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racha\Dropbox\"/>
    </mc:Choice>
  </mc:AlternateContent>
  <xr:revisionPtr revIDLastSave="0" documentId="8_{F24FD70D-1797-4B59-85E8-DF84CBA71C71}" xr6:coauthVersionLast="47" xr6:coauthVersionMax="47" xr10:uidLastSave="{00000000-0000-0000-0000-000000000000}"/>
  <bookViews>
    <workbookView xWindow="-108" yWindow="-108" windowWidth="23256" windowHeight="12456" xr2:uid="{00000000-000D-0000-FFFF-FFFF00000000}"/>
  </bookViews>
  <sheets>
    <sheet name="biomass" sheetId="1" r:id="rId1"/>
    <sheet name="me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mHvXrF7PqKLeG7VJpkoSaFF7Rog=="/>
    </ext>
  </extLst>
</workbook>
</file>

<file path=xl/calcChain.xml><?xml version="1.0" encoding="utf-8"?>
<calcChain xmlns="http://schemas.openxmlformats.org/spreadsheetml/2006/main">
  <c r="AP394" i="1" l="1"/>
  <c r="AM378" i="1"/>
  <c r="AP378" i="1" s="1"/>
  <c r="AM388" i="1"/>
  <c r="AP388" i="1" s="1"/>
  <c r="AM394" i="1"/>
  <c r="AK377" i="1"/>
  <c r="AL377" i="1" s="1"/>
  <c r="AM377" i="1" s="1"/>
  <c r="AP377" i="1" s="1"/>
  <c r="AN377" i="1"/>
  <c r="AK378" i="1"/>
  <c r="AL378" i="1" s="1"/>
  <c r="AN378" i="1"/>
  <c r="AK379" i="1"/>
  <c r="AL379" i="1" s="1"/>
  <c r="AM379" i="1" s="1"/>
  <c r="AP379" i="1" s="1"/>
  <c r="AN379" i="1"/>
  <c r="AK380" i="1"/>
  <c r="AL380" i="1" s="1"/>
  <c r="AM380" i="1" s="1"/>
  <c r="AP380" i="1" s="1"/>
  <c r="AN380" i="1"/>
  <c r="AK381" i="1"/>
  <c r="AL381" i="1" s="1"/>
  <c r="AM381" i="1" s="1"/>
  <c r="AP381" i="1" s="1"/>
  <c r="AN381" i="1"/>
  <c r="AK382" i="1"/>
  <c r="AL382" i="1" s="1"/>
  <c r="AM382" i="1" s="1"/>
  <c r="AP382" i="1" s="1"/>
  <c r="AN382" i="1"/>
  <c r="AK383" i="1"/>
  <c r="AL383" i="1" s="1"/>
  <c r="AM383" i="1" s="1"/>
  <c r="AP383" i="1" s="1"/>
  <c r="AN383" i="1"/>
  <c r="AK384" i="1"/>
  <c r="AL384" i="1" s="1"/>
  <c r="AM384" i="1" s="1"/>
  <c r="AP384" i="1" s="1"/>
  <c r="AN384" i="1"/>
  <c r="AK385" i="1"/>
  <c r="AL385" i="1" s="1"/>
  <c r="AM385" i="1" s="1"/>
  <c r="AP385" i="1" s="1"/>
  <c r="AN385" i="1"/>
  <c r="AK386" i="1"/>
  <c r="AL386" i="1" s="1"/>
  <c r="AM386" i="1" s="1"/>
  <c r="AP386" i="1" s="1"/>
  <c r="AN386" i="1"/>
  <c r="AK387" i="1"/>
  <c r="AL387" i="1" s="1"/>
  <c r="AM387" i="1" s="1"/>
  <c r="AP387" i="1" s="1"/>
  <c r="AN387" i="1"/>
  <c r="AK388" i="1"/>
  <c r="AL388" i="1"/>
  <c r="AN388" i="1"/>
  <c r="AK389" i="1"/>
  <c r="AL389" i="1" s="1"/>
  <c r="AM389" i="1" s="1"/>
  <c r="AP389" i="1" s="1"/>
  <c r="AN389" i="1"/>
  <c r="AK390" i="1"/>
  <c r="AL390" i="1" s="1"/>
  <c r="AM390" i="1" s="1"/>
  <c r="AP390" i="1" s="1"/>
  <c r="AN390" i="1"/>
  <c r="AK391" i="1"/>
  <c r="AL391" i="1" s="1"/>
  <c r="AM391" i="1" s="1"/>
  <c r="AP391" i="1" s="1"/>
  <c r="AN391" i="1"/>
  <c r="AK392" i="1"/>
  <c r="AL392" i="1" s="1"/>
  <c r="AM392" i="1" s="1"/>
  <c r="AP392" i="1" s="1"/>
  <c r="AN392" i="1"/>
  <c r="AK393" i="1"/>
  <c r="AL393" i="1" s="1"/>
  <c r="AM393" i="1" s="1"/>
  <c r="AP393" i="1" s="1"/>
  <c r="AN393" i="1"/>
  <c r="AK394" i="1"/>
  <c r="AL394" i="1" s="1"/>
  <c r="AN394" i="1"/>
  <c r="AK395" i="1"/>
  <c r="AL395" i="1" s="1"/>
  <c r="AM395" i="1" s="1"/>
  <c r="AP395" i="1" s="1"/>
  <c r="AN395" i="1"/>
  <c r="AK396" i="1"/>
  <c r="AL396" i="1"/>
  <c r="AM396" i="1" s="1"/>
  <c r="AP396" i="1" s="1"/>
  <c r="AN396" i="1"/>
  <c r="AK397" i="1"/>
  <c r="AL397" i="1" s="1"/>
  <c r="AM397" i="1" s="1"/>
  <c r="AP397" i="1" s="1"/>
  <c r="AN397" i="1"/>
  <c r="AK398" i="1"/>
  <c r="AL398" i="1"/>
  <c r="AM398" i="1" s="1"/>
  <c r="AP398" i="1" s="1"/>
  <c r="AN398" i="1"/>
  <c r="AN376" i="1"/>
  <c r="AK376" i="1"/>
  <c r="AL376" i="1" s="1"/>
  <c r="AM376" i="1" s="1"/>
  <c r="AP376" i="1" s="1"/>
  <c r="AN374" i="1"/>
  <c r="AN375" i="1"/>
  <c r="AK375" i="1"/>
  <c r="AL375" i="1"/>
  <c r="AK374" i="1"/>
  <c r="AL374" i="1"/>
  <c r="AN354" i="1"/>
  <c r="AN355" i="1"/>
  <c r="AN356" i="1"/>
  <c r="AN357" i="1"/>
  <c r="AN358" i="1"/>
  <c r="AN359" i="1"/>
  <c r="AN360" i="1"/>
  <c r="AN361" i="1"/>
  <c r="AN362" i="1"/>
  <c r="AN363" i="1"/>
  <c r="AN364" i="1"/>
  <c r="AN365" i="1"/>
  <c r="AN366" i="1"/>
  <c r="AN367" i="1"/>
  <c r="AN368" i="1"/>
  <c r="AN369" i="1"/>
  <c r="AN370" i="1"/>
  <c r="AN371" i="1"/>
  <c r="AN372" i="1"/>
  <c r="AN373" i="1"/>
  <c r="AK355" i="1"/>
  <c r="AL355" i="1" s="1"/>
  <c r="AK356" i="1"/>
  <c r="AL356" i="1" s="1"/>
  <c r="AK357" i="1"/>
  <c r="AL357" i="1" s="1"/>
  <c r="AK358" i="1"/>
  <c r="AL358" i="1" s="1"/>
  <c r="AK359" i="1"/>
  <c r="AL359" i="1" s="1"/>
  <c r="AK360" i="1"/>
  <c r="AL360" i="1" s="1"/>
  <c r="AK361" i="1"/>
  <c r="AL361" i="1" s="1"/>
  <c r="AK362" i="1"/>
  <c r="AL362" i="1" s="1"/>
  <c r="AK363" i="1"/>
  <c r="AL363" i="1" s="1"/>
  <c r="AK364" i="1"/>
  <c r="AL364" i="1" s="1"/>
  <c r="AK365" i="1"/>
  <c r="AL365" i="1"/>
  <c r="AK366" i="1"/>
  <c r="AL366" i="1" s="1"/>
  <c r="AK367" i="1"/>
  <c r="AL367" i="1" s="1"/>
  <c r="AK368" i="1"/>
  <c r="AL368" i="1" s="1"/>
  <c r="AK369" i="1"/>
  <c r="AL369" i="1"/>
  <c r="AK370" i="1"/>
  <c r="AL370" i="1" s="1"/>
  <c r="AM370" i="1" s="1"/>
  <c r="AP370" i="1" s="1"/>
  <c r="AK371" i="1"/>
  <c r="AL371" i="1" s="1"/>
  <c r="AM371" i="1" s="1"/>
  <c r="AP371" i="1" s="1"/>
  <c r="AK372" i="1"/>
  <c r="AL372" i="1" s="1"/>
  <c r="AK373" i="1"/>
  <c r="AL373" i="1" s="1"/>
  <c r="AK354" i="1"/>
  <c r="AL354" i="1" s="1"/>
  <c r="AF354" i="1"/>
  <c r="AF355" i="1"/>
  <c r="AF356" i="1"/>
  <c r="AF357" i="1"/>
  <c r="AF358" i="1"/>
  <c r="AF359" i="1"/>
  <c r="AM359" i="1" s="1"/>
  <c r="AF360" i="1"/>
  <c r="AF361" i="1"/>
  <c r="AF362" i="1"/>
  <c r="AF363" i="1"/>
  <c r="AF364" i="1"/>
  <c r="AF365" i="1"/>
  <c r="AF366" i="1"/>
  <c r="AF367" i="1"/>
  <c r="AF368" i="1"/>
  <c r="AF369" i="1"/>
  <c r="AM369" i="1" s="1"/>
  <c r="AF370" i="1"/>
  <c r="AF371" i="1"/>
  <c r="AF372" i="1"/>
  <c r="AM372" i="1" s="1"/>
  <c r="AP372" i="1" s="1"/>
  <c r="AF373" i="1"/>
  <c r="AN351" i="1"/>
  <c r="AN352" i="1"/>
  <c r="AN353" i="1"/>
  <c r="AK352" i="1"/>
  <c r="AL352" i="1" s="1"/>
  <c r="AM352" i="1" s="1"/>
  <c r="AP352" i="1" s="1"/>
  <c r="AK353" i="1"/>
  <c r="AL353" i="1" s="1"/>
  <c r="AM353" i="1" s="1"/>
  <c r="AK351" i="1"/>
  <c r="AL351" i="1"/>
  <c r="AM351" i="1" s="1"/>
  <c r="AP351" i="1" s="1"/>
  <c r="AN339" i="1"/>
  <c r="AN340" i="1"/>
  <c r="AN341" i="1"/>
  <c r="AN342" i="1"/>
  <c r="AN343" i="1"/>
  <c r="AN344" i="1"/>
  <c r="AN345" i="1"/>
  <c r="AN346" i="1"/>
  <c r="AN347" i="1"/>
  <c r="AN348" i="1"/>
  <c r="AN349" i="1"/>
  <c r="AN350" i="1"/>
  <c r="AK340" i="1"/>
  <c r="AL340" i="1" s="1"/>
  <c r="AK341" i="1"/>
  <c r="AL341" i="1" s="1"/>
  <c r="AK342" i="1"/>
  <c r="AL342" i="1" s="1"/>
  <c r="AK343" i="1"/>
  <c r="AL343" i="1" s="1"/>
  <c r="AK344" i="1"/>
  <c r="AL344" i="1" s="1"/>
  <c r="AK345" i="1"/>
  <c r="AL345" i="1" s="1"/>
  <c r="AK346" i="1"/>
  <c r="AL346" i="1" s="1"/>
  <c r="AK347" i="1"/>
  <c r="AL347" i="1" s="1"/>
  <c r="AK348" i="1"/>
  <c r="AL348" i="1" s="1"/>
  <c r="AK349" i="1"/>
  <c r="AL349" i="1" s="1"/>
  <c r="AK350" i="1"/>
  <c r="AL350" i="1" s="1"/>
  <c r="AK339" i="1"/>
  <c r="AL339" i="1" s="1"/>
  <c r="AN327" i="1"/>
  <c r="AN328" i="1"/>
  <c r="AN329" i="1"/>
  <c r="AN330" i="1"/>
  <c r="AN331" i="1"/>
  <c r="AN332" i="1"/>
  <c r="AN333" i="1"/>
  <c r="AN334" i="1"/>
  <c r="AN335" i="1"/>
  <c r="AN336" i="1"/>
  <c r="AN337" i="1"/>
  <c r="AN338" i="1"/>
  <c r="AK328" i="1"/>
  <c r="AL328" i="1" s="1"/>
  <c r="AK329" i="1"/>
  <c r="AL329" i="1" s="1"/>
  <c r="AK330" i="1"/>
  <c r="AL330" i="1" s="1"/>
  <c r="AK331" i="1"/>
  <c r="AL331" i="1" s="1"/>
  <c r="AK332" i="1"/>
  <c r="AL332" i="1" s="1"/>
  <c r="AK333" i="1"/>
  <c r="AL333" i="1" s="1"/>
  <c r="AK334" i="1"/>
  <c r="AL334" i="1"/>
  <c r="AK335" i="1"/>
  <c r="AL335" i="1" s="1"/>
  <c r="AK336" i="1"/>
  <c r="AL336" i="1" s="1"/>
  <c r="AK337" i="1"/>
  <c r="AL337" i="1" s="1"/>
  <c r="AK338" i="1"/>
  <c r="AL338" i="1" s="1"/>
  <c r="AK327" i="1"/>
  <c r="AL327" i="1" s="1"/>
  <c r="AN316" i="1"/>
  <c r="AN317" i="1"/>
  <c r="AN318" i="1"/>
  <c r="AN319" i="1"/>
  <c r="AN320" i="1"/>
  <c r="AN321" i="1"/>
  <c r="AN322" i="1"/>
  <c r="AN323" i="1"/>
  <c r="AN324" i="1"/>
  <c r="AN325" i="1"/>
  <c r="AN326" i="1"/>
  <c r="AK317" i="1"/>
  <c r="AL317" i="1" s="1"/>
  <c r="AK318" i="1"/>
  <c r="AL318" i="1" s="1"/>
  <c r="AK319" i="1"/>
  <c r="AL319" i="1" s="1"/>
  <c r="AK320" i="1"/>
  <c r="AL320" i="1" s="1"/>
  <c r="AK321" i="1"/>
  <c r="AL321" i="1"/>
  <c r="AK322" i="1"/>
  <c r="AL322" i="1" s="1"/>
  <c r="AK323" i="1"/>
  <c r="AL323" i="1" s="1"/>
  <c r="AK324" i="1"/>
  <c r="AL324" i="1" s="1"/>
  <c r="AK325" i="1"/>
  <c r="AL325" i="1" s="1"/>
  <c r="AK326" i="1"/>
  <c r="AL326" i="1" s="1"/>
  <c r="AK316" i="1"/>
  <c r="AL316" i="1" s="1"/>
  <c r="AN303" i="1"/>
  <c r="AN304" i="1"/>
  <c r="AN305" i="1"/>
  <c r="AN306" i="1"/>
  <c r="AN307" i="1"/>
  <c r="AN308" i="1"/>
  <c r="AN309" i="1"/>
  <c r="AN310" i="1"/>
  <c r="AN311" i="1"/>
  <c r="AN312" i="1"/>
  <c r="AN313" i="1"/>
  <c r="AN314" i="1"/>
  <c r="AN315" i="1"/>
  <c r="AK305" i="1"/>
  <c r="AL305" i="1" s="1"/>
  <c r="AK306" i="1"/>
  <c r="AL306" i="1" s="1"/>
  <c r="AK307" i="1"/>
  <c r="AL307" i="1" s="1"/>
  <c r="AK308" i="1"/>
  <c r="AL308" i="1" s="1"/>
  <c r="AK309" i="1"/>
  <c r="AL309" i="1"/>
  <c r="AK310" i="1"/>
  <c r="AL310" i="1" s="1"/>
  <c r="AK311" i="1"/>
  <c r="AL311" i="1" s="1"/>
  <c r="AK312" i="1"/>
  <c r="AL312" i="1" s="1"/>
  <c r="AM312" i="1" s="1"/>
  <c r="AP312" i="1" s="1"/>
  <c r="AK313" i="1"/>
  <c r="AL313" i="1" s="1"/>
  <c r="AK314" i="1"/>
  <c r="AL314" i="1" s="1"/>
  <c r="AK315" i="1"/>
  <c r="AL315" i="1" s="1"/>
  <c r="AF312" i="1"/>
  <c r="AF313" i="1"/>
  <c r="AM313" i="1" s="1"/>
  <c r="AF314" i="1"/>
  <c r="AF315" i="1"/>
  <c r="AF304" i="1"/>
  <c r="AF305" i="1"/>
  <c r="AF306" i="1"/>
  <c r="AM306" i="1" s="1"/>
  <c r="AP306" i="1" s="1"/>
  <c r="AF307" i="1"/>
  <c r="AF308" i="1"/>
  <c r="AF309" i="1"/>
  <c r="AM309" i="1" s="1"/>
  <c r="AF310" i="1"/>
  <c r="AF311" i="1"/>
  <c r="AM311" i="1" s="1"/>
  <c r="AK304" i="1"/>
  <c r="AL304" i="1" s="1"/>
  <c r="AN300" i="1"/>
  <c r="AN301" i="1"/>
  <c r="AN302" i="1"/>
  <c r="AK301" i="1"/>
  <c r="AL301" i="1" s="1"/>
  <c r="AK302" i="1"/>
  <c r="AL302" i="1" s="1"/>
  <c r="AK303" i="1"/>
  <c r="AL303" i="1" s="1"/>
  <c r="AK300" i="1"/>
  <c r="AL300" i="1" s="1"/>
  <c r="AN295" i="1"/>
  <c r="AN296" i="1"/>
  <c r="AN297" i="1"/>
  <c r="AN298" i="1"/>
  <c r="AN299" i="1"/>
  <c r="AK296" i="1"/>
  <c r="AL296" i="1" s="1"/>
  <c r="AK297" i="1"/>
  <c r="AL297" i="1" s="1"/>
  <c r="AK298" i="1"/>
  <c r="AL298" i="1" s="1"/>
  <c r="AK299" i="1"/>
  <c r="AL299" i="1" s="1"/>
  <c r="AK295" i="1"/>
  <c r="AL295" i="1" s="1"/>
  <c r="AN291" i="1"/>
  <c r="AN292" i="1"/>
  <c r="AN293" i="1"/>
  <c r="AN294" i="1"/>
  <c r="AK292" i="1"/>
  <c r="AL292" i="1" s="1"/>
  <c r="AK293" i="1"/>
  <c r="AL293" i="1" s="1"/>
  <c r="AK294" i="1"/>
  <c r="AL294" i="1" s="1"/>
  <c r="AK291" i="1"/>
  <c r="AL291" i="1" s="1"/>
  <c r="AN284" i="1"/>
  <c r="AN285" i="1"/>
  <c r="AN286" i="1"/>
  <c r="AN287" i="1"/>
  <c r="AN288" i="1"/>
  <c r="AN289" i="1"/>
  <c r="AN290" i="1"/>
  <c r="AK284" i="1"/>
  <c r="AL284" i="1" s="1"/>
  <c r="AK285" i="1"/>
  <c r="AL285" i="1" s="1"/>
  <c r="AK286" i="1"/>
  <c r="AL286" i="1" s="1"/>
  <c r="AK287" i="1"/>
  <c r="AL287" i="1" s="1"/>
  <c r="AK288" i="1"/>
  <c r="AL288" i="1" s="1"/>
  <c r="AK289" i="1"/>
  <c r="AL289" i="1" s="1"/>
  <c r="AK290" i="1"/>
  <c r="AL290" i="1" s="1"/>
  <c r="AF285" i="1"/>
  <c r="AM285" i="1" s="1"/>
  <c r="AP285" i="1" s="1"/>
  <c r="AF286" i="1"/>
  <c r="AM286" i="1" s="1"/>
  <c r="AP286" i="1" s="1"/>
  <c r="AF287" i="1"/>
  <c r="AF288" i="1"/>
  <c r="AF289" i="1"/>
  <c r="AF290" i="1"/>
  <c r="AF284" i="1"/>
  <c r="AF266" i="1"/>
  <c r="AF267" i="1"/>
  <c r="AF268" i="1"/>
  <c r="AM268" i="1" s="1"/>
  <c r="AP268" i="1" s="1"/>
  <c r="AF269" i="1"/>
  <c r="AN278" i="1"/>
  <c r="AN279" i="1"/>
  <c r="AN280" i="1"/>
  <c r="AN281" i="1"/>
  <c r="AN282" i="1"/>
  <c r="AN283" i="1"/>
  <c r="AK283" i="1"/>
  <c r="AL283" i="1" s="1"/>
  <c r="AK282" i="1"/>
  <c r="AL282" i="1" s="1"/>
  <c r="AK281" i="1"/>
  <c r="AL281" i="1" s="1"/>
  <c r="AK280" i="1"/>
  <c r="AL280" i="1" s="1"/>
  <c r="AK279" i="1"/>
  <c r="AL279" i="1" s="1"/>
  <c r="AK278" i="1"/>
  <c r="AL278" i="1" s="1"/>
  <c r="AN274" i="1"/>
  <c r="AN275" i="1"/>
  <c r="AN276" i="1"/>
  <c r="AN277" i="1"/>
  <c r="AK275" i="1"/>
  <c r="AL275" i="1" s="1"/>
  <c r="AK276" i="1"/>
  <c r="AL276" i="1" s="1"/>
  <c r="AM276" i="1" s="1"/>
  <c r="AK277" i="1"/>
  <c r="AL277" i="1" s="1"/>
  <c r="AM277" i="1" s="1"/>
  <c r="AK274" i="1"/>
  <c r="AL274" i="1" s="1"/>
  <c r="AM274" i="1" s="1"/>
  <c r="AN270" i="1"/>
  <c r="AN271" i="1"/>
  <c r="AN272" i="1"/>
  <c r="AN273" i="1"/>
  <c r="AK273" i="1"/>
  <c r="AL273" i="1" s="1"/>
  <c r="AM273" i="1" s="1"/>
  <c r="AP273" i="1" s="1"/>
  <c r="AK272" i="1"/>
  <c r="AL272" i="1" s="1"/>
  <c r="AM272" i="1" s="1"/>
  <c r="AK271" i="1"/>
  <c r="AL271" i="1" s="1"/>
  <c r="AK270" i="1"/>
  <c r="AL270" i="1"/>
  <c r="AM270" i="1" s="1"/>
  <c r="AN254" i="1"/>
  <c r="AN255" i="1"/>
  <c r="AN256" i="1"/>
  <c r="AN257" i="1"/>
  <c r="AN258" i="1"/>
  <c r="AN259" i="1"/>
  <c r="AN260" i="1"/>
  <c r="AN261" i="1"/>
  <c r="AN262" i="1"/>
  <c r="AN263" i="1"/>
  <c r="AN264" i="1"/>
  <c r="AN265" i="1"/>
  <c r="AN266" i="1"/>
  <c r="AN267" i="1"/>
  <c r="AN268" i="1"/>
  <c r="AN269" i="1"/>
  <c r="AK254" i="1"/>
  <c r="AL254" i="1" s="1"/>
  <c r="AK255" i="1"/>
  <c r="AL255" i="1" s="1"/>
  <c r="AK256" i="1"/>
  <c r="AL256" i="1" s="1"/>
  <c r="AK257" i="1"/>
  <c r="AL257" i="1" s="1"/>
  <c r="AK258" i="1"/>
  <c r="AL258" i="1" s="1"/>
  <c r="AK259" i="1"/>
  <c r="AL259" i="1"/>
  <c r="AK260" i="1"/>
  <c r="AL260" i="1" s="1"/>
  <c r="AK261" i="1"/>
  <c r="AL261" i="1" s="1"/>
  <c r="AM261" i="1" s="1"/>
  <c r="AP261" i="1" s="1"/>
  <c r="AK262" i="1"/>
  <c r="AL262" i="1" s="1"/>
  <c r="AK263" i="1"/>
  <c r="AL263" i="1" s="1"/>
  <c r="AK264" i="1"/>
  <c r="AL264" i="1" s="1"/>
  <c r="AK265" i="1"/>
  <c r="AL265" i="1"/>
  <c r="AK266" i="1"/>
  <c r="AL266" i="1"/>
  <c r="AK267" i="1"/>
  <c r="AL267" i="1" s="1"/>
  <c r="AK268" i="1"/>
  <c r="AL268" i="1" s="1"/>
  <c r="AK269" i="1"/>
  <c r="AL269" i="1" s="1"/>
  <c r="AF262" i="1"/>
  <c r="AF263" i="1"/>
  <c r="AF264" i="1"/>
  <c r="AM264" i="1" s="1"/>
  <c r="AF265" i="1"/>
  <c r="AF255" i="1"/>
  <c r="AF256" i="1"/>
  <c r="AF257" i="1"/>
  <c r="AF258" i="1"/>
  <c r="AF259" i="1"/>
  <c r="AF260" i="1"/>
  <c r="AF261" i="1"/>
  <c r="AF254"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K232" i="1"/>
  <c r="AL232" i="1" s="1"/>
  <c r="AK233" i="1"/>
  <c r="AL233" i="1" s="1"/>
  <c r="AK234" i="1"/>
  <c r="AL234" i="1" s="1"/>
  <c r="AK235" i="1"/>
  <c r="AL235" i="1" s="1"/>
  <c r="AK236" i="1"/>
  <c r="AL236" i="1" s="1"/>
  <c r="AK237" i="1"/>
  <c r="AL237" i="1" s="1"/>
  <c r="AK238" i="1"/>
  <c r="AL238" i="1" s="1"/>
  <c r="AK239" i="1"/>
  <c r="AL239" i="1" s="1"/>
  <c r="AK240" i="1"/>
  <c r="AL240" i="1" s="1"/>
  <c r="AK241" i="1"/>
  <c r="AL241" i="1" s="1"/>
  <c r="AK242" i="1"/>
  <c r="AL242" i="1" s="1"/>
  <c r="AK243" i="1"/>
  <c r="AL243" i="1" s="1"/>
  <c r="AK244" i="1"/>
  <c r="AL244" i="1" s="1"/>
  <c r="AK245" i="1"/>
  <c r="AL245" i="1" s="1"/>
  <c r="AK246" i="1"/>
  <c r="AL246" i="1" s="1"/>
  <c r="AK247" i="1"/>
  <c r="AL247" i="1" s="1"/>
  <c r="AK248" i="1"/>
  <c r="AL248" i="1" s="1"/>
  <c r="AK249" i="1"/>
  <c r="AL249" i="1" s="1"/>
  <c r="AK250" i="1"/>
  <c r="AL250" i="1" s="1"/>
  <c r="AK251" i="1"/>
  <c r="AL251" i="1" s="1"/>
  <c r="AK252" i="1"/>
  <c r="AL252" i="1" s="1"/>
  <c r="AK253" i="1"/>
  <c r="AL253" i="1" s="1"/>
  <c r="AK231" i="1"/>
  <c r="AL231" i="1" s="1"/>
  <c r="AN223" i="1"/>
  <c r="AN224" i="1"/>
  <c r="AN225" i="1"/>
  <c r="AN226" i="1"/>
  <c r="AN227" i="1"/>
  <c r="AN228" i="1"/>
  <c r="AN229" i="1"/>
  <c r="AN230" i="1"/>
  <c r="AK224" i="1"/>
  <c r="AL224" i="1" s="1"/>
  <c r="AK225" i="1"/>
  <c r="AL225" i="1" s="1"/>
  <c r="AK226" i="1"/>
  <c r="AL226" i="1" s="1"/>
  <c r="AK227" i="1"/>
  <c r="AL227" i="1" s="1"/>
  <c r="AK228" i="1"/>
  <c r="AL228" i="1" s="1"/>
  <c r="AK229" i="1"/>
  <c r="AL229" i="1" s="1"/>
  <c r="AK230" i="1"/>
  <c r="AL230" i="1" s="1"/>
  <c r="AK223" i="1"/>
  <c r="AL223" i="1" s="1"/>
  <c r="AN220" i="1"/>
  <c r="AN221" i="1"/>
  <c r="AN222" i="1"/>
  <c r="AK220" i="1"/>
  <c r="AL220" i="1" s="1"/>
  <c r="AK221" i="1"/>
  <c r="AL221" i="1" s="1"/>
  <c r="AK222" i="1"/>
  <c r="AL222" i="1" s="1"/>
  <c r="AF219" i="1"/>
  <c r="AF220" i="1"/>
  <c r="AF221" i="1"/>
  <c r="AF222" i="1"/>
  <c r="AN213" i="1"/>
  <c r="AN214" i="1"/>
  <c r="AN215" i="1"/>
  <c r="AN216" i="1"/>
  <c r="AN217" i="1"/>
  <c r="AN218" i="1"/>
  <c r="AN219" i="1"/>
  <c r="AK214" i="1"/>
  <c r="AL214" i="1" s="1"/>
  <c r="AK215" i="1"/>
  <c r="AL215" i="1" s="1"/>
  <c r="AK216" i="1"/>
  <c r="AL216" i="1" s="1"/>
  <c r="AK217" i="1"/>
  <c r="AL217" i="1" s="1"/>
  <c r="AK218" i="1"/>
  <c r="AL218" i="1" s="1"/>
  <c r="AK219" i="1"/>
  <c r="AL219" i="1" s="1"/>
  <c r="AK213" i="1"/>
  <c r="AL213" i="1" s="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K170" i="1"/>
  <c r="AL170" i="1" s="1"/>
  <c r="AK171" i="1"/>
  <c r="AL171" i="1" s="1"/>
  <c r="AK172" i="1"/>
  <c r="AL172" i="1" s="1"/>
  <c r="AK173" i="1"/>
  <c r="AL173" i="1" s="1"/>
  <c r="AK174" i="1"/>
  <c r="AL174" i="1" s="1"/>
  <c r="AK175" i="1"/>
  <c r="AL175" i="1" s="1"/>
  <c r="AK176" i="1"/>
  <c r="AL176" i="1" s="1"/>
  <c r="AK177" i="1"/>
  <c r="AL177" i="1" s="1"/>
  <c r="AK178" i="1"/>
  <c r="AL178" i="1" s="1"/>
  <c r="AK179" i="1"/>
  <c r="AL179" i="1" s="1"/>
  <c r="AK180" i="1"/>
  <c r="AL180" i="1" s="1"/>
  <c r="AK181" i="1"/>
  <c r="AL181" i="1" s="1"/>
  <c r="AK182" i="1"/>
  <c r="AL182" i="1" s="1"/>
  <c r="AK183" i="1"/>
  <c r="AL183" i="1" s="1"/>
  <c r="AK184" i="1"/>
  <c r="AL184" i="1" s="1"/>
  <c r="AK185" i="1"/>
  <c r="AL185" i="1" s="1"/>
  <c r="AK186" i="1"/>
  <c r="AL186" i="1" s="1"/>
  <c r="AK187" i="1"/>
  <c r="AL187" i="1" s="1"/>
  <c r="AK188" i="1"/>
  <c r="AL188" i="1" s="1"/>
  <c r="AK189" i="1"/>
  <c r="AL189" i="1" s="1"/>
  <c r="AK190" i="1"/>
  <c r="AL190" i="1" s="1"/>
  <c r="AK191" i="1"/>
  <c r="AL191" i="1" s="1"/>
  <c r="AK192" i="1"/>
  <c r="AL192" i="1" s="1"/>
  <c r="AK193" i="1"/>
  <c r="AL193" i="1" s="1"/>
  <c r="AK194" i="1"/>
  <c r="AL194" i="1" s="1"/>
  <c r="AK195" i="1"/>
  <c r="AL195" i="1" s="1"/>
  <c r="AK196" i="1"/>
  <c r="AL196" i="1" s="1"/>
  <c r="AK197" i="1"/>
  <c r="AL197" i="1" s="1"/>
  <c r="AK198" i="1"/>
  <c r="AL198" i="1" s="1"/>
  <c r="AK199" i="1"/>
  <c r="AL199" i="1" s="1"/>
  <c r="AK200" i="1"/>
  <c r="AL200" i="1" s="1"/>
  <c r="AK201" i="1"/>
  <c r="AL201" i="1" s="1"/>
  <c r="AK202" i="1"/>
  <c r="AL202" i="1" s="1"/>
  <c r="AK203" i="1"/>
  <c r="AL203" i="1" s="1"/>
  <c r="AK204" i="1"/>
  <c r="AL204" i="1" s="1"/>
  <c r="AK205" i="1"/>
  <c r="AL205" i="1" s="1"/>
  <c r="AK206" i="1"/>
  <c r="AL206" i="1" s="1"/>
  <c r="AK207" i="1"/>
  <c r="AL207" i="1" s="1"/>
  <c r="AK208" i="1"/>
  <c r="AL208" i="1" s="1"/>
  <c r="AK209" i="1"/>
  <c r="AL209" i="1" s="1"/>
  <c r="AK210" i="1"/>
  <c r="AL210" i="1" s="1"/>
  <c r="AK211" i="1"/>
  <c r="AL211" i="1" s="1"/>
  <c r="AK212" i="1"/>
  <c r="AL212" i="1" s="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169" i="1"/>
  <c r="AK169" i="1"/>
  <c r="AL169" i="1" s="1"/>
  <c r="AK161" i="1"/>
  <c r="AL161" i="1" s="1"/>
  <c r="AN161" i="1"/>
  <c r="AK162" i="1"/>
  <c r="AL162" i="1" s="1"/>
  <c r="AN162" i="1"/>
  <c r="AK163" i="1"/>
  <c r="AL163" i="1" s="1"/>
  <c r="AN163" i="1"/>
  <c r="AK164" i="1"/>
  <c r="AL164" i="1" s="1"/>
  <c r="AN164" i="1"/>
  <c r="AK165" i="1"/>
  <c r="AL165" i="1" s="1"/>
  <c r="AN165" i="1"/>
  <c r="AK166" i="1"/>
  <c r="AL166" i="1" s="1"/>
  <c r="AN166" i="1"/>
  <c r="AK167" i="1"/>
  <c r="AL167" i="1" s="1"/>
  <c r="AN167" i="1"/>
  <c r="AK168" i="1"/>
  <c r="AL168" i="1" s="1"/>
  <c r="AN168" i="1"/>
  <c r="AF162" i="1"/>
  <c r="AF163" i="1"/>
  <c r="AF164" i="1"/>
  <c r="AF165" i="1"/>
  <c r="AF166" i="1"/>
  <c r="AF167" i="1"/>
  <c r="AF168" i="1"/>
  <c r="AF161" i="1"/>
  <c r="AN149" i="1"/>
  <c r="AN150" i="1"/>
  <c r="AN151" i="1"/>
  <c r="AN152" i="1"/>
  <c r="AN153" i="1"/>
  <c r="AN154" i="1"/>
  <c r="AN155" i="1"/>
  <c r="AN156" i="1"/>
  <c r="AN157" i="1"/>
  <c r="AN158" i="1"/>
  <c r="AN159" i="1"/>
  <c r="AN160" i="1"/>
  <c r="AK149" i="1"/>
  <c r="AL149" i="1" s="1"/>
  <c r="AK150" i="1"/>
  <c r="AL150" i="1" s="1"/>
  <c r="AK151" i="1"/>
  <c r="AL151" i="1" s="1"/>
  <c r="AK152" i="1"/>
  <c r="AL152" i="1" s="1"/>
  <c r="AK153" i="1"/>
  <c r="AL153" i="1" s="1"/>
  <c r="AK154" i="1"/>
  <c r="AL154" i="1" s="1"/>
  <c r="AK155" i="1"/>
  <c r="AL155" i="1" s="1"/>
  <c r="AK156" i="1"/>
  <c r="AL156" i="1" s="1"/>
  <c r="AK157" i="1"/>
  <c r="AL157" i="1" s="1"/>
  <c r="AK158" i="1"/>
  <c r="AL158" i="1" s="1"/>
  <c r="AK159" i="1"/>
  <c r="AL159" i="1" s="1"/>
  <c r="AK160" i="1"/>
  <c r="AL160" i="1" s="1"/>
  <c r="AF150" i="1"/>
  <c r="AF151" i="1"/>
  <c r="AF152" i="1"/>
  <c r="AF153" i="1"/>
  <c r="AF154" i="1"/>
  <c r="AF155" i="1"/>
  <c r="AF156" i="1"/>
  <c r="AF157" i="1"/>
  <c r="AF158" i="1"/>
  <c r="AF159" i="1"/>
  <c r="AF160"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K119" i="1"/>
  <c r="AL119" i="1" s="1"/>
  <c r="AK120" i="1"/>
  <c r="AL120" i="1" s="1"/>
  <c r="AK121" i="1"/>
  <c r="AL121" i="1" s="1"/>
  <c r="AK122" i="1"/>
  <c r="AL122" i="1" s="1"/>
  <c r="AK123" i="1"/>
  <c r="AL123" i="1" s="1"/>
  <c r="AK124" i="1"/>
  <c r="AL124" i="1" s="1"/>
  <c r="AK125" i="1"/>
  <c r="AL125" i="1" s="1"/>
  <c r="AK126" i="1"/>
  <c r="AL126" i="1" s="1"/>
  <c r="AK127" i="1"/>
  <c r="AL127" i="1" s="1"/>
  <c r="AK128" i="1"/>
  <c r="AL128" i="1" s="1"/>
  <c r="AK129" i="1"/>
  <c r="AL129" i="1" s="1"/>
  <c r="AK130" i="1"/>
  <c r="AL130" i="1" s="1"/>
  <c r="AK131" i="1"/>
  <c r="AL131" i="1" s="1"/>
  <c r="AK132" i="1"/>
  <c r="AL132" i="1" s="1"/>
  <c r="AK133" i="1"/>
  <c r="AL133" i="1" s="1"/>
  <c r="AK134" i="1"/>
  <c r="AL134" i="1" s="1"/>
  <c r="AK135" i="1"/>
  <c r="AL135" i="1" s="1"/>
  <c r="AK136" i="1"/>
  <c r="AL136" i="1" s="1"/>
  <c r="AK137" i="1"/>
  <c r="AL137" i="1" s="1"/>
  <c r="AK138" i="1"/>
  <c r="AL138" i="1" s="1"/>
  <c r="AK139" i="1"/>
  <c r="AL139" i="1" s="1"/>
  <c r="AK140" i="1"/>
  <c r="AL140" i="1" s="1"/>
  <c r="AK141" i="1"/>
  <c r="AL141" i="1" s="1"/>
  <c r="AK142" i="1"/>
  <c r="AL142" i="1" s="1"/>
  <c r="AK143" i="1"/>
  <c r="AL143" i="1" s="1"/>
  <c r="AK144" i="1"/>
  <c r="AL144" i="1" s="1"/>
  <c r="AK145" i="1"/>
  <c r="AL145" i="1" s="1"/>
  <c r="AK146" i="1"/>
  <c r="AL146" i="1" s="1"/>
  <c r="AK147" i="1"/>
  <c r="AL147" i="1" s="1"/>
  <c r="AK148" i="1"/>
  <c r="AL148" i="1" s="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19" i="1"/>
  <c r="AF87" i="1"/>
  <c r="AF88" i="1"/>
  <c r="AF89" i="1"/>
  <c r="AF90" i="1"/>
  <c r="AF91" i="1"/>
  <c r="AF86" i="1"/>
  <c r="AF42" i="1"/>
  <c r="AF43" i="1"/>
  <c r="AF44" i="1"/>
  <c r="AF45" i="1"/>
  <c r="AF46" i="1"/>
  <c r="AF47" i="1"/>
  <c r="AF48" i="1"/>
  <c r="AF49" i="1"/>
  <c r="AF50" i="1"/>
  <c r="AF51" i="1"/>
  <c r="AF52" i="1"/>
  <c r="AF53" i="1"/>
  <c r="AF54" i="1"/>
  <c r="AF55" i="1"/>
  <c r="AF56" i="1"/>
  <c r="AF57" i="1"/>
  <c r="AF41" i="1"/>
  <c r="AN115" i="1"/>
  <c r="AN116" i="1"/>
  <c r="AN117" i="1"/>
  <c r="AN118" i="1"/>
  <c r="AK115" i="1"/>
  <c r="AL115" i="1" s="1"/>
  <c r="AK116" i="1"/>
  <c r="AL116" i="1" s="1"/>
  <c r="AK117" i="1"/>
  <c r="AL117" i="1" s="1"/>
  <c r="AK118" i="1"/>
  <c r="AL118" i="1" s="1"/>
  <c r="AK107" i="1"/>
  <c r="AL107" i="1" s="1"/>
  <c r="AN107" i="1"/>
  <c r="AK108" i="1"/>
  <c r="AL108" i="1" s="1"/>
  <c r="AN108" i="1"/>
  <c r="AK109" i="1"/>
  <c r="AL109" i="1" s="1"/>
  <c r="AN109" i="1"/>
  <c r="AN110" i="1"/>
  <c r="AN111" i="1"/>
  <c r="AN112" i="1"/>
  <c r="AN113" i="1"/>
  <c r="AN114" i="1"/>
  <c r="AK110" i="1"/>
  <c r="AL110" i="1" s="1"/>
  <c r="AK111" i="1"/>
  <c r="AL111" i="1" s="1"/>
  <c r="AK112" i="1"/>
  <c r="AL112" i="1" s="1"/>
  <c r="AK113" i="1"/>
  <c r="AL113" i="1" s="1"/>
  <c r="AK114" i="1"/>
  <c r="AL114" i="1" s="1"/>
  <c r="AN106" i="1"/>
  <c r="AK106" i="1"/>
  <c r="AL106" i="1" s="1"/>
  <c r="AN105" i="1"/>
  <c r="AK105" i="1"/>
  <c r="AL105" i="1" s="1"/>
  <c r="AN104" i="1"/>
  <c r="AK104" i="1"/>
  <c r="AL104" i="1" s="1"/>
  <c r="AN103" i="1"/>
  <c r="AK103" i="1"/>
  <c r="AL103" i="1" s="1"/>
  <c r="AN102" i="1"/>
  <c r="AK102" i="1"/>
  <c r="AL102" i="1" s="1"/>
  <c r="AN101" i="1"/>
  <c r="AK101" i="1"/>
  <c r="AL101" i="1" s="1"/>
  <c r="AN100" i="1"/>
  <c r="AK100" i="1"/>
  <c r="AL100" i="1" s="1"/>
  <c r="AN99" i="1"/>
  <c r="AK99" i="1"/>
  <c r="AL99" i="1" s="1"/>
  <c r="AN98" i="1"/>
  <c r="AK98" i="1"/>
  <c r="AL98" i="1" s="1"/>
  <c r="AN97" i="1"/>
  <c r="AK97" i="1"/>
  <c r="AL97" i="1" s="1"/>
  <c r="AN96" i="1"/>
  <c r="AK96" i="1"/>
  <c r="AL96" i="1" s="1"/>
  <c r="AN95" i="1"/>
  <c r="AK95" i="1"/>
  <c r="AL95" i="1" s="1"/>
  <c r="AN94" i="1"/>
  <c r="AK94" i="1"/>
  <c r="AL94" i="1" s="1"/>
  <c r="AN93" i="1"/>
  <c r="AK93" i="1"/>
  <c r="AL93" i="1" s="1"/>
  <c r="AN92" i="1"/>
  <c r="AK92" i="1"/>
  <c r="AL92" i="1" s="1"/>
  <c r="AN91" i="1"/>
  <c r="AK91" i="1"/>
  <c r="AL91" i="1" s="1"/>
  <c r="AN90" i="1"/>
  <c r="AK90" i="1"/>
  <c r="AL90" i="1" s="1"/>
  <c r="AN89" i="1"/>
  <c r="AK89" i="1"/>
  <c r="AL89" i="1" s="1"/>
  <c r="AN88" i="1"/>
  <c r="AK88" i="1"/>
  <c r="AL88" i="1" s="1"/>
  <c r="AN87" i="1"/>
  <c r="AK87" i="1"/>
  <c r="AL87" i="1" s="1"/>
  <c r="AN86" i="1"/>
  <c r="AK86" i="1"/>
  <c r="AL86" i="1" s="1"/>
  <c r="AN85" i="1"/>
  <c r="AK85" i="1"/>
  <c r="AL85" i="1" s="1"/>
  <c r="AM85" i="1" s="1"/>
  <c r="AN84" i="1"/>
  <c r="AK84" i="1"/>
  <c r="AL84" i="1" s="1"/>
  <c r="AM84" i="1" s="1"/>
  <c r="AN83" i="1"/>
  <c r="AK83" i="1"/>
  <c r="AL83" i="1" s="1"/>
  <c r="AM83" i="1" s="1"/>
  <c r="AN82" i="1"/>
  <c r="AK82" i="1"/>
  <c r="AL82" i="1" s="1"/>
  <c r="AM82" i="1" s="1"/>
  <c r="AN81" i="1"/>
  <c r="AK81" i="1"/>
  <c r="AL81" i="1" s="1"/>
  <c r="AM81" i="1" s="1"/>
  <c r="AN80" i="1"/>
  <c r="AK80" i="1"/>
  <c r="AL80" i="1" s="1"/>
  <c r="AM80" i="1" s="1"/>
  <c r="AN79" i="1"/>
  <c r="AK79" i="1"/>
  <c r="AL79" i="1" s="1"/>
  <c r="AM79" i="1" s="1"/>
  <c r="AN78" i="1"/>
  <c r="AK78" i="1"/>
  <c r="AL78" i="1" s="1"/>
  <c r="AM78" i="1" s="1"/>
  <c r="AN77" i="1"/>
  <c r="AK77" i="1"/>
  <c r="AL77" i="1" s="1"/>
  <c r="AM77" i="1" s="1"/>
  <c r="AN76" i="1"/>
  <c r="AK76" i="1"/>
  <c r="AL76" i="1" s="1"/>
  <c r="AM76" i="1" s="1"/>
  <c r="AN75" i="1"/>
  <c r="AK75" i="1"/>
  <c r="AL75" i="1" s="1"/>
  <c r="AM75" i="1" s="1"/>
  <c r="AN74" i="1"/>
  <c r="AK74" i="1"/>
  <c r="AL74" i="1" s="1"/>
  <c r="AM74" i="1" s="1"/>
  <c r="AN73" i="1"/>
  <c r="AK73" i="1"/>
  <c r="AL73" i="1" s="1"/>
  <c r="AM73" i="1" s="1"/>
  <c r="AN72" i="1"/>
  <c r="AK72" i="1"/>
  <c r="AL72" i="1" s="1"/>
  <c r="AM72" i="1" s="1"/>
  <c r="AN71" i="1"/>
  <c r="AK71" i="1"/>
  <c r="AL71" i="1" s="1"/>
  <c r="AM71" i="1" s="1"/>
  <c r="AN70" i="1"/>
  <c r="AK70" i="1"/>
  <c r="AL70" i="1" s="1"/>
  <c r="AM70" i="1" s="1"/>
  <c r="AN69" i="1"/>
  <c r="AK69" i="1"/>
  <c r="AL69" i="1" s="1"/>
  <c r="AM69" i="1" s="1"/>
  <c r="AN68" i="1"/>
  <c r="AK68" i="1"/>
  <c r="AL68" i="1" s="1"/>
  <c r="AM68" i="1" s="1"/>
  <c r="AN67" i="1"/>
  <c r="AK67" i="1"/>
  <c r="AL67" i="1" s="1"/>
  <c r="AM67" i="1" s="1"/>
  <c r="AN66" i="1"/>
  <c r="AK66" i="1"/>
  <c r="AL66" i="1" s="1"/>
  <c r="AM66" i="1" s="1"/>
  <c r="AN65" i="1"/>
  <c r="AK65" i="1"/>
  <c r="AL65" i="1" s="1"/>
  <c r="AM65" i="1" s="1"/>
  <c r="AN64" i="1"/>
  <c r="AK64" i="1"/>
  <c r="AL64" i="1" s="1"/>
  <c r="AM64" i="1" s="1"/>
  <c r="AN63" i="1"/>
  <c r="AK63" i="1"/>
  <c r="AL63" i="1" s="1"/>
  <c r="AM63" i="1" s="1"/>
  <c r="AN62" i="1"/>
  <c r="AK62" i="1"/>
  <c r="AL62" i="1" s="1"/>
  <c r="AM62" i="1" s="1"/>
  <c r="AN61" i="1"/>
  <c r="AK61" i="1"/>
  <c r="AL61" i="1" s="1"/>
  <c r="AM61" i="1" s="1"/>
  <c r="AN60" i="1"/>
  <c r="AK60" i="1"/>
  <c r="AL60" i="1" s="1"/>
  <c r="AM60" i="1" s="1"/>
  <c r="AN59" i="1"/>
  <c r="AK59" i="1"/>
  <c r="AL59" i="1" s="1"/>
  <c r="AM59" i="1" s="1"/>
  <c r="AN58" i="1"/>
  <c r="AK58" i="1"/>
  <c r="AL58" i="1" s="1"/>
  <c r="AM58" i="1" s="1"/>
  <c r="AK57" i="1"/>
  <c r="AL57" i="1" s="1"/>
  <c r="AK56" i="1"/>
  <c r="AL56" i="1" s="1"/>
  <c r="AK55" i="1"/>
  <c r="AL55" i="1" s="1"/>
  <c r="AK54" i="1"/>
  <c r="AL54" i="1" s="1"/>
  <c r="AK53" i="1"/>
  <c r="AL53" i="1" s="1"/>
  <c r="AK52" i="1"/>
  <c r="AL52" i="1" s="1"/>
  <c r="AK51" i="1"/>
  <c r="AL51" i="1" s="1"/>
  <c r="AK50" i="1"/>
  <c r="AL50" i="1" s="1"/>
  <c r="AK49" i="1"/>
  <c r="AL49" i="1" s="1"/>
  <c r="AK48" i="1"/>
  <c r="AL48" i="1" s="1"/>
  <c r="AK47" i="1"/>
  <c r="AL47" i="1" s="1"/>
  <c r="AK46" i="1"/>
  <c r="AL46" i="1" s="1"/>
  <c r="AK45" i="1"/>
  <c r="AL45" i="1" s="1"/>
  <c r="AK44" i="1"/>
  <c r="AL44" i="1" s="1"/>
  <c r="AK43" i="1"/>
  <c r="AL43" i="1" s="1"/>
  <c r="AK42" i="1"/>
  <c r="AL42" i="1" s="1"/>
  <c r="AK41" i="1"/>
  <c r="AL41" i="1" s="1"/>
  <c r="AK40" i="1"/>
  <c r="AL40" i="1" s="1"/>
  <c r="AK39" i="1"/>
  <c r="AL39" i="1" s="1"/>
  <c r="AK38" i="1"/>
  <c r="AL38" i="1" s="1"/>
  <c r="AK37" i="1"/>
  <c r="AL37" i="1" s="1"/>
  <c r="AK36" i="1"/>
  <c r="AL36" i="1" s="1"/>
  <c r="AK35" i="1"/>
  <c r="AL35" i="1" s="1"/>
  <c r="AK34" i="1"/>
  <c r="AL34" i="1" s="1"/>
  <c r="AK33" i="1"/>
  <c r="AL33" i="1" s="1"/>
  <c r="AK32" i="1"/>
  <c r="AL32" i="1" s="1"/>
  <c r="AK31" i="1"/>
  <c r="AL31" i="1" s="1"/>
  <c r="AK30" i="1"/>
  <c r="AL30" i="1" s="1"/>
  <c r="AK29" i="1"/>
  <c r="AL29" i="1" s="1"/>
  <c r="AN28" i="1"/>
  <c r="AK28" i="1"/>
  <c r="AL28" i="1" s="1"/>
  <c r="AM28" i="1" s="1"/>
  <c r="AN27" i="1"/>
  <c r="AK27" i="1"/>
  <c r="AL27" i="1" s="1"/>
  <c r="AM27" i="1" s="1"/>
  <c r="AN26" i="1"/>
  <c r="AK26" i="1"/>
  <c r="AL26" i="1" s="1"/>
  <c r="AM26" i="1" s="1"/>
  <c r="AN25" i="1"/>
  <c r="AK25" i="1"/>
  <c r="AL25" i="1" s="1"/>
  <c r="AM25" i="1" s="1"/>
  <c r="AN24" i="1"/>
  <c r="AK24" i="1"/>
  <c r="AL24" i="1" s="1"/>
  <c r="AK23" i="1"/>
  <c r="AL23" i="1" s="1"/>
  <c r="AK22" i="1"/>
  <c r="AL22" i="1" s="1"/>
  <c r="AK21" i="1"/>
  <c r="AL21" i="1" s="1"/>
  <c r="AK20" i="1"/>
  <c r="AL20" i="1" s="1"/>
  <c r="AN19" i="1"/>
  <c r="AK19" i="1"/>
  <c r="AL19" i="1" s="1"/>
  <c r="AN18" i="1"/>
  <c r="AK18" i="1"/>
  <c r="AL18" i="1" s="1"/>
  <c r="AM18" i="1" s="1"/>
  <c r="Y18" i="1"/>
  <c r="AN17" i="1"/>
  <c r="AK17" i="1"/>
  <c r="AL17" i="1" s="1"/>
  <c r="AM17" i="1" s="1"/>
  <c r="Y17" i="1"/>
  <c r="AN16" i="1"/>
  <c r="AK16" i="1"/>
  <c r="AL16" i="1" s="1"/>
  <c r="AM16" i="1" s="1"/>
  <c r="Y16" i="1"/>
  <c r="AN15" i="1"/>
  <c r="AK15" i="1"/>
  <c r="AL15" i="1" s="1"/>
  <c r="AM15" i="1" s="1"/>
  <c r="Y15" i="1"/>
  <c r="AN14" i="1"/>
  <c r="AK14" i="1"/>
  <c r="AL14" i="1" s="1"/>
  <c r="AM14" i="1" s="1"/>
  <c r="Y14" i="1"/>
  <c r="AN13" i="1"/>
  <c r="AK13" i="1"/>
  <c r="AL13" i="1" s="1"/>
  <c r="AM13" i="1" s="1"/>
  <c r="Y13" i="1"/>
  <c r="AN12" i="1"/>
  <c r="AK12" i="1"/>
  <c r="AL12" i="1" s="1"/>
  <c r="Y12" i="1"/>
  <c r="AN11" i="1"/>
  <c r="AK11" i="1"/>
  <c r="AL11" i="1" s="1"/>
  <c r="AM11" i="1" s="1"/>
  <c r="AN10" i="1"/>
  <c r="AK10" i="1"/>
  <c r="AL10" i="1" s="1"/>
  <c r="AM10" i="1" s="1"/>
  <c r="AN9" i="1"/>
  <c r="AK9" i="1"/>
  <c r="AL9" i="1" s="1"/>
  <c r="AM9" i="1" s="1"/>
  <c r="AN8" i="1"/>
  <c r="AK8" i="1"/>
  <c r="AL8" i="1" s="1"/>
  <c r="AM8" i="1" s="1"/>
  <c r="AN7" i="1"/>
  <c r="AK7" i="1"/>
  <c r="AL7" i="1" s="1"/>
  <c r="AM7" i="1" s="1"/>
  <c r="AN6" i="1"/>
  <c r="AK6" i="1"/>
  <c r="AL6" i="1" s="1"/>
  <c r="AM6" i="1" s="1"/>
  <c r="AN5" i="1"/>
  <c r="AK5" i="1"/>
  <c r="AL5" i="1" s="1"/>
  <c r="AM5" i="1" s="1"/>
  <c r="AN4" i="1"/>
  <c r="AK4" i="1"/>
  <c r="AL4" i="1" s="1"/>
  <c r="AM4" i="1" s="1"/>
  <c r="AN3" i="1"/>
  <c r="AK3" i="1"/>
  <c r="AL3" i="1" s="1"/>
  <c r="AM3" i="1" s="1"/>
  <c r="AN2" i="1"/>
  <c r="AK2" i="1"/>
  <c r="AL2" i="1" s="1"/>
  <c r="AM2" i="1" s="1"/>
  <c r="AM365" i="1" l="1"/>
  <c r="AP365" i="1" s="1"/>
  <c r="AM357" i="1"/>
  <c r="AP357" i="1" s="1"/>
  <c r="AP274" i="1"/>
  <c r="AM284" i="1"/>
  <c r="AP284" i="1" s="1"/>
  <c r="AM354" i="1"/>
  <c r="AP354" i="1" s="1"/>
  <c r="AM355" i="1"/>
  <c r="AP355" i="1" s="1"/>
  <c r="AP277" i="1"/>
  <c r="AM290" i="1"/>
  <c r="AP290" i="1" s="1"/>
  <c r="AM314" i="1"/>
  <c r="AP314" i="1" s="1"/>
  <c r="AM368" i="1"/>
  <c r="AP368" i="1" s="1"/>
  <c r="AM360" i="1"/>
  <c r="AP360" i="1" s="1"/>
  <c r="AM307" i="1"/>
  <c r="AP307" i="1" s="1"/>
  <c r="AM358" i="1"/>
  <c r="AP358" i="1" s="1"/>
  <c r="AP276" i="1"/>
  <c r="AM305" i="1"/>
  <c r="AP305" i="1" s="1"/>
  <c r="AM373" i="1"/>
  <c r="AP373" i="1" s="1"/>
  <c r="AM356" i="1"/>
  <c r="AM260" i="1"/>
  <c r="AP260" i="1" s="1"/>
  <c r="AP311" i="1"/>
  <c r="AM259" i="1"/>
  <c r="AP259" i="1" s="1"/>
  <c r="AM262" i="1"/>
  <c r="AP262" i="1" s="1"/>
  <c r="AM289" i="1"/>
  <c r="AP289" i="1" s="1"/>
  <c r="AM310" i="1"/>
  <c r="AP310" i="1" s="1"/>
  <c r="AM362" i="1"/>
  <c r="AP362" i="1" s="1"/>
  <c r="AM366" i="1"/>
  <c r="AP366" i="1" s="1"/>
  <c r="AM304" i="1"/>
  <c r="AP304" i="1" s="1"/>
  <c r="AM288" i="1"/>
  <c r="AP288" i="1" s="1"/>
  <c r="AP309" i="1"/>
  <c r="AP313" i="1"/>
  <c r="AP369" i="1"/>
  <c r="AM361" i="1"/>
  <c r="AP361" i="1" s="1"/>
  <c r="AM364" i="1"/>
  <c r="AP364" i="1" s="1"/>
  <c r="AM257" i="1"/>
  <c r="AP257" i="1" s="1"/>
  <c r="AM308" i="1"/>
  <c r="AP308" i="1" s="1"/>
  <c r="AM363" i="1"/>
  <c r="AP363" i="1" s="1"/>
  <c r="AM315" i="1"/>
  <c r="AP315" i="1" s="1"/>
  <c r="AM367" i="1"/>
  <c r="AP359" i="1"/>
  <c r="AM269" i="1"/>
  <c r="AP269" i="1" s="1"/>
  <c r="AM287" i="1"/>
  <c r="AP287" i="1" s="1"/>
  <c r="AP270" i="1"/>
  <c r="AP367" i="1"/>
  <c r="AM258" i="1"/>
  <c r="AP258" i="1" s="1"/>
  <c r="AP356" i="1"/>
  <c r="AM256" i="1"/>
  <c r="AP256" i="1" s="1"/>
  <c r="AM255" i="1"/>
  <c r="AP255" i="1" s="1"/>
  <c r="AM265" i="1"/>
  <c r="AP265" i="1" s="1"/>
  <c r="AP264" i="1"/>
  <c r="AP353" i="1"/>
  <c r="AM263" i="1"/>
  <c r="AP263" i="1" s="1"/>
  <c r="AM267" i="1"/>
  <c r="AP267" i="1" s="1"/>
  <c r="AM275" i="1"/>
  <c r="AP275" i="1" s="1"/>
  <c r="AM266" i="1"/>
  <c r="AP266" i="1" s="1"/>
  <c r="AM271" i="1"/>
  <c r="AP271" i="1" s="1"/>
  <c r="AM254" i="1"/>
  <c r="AP254" i="1" s="1"/>
  <c r="AP272" i="1"/>
  <c r="AM203" i="1"/>
  <c r="AP203" i="1" s="1"/>
  <c r="AM195" i="1"/>
  <c r="AP195" i="1"/>
  <c r="AM192" i="1"/>
  <c r="AP192" i="1" s="1"/>
  <c r="AM171" i="1"/>
  <c r="AP171" i="1" s="1"/>
  <c r="AM141" i="1"/>
  <c r="AP141" i="1" s="1"/>
  <c r="AM133" i="1"/>
  <c r="AP133" i="1" s="1"/>
  <c r="AM125" i="1"/>
  <c r="AP125" i="1" s="1"/>
  <c r="AM182" i="1"/>
  <c r="AP182" i="1" s="1"/>
  <c r="AM221" i="1"/>
  <c r="AP221" i="1" s="1"/>
  <c r="AM164" i="1"/>
  <c r="AP164" i="1" s="1"/>
  <c r="AM173" i="1"/>
  <c r="AP173" i="1" s="1"/>
  <c r="AM172" i="1"/>
  <c r="AP172" i="1" s="1"/>
  <c r="AM134" i="1"/>
  <c r="AP134" i="1" s="1"/>
  <c r="AM197" i="1"/>
  <c r="AP197" i="1" s="1"/>
  <c r="AM122" i="1"/>
  <c r="AP122" i="1" s="1"/>
  <c r="AM129" i="1"/>
  <c r="AP129" i="1" s="1"/>
  <c r="AM209" i="1"/>
  <c r="AP209" i="1" s="1"/>
  <c r="AM212" i="1"/>
  <c r="AP212" i="1" s="1"/>
  <c r="AM220" i="1"/>
  <c r="AP220" i="1" s="1"/>
  <c r="AM165" i="1"/>
  <c r="AP165" i="1" s="1"/>
  <c r="AM188" i="1"/>
  <c r="AP188" i="1" s="1"/>
  <c r="AM181" i="1"/>
  <c r="AP181" i="1" s="1"/>
  <c r="AM146" i="1"/>
  <c r="AP146" i="1" s="1"/>
  <c r="AM167" i="1"/>
  <c r="AP167" i="1" s="1"/>
  <c r="AM137" i="1"/>
  <c r="AP137" i="1" s="1"/>
  <c r="AM142" i="1"/>
  <c r="AP142" i="1" s="1"/>
  <c r="AM126" i="1"/>
  <c r="AP126" i="1" s="1"/>
  <c r="AM190" i="1"/>
  <c r="AP190" i="1" s="1"/>
  <c r="AM185" i="1"/>
  <c r="AP185" i="1" s="1"/>
  <c r="AM138" i="1"/>
  <c r="AP138" i="1" s="1"/>
  <c r="AM130" i="1"/>
  <c r="AP130" i="1" s="1"/>
  <c r="AM222" i="1"/>
  <c r="AP222" i="1" s="1"/>
  <c r="AM145" i="1"/>
  <c r="AP145" i="1" s="1"/>
  <c r="AM121" i="1"/>
  <c r="AP121" i="1" s="1"/>
  <c r="AM198" i="1"/>
  <c r="AP198" i="1" s="1"/>
  <c r="AM168" i="1"/>
  <c r="AP168" i="1" s="1"/>
  <c r="AM157" i="1"/>
  <c r="AP157" i="1" s="1"/>
  <c r="AM205" i="1"/>
  <c r="AP205" i="1" s="1"/>
  <c r="AM196" i="1"/>
  <c r="AP196" i="1" s="1"/>
  <c r="AM191" i="1"/>
  <c r="AP191" i="1" s="1"/>
  <c r="AM156" i="1"/>
  <c r="AP156" i="1" s="1"/>
  <c r="AM219" i="1"/>
  <c r="AP219" i="1" s="1"/>
  <c r="AM148" i="1"/>
  <c r="AP148" i="1" s="1"/>
  <c r="AM140" i="1"/>
  <c r="AP140" i="1" s="1"/>
  <c r="AM132" i="1"/>
  <c r="AP132" i="1" s="1"/>
  <c r="AM124" i="1"/>
  <c r="AP124" i="1" s="1"/>
  <c r="AM160" i="1"/>
  <c r="AP160" i="1" s="1"/>
  <c r="AM152" i="1"/>
  <c r="AP152" i="1" s="1"/>
  <c r="AM155" i="1"/>
  <c r="AP155" i="1" s="1"/>
  <c r="AM166" i="1"/>
  <c r="AP166" i="1" s="1"/>
  <c r="AM163" i="1"/>
  <c r="AP163" i="1" s="1"/>
  <c r="AM211" i="1"/>
  <c r="AP211" i="1" s="1"/>
  <c r="AM187" i="1"/>
  <c r="AP187" i="1" s="1"/>
  <c r="AM179" i="1"/>
  <c r="AP179" i="1" s="1"/>
  <c r="AM204" i="1"/>
  <c r="AP204" i="1" s="1"/>
  <c r="AM199" i="1"/>
  <c r="AP199" i="1" s="1"/>
  <c r="AM180" i="1"/>
  <c r="AP180" i="1" s="1"/>
  <c r="AM147" i="1"/>
  <c r="AP147" i="1" s="1"/>
  <c r="AM139" i="1"/>
  <c r="AP139" i="1" s="1"/>
  <c r="AM131" i="1"/>
  <c r="AP131" i="1" s="1"/>
  <c r="AM123" i="1"/>
  <c r="AP123" i="1" s="1"/>
  <c r="AM144" i="1"/>
  <c r="AP144" i="1" s="1"/>
  <c r="AM136" i="1"/>
  <c r="AP136" i="1" s="1"/>
  <c r="AM128" i="1"/>
  <c r="AP128" i="1" s="1"/>
  <c r="AM120" i="1"/>
  <c r="AP120" i="1" s="1"/>
  <c r="AM159" i="1"/>
  <c r="AP159" i="1" s="1"/>
  <c r="AM151" i="1"/>
  <c r="AP151" i="1" s="1"/>
  <c r="AM202" i="1"/>
  <c r="AP202" i="1" s="1"/>
  <c r="AM194" i="1"/>
  <c r="AP194" i="1" s="1"/>
  <c r="AM170" i="1"/>
  <c r="AP170" i="1" s="1"/>
  <c r="AM174" i="1"/>
  <c r="AP174" i="1" s="1"/>
  <c r="AM143" i="1"/>
  <c r="AP143" i="1" s="1"/>
  <c r="AM135" i="1"/>
  <c r="AP135" i="1" s="1"/>
  <c r="AM127" i="1"/>
  <c r="AP127" i="1" s="1"/>
  <c r="AM119" i="1"/>
  <c r="AP119" i="1" s="1"/>
  <c r="AM158" i="1"/>
  <c r="AP158" i="1" s="1"/>
  <c r="AM150" i="1"/>
  <c r="AP150" i="1" s="1"/>
  <c r="AM201" i="1"/>
  <c r="AP201" i="1" s="1"/>
  <c r="AM177" i="1"/>
  <c r="AP177" i="1" s="1"/>
  <c r="AM189" i="1"/>
  <c r="AP189" i="1" s="1"/>
  <c r="AM210" i="1"/>
  <c r="AP210" i="1" s="1"/>
  <c r="AM186" i="1"/>
  <c r="AP186" i="1" s="1"/>
  <c r="AM178" i="1"/>
  <c r="AP178" i="1" s="1"/>
  <c r="AM154" i="1"/>
  <c r="AP154" i="1" s="1"/>
  <c r="AM193" i="1"/>
  <c r="AP193" i="1" s="1"/>
  <c r="AM206" i="1"/>
  <c r="AP206" i="1" s="1"/>
  <c r="AM153" i="1"/>
  <c r="AP153" i="1" s="1"/>
  <c r="AM162" i="1"/>
  <c r="AP162" i="1" s="1"/>
  <c r="AM184" i="1"/>
  <c r="AP184" i="1" s="1"/>
  <c r="AM161" i="1"/>
  <c r="AP161" i="1" s="1"/>
  <c r="AM208" i="1"/>
  <c r="AP208" i="1" s="1"/>
  <c r="AM176" i="1"/>
  <c r="AP176" i="1" s="1"/>
  <c r="AM183" i="1"/>
  <c r="AP183" i="1" s="1"/>
  <c r="AM169" i="1"/>
  <c r="AP169" i="1" s="1"/>
  <c r="AM207" i="1"/>
  <c r="AP207" i="1" s="1"/>
  <c r="AM175" i="1"/>
  <c r="AP175" i="1" s="1"/>
  <c r="AM200" i="1"/>
  <c r="AP200" i="1" s="1"/>
  <c r="AM89" i="1"/>
  <c r="AP89" i="1" s="1"/>
  <c r="AM87" i="1"/>
  <c r="AP87" i="1" s="1"/>
  <c r="AM90" i="1"/>
  <c r="AP90" i="1" s="1"/>
  <c r="AM91" i="1"/>
  <c r="AP91" i="1" s="1"/>
  <c r="AM88" i="1"/>
  <c r="AP88" i="1" s="1"/>
  <c r="AM86" i="1"/>
  <c r="AP86" i="1" s="1"/>
  <c r="AP2" i="1"/>
  <c r="AP6" i="1"/>
  <c r="AP10" i="1"/>
  <c r="AP13" i="1"/>
  <c r="AP26" i="1"/>
  <c r="AP5" i="1"/>
  <c r="AP9" i="1"/>
  <c r="AP15" i="1"/>
  <c r="AP58" i="1"/>
  <c r="AP62" i="1"/>
  <c r="AP66" i="1"/>
  <c r="AP70" i="1"/>
  <c r="AP74" i="1"/>
  <c r="AP78" i="1"/>
  <c r="AP82" i="1"/>
  <c r="AP81" i="1"/>
  <c r="AP85" i="1"/>
  <c r="AP18" i="1"/>
  <c r="AP80" i="1"/>
  <c r="AP84" i="1"/>
  <c r="AP14" i="1"/>
  <c r="AP25" i="1"/>
  <c r="AP61" i="1"/>
  <c r="AP65" i="1"/>
  <c r="AP69" i="1"/>
  <c r="AP73" i="1"/>
  <c r="AP77" i="1"/>
  <c r="AP79" i="1"/>
  <c r="AP83" i="1"/>
  <c r="AP3" i="1"/>
  <c r="AP7" i="1"/>
  <c r="AP11" i="1"/>
  <c r="AP27" i="1"/>
  <c r="AP59" i="1"/>
  <c r="AP63" i="1"/>
  <c r="AP4" i="1"/>
  <c r="AP8" i="1"/>
  <c r="AP17" i="1"/>
  <c r="AP28" i="1"/>
  <c r="AP60" i="1"/>
  <c r="AP72" i="1"/>
  <c r="AP76" i="1"/>
  <c r="AP16" i="1"/>
  <c r="AP67" i="1"/>
  <c r="AP71" i="1"/>
  <c r="AP64" i="1"/>
  <c r="AP68" i="1"/>
  <c r="AP75" i="1"/>
  <c r="AF149" i="1"/>
  <c r="AM149" i="1" s="1"/>
  <c r="AP149" i="1" s="1"/>
</calcChain>
</file>

<file path=xl/sharedStrings.xml><?xml version="1.0" encoding="utf-8"?>
<sst xmlns="http://schemas.openxmlformats.org/spreadsheetml/2006/main" count="7482" uniqueCount="865">
  <si>
    <t>Authors</t>
  </si>
  <si>
    <t>Title</t>
  </si>
  <si>
    <t>Year</t>
  </si>
  <si>
    <t>Source title</t>
  </si>
  <si>
    <t>Volume</t>
  </si>
  <si>
    <t>Issue</t>
  </si>
  <si>
    <t>Page start</t>
  </si>
  <si>
    <t>Page end</t>
  </si>
  <si>
    <t>DOI</t>
  </si>
  <si>
    <t>Link</t>
  </si>
  <si>
    <t>Author Keywords</t>
  </si>
  <si>
    <t>Document Type</t>
  </si>
  <si>
    <t>Source</t>
  </si>
  <si>
    <t>search</t>
  </si>
  <si>
    <t>landcover_8_clases_ESA</t>
  </si>
  <si>
    <t>plant_functional_type</t>
  </si>
  <si>
    <t>plant_genus</t>
  </si>
  <si>
    <t>plant_spp</t>
  </si>
  <si>
    <t>plant_cv</t>
  </si>
  <si>
    <t>symbiont_functional_type</t>
  </si>
  <si>
    <t>symbiont_genus</t>
  </si>
  <si>
    <t>symbiont_spp</t>
  </si>
  <si>
    <t>method</t>
  </si>
  <si>
    <t>pot_field</t>
  </si>
  <si>
    <t>temp_C</t>
  </si>
  <si>
    <t>light_umol_m2_s</t>
  </si>
  <si>
    <t>FACE</t>
  </si>
  <si>
    <t>n</t>
  </si>
  <si>
    <t>lat</t>
  </si>
  <si>
    <t>long</t>
  </si>
  <si>
    <t>colonization_perc</t>
  </si>
  <si>
    <t>hypha_m_cm3</t>
  </si>
  <si>
    <t>hypha_cm_g</t>
  </si>
  <si>
    <t>bulk_density_g/cm3</t>
  </si>
  <si>
    <t>hyphae_g/m2</t>
  </si>
  <si>
    <t>depth_cm</t>
  </si>
  <si>
    <t>cm3_cm2</t>
  </si>
  <si>
    <t>cm2_m2</t>
  </si>
  <si>
    <t>hypha_m/m2</t>
  </si>
  <si>
    <t>AM_factor_Soudvilovskaia2015</t>
  </si>
  <si>
    <t>AM_C_g/g</t>
  </si>
  <si>
    <t>hyphae_gC/m2_AM</t>
  </si>
  <si>
    <t>Miller, R.M., Jastrow, J.D. &amp; Reinhardt, D.R.</t>
  </si>
  <si>
    <t xml:space="preserve"> External hyphal production of vesicular-arbuscular mycorrhizal fungi in pasture and tallgrass prairie communities</t>
  </si>
  <si>
    <t>Oecologia</t>
  </si>
  <si>
    <t>10.1007/BF00328420</t>
  </si>
  <si>
    <t>https://doi.org/10.1007/BF00328420</t>
  </si>
  <si>
    <t>Article</t>
  </si>
  <si>
    <t>Snowball</t>
  </si>
  <si>
    <t>(TITLE-ABS-KEY(mycorrhiza "hyphal length" OR "hyphal density" OR "hyphal biomass"))</t>
  </si>
  <si>
    <t>y</t>
  </si>
  <si>
    <t>Cropland</t>
  </si>
  <si>
    <t>grass</t>
  </si>
  <si>
    <t>Seeded</t>
  </si>
  <si>
    <t>community</t>
  </si>
  <si>
    <t>AM</t>
  </si>
  <si>
    <t>Natural</t>
  </si>
  <si>
    <t>length</t>
  </si>
  <si>
    <t>field</t>
  </si>
  <si>
    <t>Pasture dominated by Poa pratensis, Bromus Inermis, Agropyron repens and forbs, April</t>
  </si>
  <si>
    <t>Pasture dominated by Poa pratensis, Bromus Inermis, Agropyron repens and forbs, June</t>
  </si>
  <si>
    <t>Pasture dominated by Poa pratensis, Bromus Inermis, Agropyron repens and forbs, September</t>
  </si>
  <si>
    <t>Pasture dominated by Poa pratensis, Bromus Inermis, Agropyron repens and forbs, November</t>
  </si>
  <si>
    <t>Pasture dominated by Poa pratensis, Bromus Inermis, Agropyron repens and forbs, May</t>
  </si>
  <si>
    <t>Grassland</t>
  </si>
  <si>
    <t>Reconstructed prairie dominated by Andropogon geradii, Sorghastrum nutans, Ratibida altissma, April</t>
  </si>
  <si>
    <t>Reconstructed prairie dominated by Andropogon geradii, Sorghastrum nutans, Ratibida altissma, June</t>
  </si>
  <si>
    <t>Reconstructed prairie dominated by Andropogon geradii, Sorghastrum nutans, Ratibida altissma, September</t>
  </si>
  <si>
    <t>Reconstructed prairie dominated by Andropogon geradii, Sorghastrum nutans, Ratibida altissma, November</t>
  </si>
  <si>
    <t>Reconstructed prairie dominated by Andropogon geradii, Sorghastrum nutans, Ratibida altissma, May</t>
  </si>
  <si>
    <t>JAKOBSEN I., ROSENDAHL L.</t>
  </si>
  <si>
    <t>Carbon flow into soil and external hyphae from roots of mycorrhizal cucumber plants</t>
  </si>
  <si>
    <t>New Phytologist</t>
  </si>
  <si>
    <t>10.1111/j.1469-8137.1990.tb00924.x</t>
  </si>
  <si>
    <t>https://www.scopus.com/inward/record.uri?eid=2-s2.0-84986980147&amp;doi=10.1111%2fj.1469-8137.1990.tb00924.x&amp;partnerID=40&amp;md5=6c82bc1a27f9faa0ddd16c1d83e79f28</t>
  </si>
  <si>
    <t>Carbon‐14; Cucumis sativus; external hyphae; rhizodeposition; VA mycorrhizas</t>
  </si>
  <si>
    <t>Scopus</t>
  </si>
  <si>
    <t>crop</t>
  </si>
  <si>
    <t>Cucumis</t>
  </si>
  <si>
    <t>sativus</t>
  </si>
  <si>
    <t>Glomus</t>
  </si>
  <si>
    <t>fasciculatum</t>
  </si>
  <si>
    <t>pot</t>
  </si>
  <si>
    <t>Specific hyphal rate: 41+/-3 ug C/mg dwt /d (vs 17+/-1 in roots)</t>
  </si>
  <si>
    <t xml:space="preserve">Hawkins, H-J., George, E.
</t>
  </si>
  <si>
    <t>Reduced15N-nitrogen Transport Through Arbuscular Mycorrhizal Hyphae to Triticum aestivum L. Supplied with Ammonium vs. Nitrate Nutrition</t>
  </si>
  <si>
    <t>Annals of Botany,</t>
  </si>
  <si>
    <t>10.1006/anbo.2000.1305</t>
  </si>
  <si>
    <t>https://doi.org/10.1006/anbo.2000.1305</t>
  </si>
  <si>
    <t>Ammonium, arbuscular mycorrhiza, Glomus mosseae, nitrate, nitrogen uptake, 15N studies, Triticum aestivum, wheat</t>
  </si>
  <si>
    <t>na</t>
  </si>
  <si>
    <t>Triticum</t>
  </si>
  <si>
    <t>aestivum</t>
  </si>
  <si>
    <t>Hano</t>
  </si>
  <si>
    <t>mosseae</t>
  </si>
  <si>
    <t>nitrate-fed plants +N-P treatment, note that reduced N supply affects hyphal length but not colonization</t>
  </si>
  <si>
    <t>ammonium-fed plants +N-P treatment, note that reduced N supply affects hyphal length but not colonization</t>
  </si>
  <si>
    <t>nitrate-fed plants -N-P treatment, note that reduced N supply affects hyphal length but not colonization</t>
  </si>
  <si>
    <t>ammonium-fed plants -N-P treatment, note that reduced N supply affects hyphal length but not colonization</t>
  </si>
  <si>
    <t>Effect of plant nitrogen status on the contribution of arbuscular mycorrhizal hyphae to plant nitrogen uptake</t>
  </si>
  <si>
    <t>Physiologia Plantarum</t>
  </si>
  <si>
    <t>10.1034/j.1399-3054.1999.105414.x</t>
  </si>
  <si>
    <t>https://doi.org/10.1034/j.1399-3054.1999.105414.x</t>
  </si>
  <si>
    <t>ammonium nitrate-fed plants +N-P treatment, note that reduced N supply affects hyphal length but not colonization</t>
  </si>
  <si>
    <t>ammonium nitrate-fed plants -N-P treatment, note that reduced N supply affects hyphal length but not colonization</t>
  </si>
  <si>
    <t>tree</t>
  </si>
  <si>
    <t>Plantation</t>
  </si>
  <si>
    <t>Forest</t>
  </si>
  <si>
    <t>mycorrhiza "hyphal length" OR "hyphal density" OR "hyphal biomass"</t>
  </si>
  <si>
    <t>Soil Biology and Biochemistry</t>
  </si>
  <si>
    <t>Trifolium</t>
  </si>
  <si>
    <t>Lendenmann M., Thonar C., Barnard R.L., Salmon Y., Werner R.A., Frossard E., Jansa J.</t>
  </si>
  <si>
    <t>Symbiont identity matters: Carbon and phosphorus fluxes between Medicago truncatula and different arbuscular mycorrhizal fungi</t>
  </si>
  <si>
    <t>Mycorrhiza</t>
  </si>
  <si>
    <t>10.1007/s00572-011-0371-5</t>
  </si>
  <si>
    <t>https://www.scopus.com/inward/record.uri?eid=2-s2.0-80355132261&amp;doi=10.1007%2fs00572-011-0371-5&amp;partnerID=40&amp;md5=ed80c16fdb889b629a7124bcbfa5b308</t>
  </si>
  <si>
    <t>Gigaspora margarita; Glomus spp.; Isotope labeling; Sink strength stimulation; Symbiotic costs and benefits</t>
  </si>
  <si>
    <t xml:space="preserve">Medicago </t>
  </si>
  <si>
    <t>truncatula</t>
  </si>
  <si>
    <t>intraradices</t>
  </si>
  <si>
    <t>claroideum</t>
  </si>
  <si>
    <t>Gigaspora</t>
  </si>
  <si>
    <t>margarita</t>
  </si>
  <si>
    <t>Garcia M.O., Ovasapyan T., Greas M., Treseder K.K.</t>
  </si>
  <si>
    <t>Mycorrhizal dynamics under elevated CO2 and nitrogen fertilization in a warm temperate forest</t>
  </si>
  <si>
    <t>Plant and Soil</t>
  </si>
  <si>
    <t>10.1007/s11104-007-9509-9</t>
  </si>
  <si>
    <t>https://www.scopus.com/inward/record.uri?eid=2-s2.0-38749148447&amp;doi=10.1007%2fs11104-007-9509-9&amp;partnerID=40&amp;md5=ea1d027dd69ca973b22d4fc048446566</t>
  </si>
  <si>
    <t>Free air CO2 enrichment; Glomalin; Mycorrhizal fungi; Nitrogen fertilization; Temperate forest</t>
  </si>
  <si>
    <t>shrub</t>
  </si>
  <si>
    <t>Mean across time points. Ambient CO2 -N. ECM not measure for hyphal lengths.</t>
  </si>
  <si>
    <t>Mean across time points. Ambient CO2 +N</t>
  </si>
  <si>
    <t>Mean across time points. Elevated CO2 -N</t>
  </si>
  <si>
    <t>Mean across time points. Elevated CO2 +N</t>
  </si>
  <si>
    <t>Liu, R.-C., Xiao, Z.-Y., Hashem, A., Abd-Allah, E.F., Wu, Q.-S.</t>
  </si>
  <si>
    <t>Mycorrhizal fungal diversity and its relationship with soil properties in camellia oleifera</t>
  </si>
  <si>
    <t>Agriculture (Switzerland)</t>
  </si>
  <si>
    <t>10.3390/agriculture11060470</t>
  </si>
  <si>
    <t>https://www.scopus.com/inward/record.uri?eid=2-s2.0-85107207883&amp;doi=10.3390%2fagriculture11060470&amp;partnerID=40&amp;md5=79296abbbdc8447a4c31a3626ba51c90</t>
  </si>
  <si>
    <t>Glomus; High-throughput sequencing; Mycorrhiza; Oil plant; OTU</t>
  </si>
  <si>
    <t>Camellia</t>
  </si>
  <si>
    <t>oleifera</t>
  </si>
  <si>
    <t>Glomus (dominant)</t>
  </si>
  <si>
    <t>Castillo, C., Rubio, R., Rouanet, J. and Borie, F.,</t>
  </si>
  <si>
    <t>Early effects of tillage and crop rotation on arbuscular mycorrhizal fungal propagules in an Ultisol</t>
  </si>
  <si>
    <t>Biology and Fertility of Soils</t>
  </si>
  <si>
    <t>https://doi.org/10.1007/s00374-005-0067-0</t>
  </si>
  <si>
    <t>https://link.springer.com/article/10.1007/s00374-005-0067-0</t>
  </si>
  <si>
    <t>Mycorrhizal propagules; Wheat; Oat; No-till; Crop rotation</t>
  </si>
  <si>
    <t>Kumpa-INIA</t>
  </si>
  <si>
    <t xml:space="preserve">Glomus (dominant) </t>
  </si>
  <si>
    <t>No tillage</t>
  </si>
  <si>
    <t>Conventional tillage</t>
  </si>
  <si>
    <t>Avena</t>
  </si>
  <si>
    <t>sativum</t>
  </si>
  <si>
    <t>Nehuen_INIA</t>
  </si>
  <si>
    <t>Emery S.M., Reid M.L., Bell-Dereske L., Gross K.L.</t>
  </si>
  <si>
    <t>Soil mycorrhizal and nematode diversity vary in response to bioenergy crop identity and fertilization</t>
  </si>
  <si>
    <t>GCB Bioenergy</t>
  </si>
  <si>
    <t>10.1111/gcbb.12460</t>
  </si>
  <si>
    <t>https://www.scopus.com/inward/record.uri?eid=2-s2.0-85030833331&amp;doi=10.1111%2fgcbb.12460&amp;partnerID=40&amp;md5=d7d7ae8ebc056d8266304e342ddd2cea</t>
  </si>
  <si>
    <t>carbon; cave-in-rock; Great Lakes Bioenergy Research Center; MiSeq sequencing, Bradford reactive soil proteins; NINJA; nitrogen</t>
  </si>
  <si>
    <t>Panicum</t>
  </si>
  <si>
    <t>virgatum</t>
  </si>
  <si>
    <t>Cave-in-rock</t>
  </si>
  <si>
    <t>Rhizophagus (dominant)</t>
  </si>
  <si>
    <t>Fertilised soil - May sampling</t>
  </si>
  <si>
    <t>Fertilised soil - July sampling</t>
  </si>
  <si>
    <t>Fertilised soil - October sampling</t>
  </si>
  <si>
    <t>Unfertilised soil - May sampling</t>
  </si>
  <si>
    <t>Unfertilised soil - July sampling</t>
  </si>
  <si>
    <t>Unfertilised soil - October sampling</t>
  </si>
  <si>
    <t>Miscanthus</t>
  </si>
  <si>
    <t>giganteus</t>
  </si>
  <si>
    <t>Illinois clone</t>
  </si>
  <si>
    <t>Septoglomus (dominant)</t>
  </si>
  <si>
    <t>Manns H.R., Maxwell C.D., Emery R.J.N.</t>
  </si>
  <si>
    <t>The effect of ground cover or initial organic carbon on soil fungi, aggregation, moisture and organic carbon in one season with oat (Avena sativa) plots</t>
  </si>
  <si>
    <t>Soil and Tillage Research</t>
  </si>
  <si>
    <t>10.1016/j.still.2007.03.001</t>
  </si>
  <si>
    <t>https://www.scopus.com/inward/record.uri?eid=2-s2.0-34848844014&amp;doi=10.1016%2fj.still.2007.03.001&amp;partnerID=40&amp;md5=5625afd3d4cf191c497e62b74056d49a</t>
  </si>
  <si>
    <t>Crop residue; Fungal hyphae; Macroaggregates; Mulch; Mycorrhiza; Soil organic carbon</t>
  </si>
  <si>
    <t xml:space="preserve">Avena </t>
  </si>
  <si>
    <t>sativa</t>
  </si>
  <si>
    <t>Soil condition = 25 g/kg organic carbon. July sample</t>
  </si>
  <si>
    <t>Soil condition = 25 g/kg organic carbon. August sample</t>
  </si>
  <si>
    <t>Soil conditon = 28 g/kg organic carbon. July sample</t>
  </si>
  <si>
    <t xml:space="preserve"> Soil condition = 28 g/kg organic carbon. August sample</t>
  </si>
  <si>
    <t>Soil condition = 60 g/kg organic carbon. July sample</t>
  </si>
  <si>
    <t>Soil condition = 60 g/kg organic carbon. August sample</t>
  </si>
  <si>
    <t>Soil condition = 68 g/kg organic carbon. July sample</t>
  </si>
  <si>
    <t>Control soil surface treatment. July sample</t>
  </si>
  <si>
    <t>Control soil surface treatment. August sample</t>
  </si>
  <si>
    <t>Alfalfa soil surface treatment. July sample</t>
  </si>
  <si>
    <t>Alfalfa soil surface treatment. August sample</t>
  </si>
  <si>
    <t>Straw soil surface treatment. July sample</t>
  </si>
  <si>
    <t>Straw soil surface treatment. August sample</t>
  </si>
  <si>
    <t>Hay soil surface treatment. July sample</t>
  </si>
  <si>
    <t>Hay soil surface treatment. August sample</t>
  </si>
  <si>
    <t>Compost soil surface treatment. July sample</t>
  </si>
  <si>
    <t>Compost soil surface treatment. August sample</t>
  </si>
  <si>
    <t>Hart M.M., Reader R.J.</t>
  </si>
  <si>
    <t>Taxonomic basis for variation in the colonization strategy of arbuscular mycorrhizal fungi</t>
  </si>
  <si>
    <t>10.1046/j.0028-646X.2001.00312.x</t>
  </si>
  <si>
    <t>https://www.scopus.com/inward/record.uri?eid=2-s2.0-0036163002&amp;doi=10.1046%2fj.0028-646X.2001.00312.x&amp;partnerID=40&amp;md5=e1fbed3d4a6749034a9142758c3c273d</t>
  </si>
  <si>
    <t>Arbuscular mycorrhizal fungi; Colonization extent; Colonization rate; Extra-radicle mycelium; Functional groups; Intraradicle mycelium</t>
  </si>
  <si>
    <t>Plantago lanceolata, Plantago major, Poa pratensis, Poa annua</t>
  </si>
  <si>
    <t>gigantea</t>
  </si>
  <si>
    <t xml:space="preserve">Host plant species pooled in result </t>
  </si>
  <si>
    <t>Acaulospora</t>
  </si>
  <si>
    <t>morrowaie</t>
  </si>
  <si>
    <t>geosporum</t>
  </si>
  <si>
    <t>Scutellospora</t>
  </si>
  <si>
    <t>pellucida</t>
  </si>
  <si>
    <t>spinosa</t>
  </si>
  <si>
    <t>calospora</t>
  </si>
  <si>
    <t>etunicatum</t>
  </si>
  <si>
    <t>constrictum</t>
  </si>
  <si>
    <t>Entrophosphora</t>
  </si>
  <si>
    <t>columbiana</t>
  </si>
  <si>
    <t>aggregatum</t>
  </si>
  <si>
    <t>heterogama</t>
  </si>
  <si>
    <t>Joner E.J., Jakobsen I.</t>
  </si>
  <si>
    <t>Growth and extracellular phosphatase activity of arbuscular mycorrhizal hyphae as influenced by soil organic matter</t>
  </si>
  <si>
    <t>10.1016/0038-0717(95)00047-I</t>
  </si>
  <si>
    <t>https://www.scopus.com/inward/record.uri?eid=2-s2.0-0028983002&amp;doi=10.1016%2f0038-0717%2895%2900047-I&amp;partnerID=40&amp;md5=7b5e3b2fee6a5f4b90190e9d835c4fb6</t>
  </si>
  <si>
    <t>subterraneum</t>
  </si>
  <si>
    <t>caledonium</t>
  </si>
  <si>
    <t>lenth</t>
  </si>
  <si>
    <t>Indoors, no soil addition</t>
  </si>
  <si>
    <t>Indoors, 9% wheat straw soil addition</t>
  </si>
  <si>
    <t>Outdoors, no soil addition</t>
  </si>
  <si>
    <t>Outdoors, 9% wheat straw addition</t>
  </si>
  <si>
    <t>invermaium</t>
  </si>
  <si>
    <t>Outdoors, 0.5% clover leaf addition</t>
  </si>
  <si>
    <t>Mickan B.S., Abbott L.K., Stefanova K., Solaiman Z.M.</t>
  </si>
  <si>
    <t>Interactions between biochar and mycorrhizal fungi in a water-stressed agricultural soil</t>
  </si>
  <si>
    <t>10.1007/s00572-016-0693-4</t>
  </si>
  <si>
    <t>https://www.scopus.com/inward/record.uri?eid=2-s2.0-84962833539&amp;doi=10.1007%2fs00572-016-0693-4&amp;partnerID=40&amp;md5=740f0bedb5eb60fb2706d7089553f05a</t>
  </si>
  <si>
    <t>Arbuscular mycorrhizal fungi; Biochar; Extraradical hyphal spread; Water stress</t>
  </si>
  <si>
    <t>35 days after emergence (DAE), biochar addition</t>
  </si>
  <si>
    <t>35 DAE, no biochar</t>
  </si>
  <si>
    <t>49 DAE, biochar</t>
  </si>
  <si>
    <t>49 DAE, no biochar</t>
  </si>
  <si>
    <t>63 DAE, biochar</t>
  </si>
  <si>
    <t>63 DAE, no biochar</t>
  </si>
  <si>
    <t>Mummey D.L., Rillig M.C.</t>
  </si>
  <si>
    <t>The invasive plant species Centaurea maculosa alters arbuscular mycorrhizal fungal communities in the field</t>
  </si>
  <si>
    <t>10.1007/s11104-006-9091-6</t>
  </si>
  <si>
    <t>https://www.scopus.com/inward/record.uri?eid=2-s2.0-33750451946&amp;doi=10.1007%2fs11104-006-9091-6&amp;partnerID=40&amp;md5=4632e7611dd5180169caad5e93c56997</t>
  </si>
  <si>
    <t>Arbuscular mycorrhiza; Centaurea maculosa; Extraradical hyphae; Invasive species; Terminal restriction fragment length polymorphism</t>
  </si>
  <si>
    <t>Centaurea</t>
  </si>
  <si>
    <t>maculosa</t>
  </si>
  <si>
    <t>Lam</t>
  </si>
  <si>
    <t xml:space="preserve">Natural </t>
  </si>
  <si>
    <t>Pseudoroegneria spicata/ Festuca idahoensis</t>
  </si>
  <si>
    <t>Balser, Treseder and Ekenler, 2005</t>
  </si>
  <si>
    <t>search terms</t>
  </si>
  <si>
    <t>20cm is assumed depth of pot or soil core for conversions from volume to area (unless given in study)</t>
  </si>
  <si>
    <t>conversion from volume to area (1/depth(cm))</t>
  </si>
  <si>
    <t>conversion from cm2 to m2(100*100=10000)</t>
  </si>
  <si>
    <r>
      <rPr>
        <sz val="11"/>
        <color theme="1"/>
        <rFont val="Calibri"/>
      </rPr>
      <t xml:space="preserve">Soudvilovskaia2015: </t>
    </r>
    <r>
      <rPr>
        <b/>
        <sz val="11"/>
        <color theme="1"/>
        <rFont val="Calibri"/>
      </rPr>
      <t>Community carbon content in AMF extraradical mycelium</t>
    </r>
    <r>
      <rPr>
        <sz val="11"/>
        <color theme="1"/>
        <rFont val="Calibri"/>
      </rPr>
      <t xml:space="preserve"> (g C/m2 soil) - estimated as (k) *(total length (m) of AMF extraradical mycelium per m2 soil); k=1.42*10-6 µg C per m AMF mycelium, following k=π*r2 *D*C, where r is radius of AM hyphae, r=1 μm (Leake et al., 2004); D is fungal density, D=1.1 g dw per cm3 (Vanveen &amp; Paul, 1979); C is carbon content of AMF tissues, C=0.41 g carbon per g fungal tissue (Paul &amp; Clark, 1996).</t>
    </r>
  </si>
  <si>
    <r>
      <rPr>
        <sz val="11"/>
        <color theme="1"/>
        <rFont val="Calibri"/>
      </rPr>
      <t xml:space="preserve">Soudvilovskaia2015: </t>
    </r>
    <r>
      <rPr>
        <b/>
        <sz val="11"/>
        <color theme="1"/>
        <rFont val="Calibri"/>
      </rPr>
      <t>Community total carbon content in extraradical EMF mycelium</t>
    </r>
    <r>
      <rPr>
        <sz val="11"/>
        <color theme="1"/>
        <rFont val="Calibri"/>
      </rPr>
      <t xml:space="preserve"> (g C/m2 soil) - calculated as (length of extraradical EMF mycelium (m) </t>
    </r>
    <r>
      <rPr>
        <sz val="11"/>
        <color rgb="FFFF0000"/>
        <rFont val="Calibri"/>
      </rPr>
      <t>per m2 soil</t>
    </r>
    <r>
      <rPr>
        <sz val="11"/>
        <color theme="1"/>
        <rFont val="Calibri"/>
      </rPr>
      <t xml:space="preserve"> * k)/1000, where k= 0.6 mg C per m EMF mycelium (following the formula k=D * C, where D is the mass of 1 m EMF fungal mycelium (Rousseau et al., 1994) and C is the carbon content of EMF tissues (C=0.5 (Wallander et al., 2011))</t>
    </r>
  </si>
  <si>
    <r>
      <rPr>
        <sz val="11"/>
        <color theme="1"/>
        <rFont val="Calibri"/>
      </rPr>
      <t xml:space="preserve">Soudvilovskaia2015: Community total length of </t>
    </r>
    <r>
      <rPr>
        <b/>
        <sz val="11"/>
        <color theme="1"/>
        <rFont val="Calibri"/>
      </rPr>
      <t xml:space="preserve">extra-radical EMF mycelium </t>
    </r>
    <r>
      <rPr>
        <sz val="11"/>
        <color theme="1"/>
        <rFont val="Calibri"/>
      </rPr>
      <t>(m/m2 soil) – estimated as being proportional to the number of ECM tips (number of ECM tips *0.9), and falling into the range reported in the modern literature (30–8000 m hyphae per m of root) and 3–600 m hyphae per g of soil (Leake et al., 2004). It is important to note that this estimation does not consider hyphal agregates such as rhysomorphs, but rather considers individual hyphae creating the rhyzomorphs. Moreover, our estimation of extraradical EM fungal mycelium length as proportional to the number of root tips, presumes that all EM fungi expose the same exploration type (Agerer, 2001). Further research is need to disantangle the relationship between the EM fungi exploration type and intensity of plant root tip colonization.</t>
    </r>
  </si>
  <si>
    <t>Using lipid analysis and hyphal length to quantify AM and saprotrophic fungal abundance along a soil chronosequence</t>
  </si>
  <si>
    <t>https://www.scopus.com/inward/record.uri?eid=2-s2.0-11144264040&amp;doi=10.1016%2fj.soilbio.2004.08.019&amp;partnerID=40&amp;md5=42d766d63b0ae4bbb1a96b10991f288f</t>
  </si>
  <si>
    <t>Arbuscular mycorrhizal fungi; Fungal biomass; Lipid analysis; Saprotrophic fungi; Soil chronosequence; Tropical soil</t>
  </si>
  <si>
    <t>Balser, Treseder and Ekenler, 2006</t>
  </si>
  <si>
    <t>Balser, Treseder and Ekenler, 2007</t>
  </si>
  <si>
    <t>Wang, Srivastava, Wu and Fokom</t>
  </si>
  <si>
    <t>The effect of mycorrhizal inoculation on the rhizosphere properties of trifoliate orange (Poncirus trifoliata L. Raf.)</t>
  </si>
  <si>
    <t>Scientia Horticulturae.</t>
  </si>
  <si>
    <t>Citrus Glomalin Mycorrhizal hyphae Soil aggregate stability Soil organic carbon</t>
  </si>
  <si>
    <t>Web of Science</t>
  </si>
  <si>
    <t>Poncirus</t>
  </si>
  <si>
    <t xml:space="preserve"> trifoliata </t>
  </si>
  <si>
    <t xml:space="preserve">338-982 </t>
  </si>
  <si>
    <t>Diversispora spurca, Glomus intraradices, G mosseae, G versiforme, Paraglomus occultum</t>
  </si>
  <si>
    <t>338-983</t>
  </si>
  <si>
    <t>338-984</t>
  </si>
  <si>
    <t>338-985</t>
  </si>
  <si>
    <t>338-986</t>
  </si>
  <si>
    <t>Notes</t>
  </si>
  <si>
    <t>https://doi.org/10.1016/j.soilbio.2004.08.021</t>
  </si>
  <si>
    <t>https://doi.org/10.1016/j.scienta.2014.03.005</t>
  </si>
  <si>
    <t>20-35, 15-26 (d/n)</t>
  </si>
  <si>
    <t>Staddon P.L., Jakobsen I., Blum H.</t>
  </si>
  <si>
    <t>Nitrogen input mediates the effect of free-air CO2 enrichment on mycorrhizal fungal abundance</t>
  </si>
  <si>
    <t>Global Change Biology</t>
  </si>
  <si>
    <t>10.1111/j.1365-2486.2004.00853.x</t>
  </si>
  <si>
    <t>https://www.scopus.com/inward/record.uri?eid=2-s2.0-7244245644&amp;doi=10.1111%2fj.1365-2486.2004.00853.x&amp;partnerID=40&amp;md5=8b141e916403fca19d166a861bcd10b9</t>
  </si>
  <si>
    <t>Arbuscular mycorrhizas; Global environmental change; Increased atmospheric CO2; Nitrogen Addition; Root length colonized</t>
  </si>
  <si>
    <t>Y</t>
  </si>
  <si>
    <t>Trifolium, Lolium</t>
  </si>
  <si>
    <t>repens, perenne</t>
  </si>
  <si>
    <t>https://www.scopus.com/inward/record.uri?eid=2-s2.0-7244245644&amp;doi=10.1111%2fj.1365-2486.2004.00853.x&amp;partnerID=40&amp;md5=8b141e916403fca19d166a861bcd10b10</t>
  </si>
  <si>
    <t>https://www.scopus.com/inward/record.uri?eid=2-s2.0-7244245644&amp;doi=10.1111%2fj.1365-2486.2004.00853.x&amp;partnerID=40&amp;md5=8b141e916403fca19d166a861bcd10b11</t>
  </si>
  <si>
    <t>https://www.scopus.com/inward/record.uri?eid=2-s2.0-7244245644&amp;doi=10.1111%2fj.1365-2486.2004.00853.x&amp;partnerID=40&amp;md5=8b141e916403fca19d166a861bcd10b12</t>
  </si>
  <si>
    <t>Faghihinia M., Zou Y., Bai Y., Pourbakhtiar A., Marrs R., Staddon P.L.</t>
  </si>
  <si>
    <t>Long-Term Grazing Intensity Impacts Belowground Carbon Allocation and Mycorrhizas Revealed by 13CO2 Pulse Labeling</t>
  </si>
  <si>
    <t>Rangeland Ecology and Management</t>
  </si>
  <si>
    <t>10.1016/j.rama.2022.11.001</t>
  </si>
  <si>
    <t>https://www.scopus.com/inward/record.uri?eid=2-s2.0-85143549656&amp;doi=10.1016%2fj.rama.2022.11.001&amp;partnerID=40&amp;md5=91e3e0bb720cb30b5df5299302289c36</t>
  </si>
  <si>
    <t>AM fungi; Carbon flux; Grassland; Grazing density; Respiration; Stable isotope labeling</t>
  </si>
  <si>
    <t xml:space="preserve">Leymus chiensis/Stipa grandis </t>
  </si>
  <si>
    <t>N</t>
  </si>
  <si>
    <t>10.1016/j.rama.2022.11.002</t>
  </si>
  <si>
    <t>https://www.scopus.com/inward/record.uri?eid=2-s2.0-85143549656&amp;doi=10.1016%2fj.rama.2022.11.001&amp;partnerID=40&amp;md5=91e3e0bb720cb30b5df5299302289c37</t>
  </si>
  <si>
    <t>10.1016/j.rama.2022.11.003</t>
  </si>
  <si>
    <t>https://www.scopus.com/inward/record.uri?eid=2-s2.0-85143549656&amp;doi=10.1016%2fj.rama.2022.11.001&amp;partnerID=40&amp;md5=91e3e0bb720cb30b5df5299302289c38</t>
  </si>
  <si>
    <t>10.1016/j.rama.2022.11.004</t>
  </si>
  <si>
    <t>https://www.scopus.com/inward/record.uri?eid=2-s2.0-85143549656&amp;doi=10.1016%2fj.rama.2022.11.001&amp;partnerID=40&amp;md5=91e3e0bb720cb30b5df5299302289c39</t>
  </si>
  <si>
    <t>10.1016/j.rama.2022.11.005</t>
  </si>
  <si>
    <t>https://www.scopus.com/inward/record.uri?eid=2-s2.0-85143549656&amp;doi=10.1016%2fj.rama.2022.11.001&amp;partnerID=40&amp;md5=91e3e0bb720cb30b5df5299302289c40</t>
  </si>
  <si>
    <t>10.1016/j.rama.2022.11.006</t>
  </si>
  <si>
    <t>https://www.scopus.com/inward/record.uri?eid=2-s2.0-85143549656&amp;doi=10.1016%2fj.rama.2022.11.001&amp;partnerID=40&amp;md5=91e3e0bb720cb30b5df5299302289c41</t>
  </si>
  <si>
    <t>10.1016/j.rama.2022.11.007</t>
  </si>
  <si>
    <t>https://www.scopus.com/inward/record.uri?eid=2-s2.0-85143549656&amp;doi=10.1016%2fj.rama.2022.11.001&amp;partnerID=40&amp;md5=91e3e0bb720cb30b5df5299302289c42</t>
  </si>
  <si>
    <t>10.1016/j.rama.2022.11.008</t>
  </si>
  <si>
    <t>https://www.scopus.com/inward/record.uri?eid=2-s2.0-85143549656&amp;doi=10.1016%2fj.rama.2022.11.001&amp;partnerID=40&amp;md5=91e3e0bb720cb30b5df5299302289c43</t>
  </si>
  <si>
    <t>10.1016/j.rama.2022.11.009</t>
  </si>
  <si>
    <t>https://www.scopus.com/inward/record.uri?eid=2-s2.0-85143549656&amp;doi=10.1016%2fj.rama.2022.11.001&amp;partnerID=40&amp;md5=91e3e0bb720cb30b5df5299302289c44</t>
  </si>
  <si>
    <t>10.1016/j.rama.2022.11.010</t>
  </si>
  <si>
    <t>https://www.scopus.com/inward/record.uri?eid=2-s2.0-85143549656&amp;doi=10.1016%2fj.rama.2022.11.001&amp;partnerID=40&amp;md5=91e3e0bb720cb30b5df5299302289c45</t>
  </si>
  <si>
    <t>10.1016/j.rama.2022.11.011</t>
  </si>
  <si>
    <t>https://www.scopus.com/inward/record.uri?eid=2-s2.0-85143549656&amp;doi=10.1016%2fj.rama.2022.11.001&amp;partnerID=40&amp;md5=91e3e0bb720cb30b5df5299302289c46</t>
  </si>
  <si>
    <t>10.1016/j.rama.2022.11.012</t>
  </si>
  <si>
    <t>https://www.scopus.com/inward/record.uri?eid=2-s2.0-85143549656&amp;doi=10.1016%2fj.rama.2022.11.001&amp;partnerID=40&amp;md5=91e3e0bb720cb30b5df5299302289c47</t>
  </si>
  <si>
    <t>10.1016/j.rama.2022.11.013</t>
  </si>
  <si>
    <t>https://www.scopus.com/inward/record.uri?eid=2-s2.0-85143549656&amp;doi=10.1016%2fj.rama.2022.11.001&amp;partnerID=40&amp;md5=91e3e0bb720cb30b5df5299302289c48</t>
  </si>
  <si>
    <t>10.1016/j.rama.2022.11.014</t>
  </si>
  <si>
    <t>https://www.scopus.com/inward/record.uri?eid=2-s2.0-85143549656&amp;doi=10.1016%2fj.rama.2022.11.001&amp;partnerID=40&amp;md5=91e3e0bb720cb30b5df5299302289c49</t>
  </si>
  <si>
    <t>10.1016/j.rama.2022.11.015</t>
  </si>
  <si>
    <t>https://www.scopus.com/inward/record.uri?eid=2-s2.0-85143549656&amp;doi=10.1016%2fj.rama.2022.11.001&amp;partnerID=40&amp;md5=91e3e0bb720cb30b5df5299302289c50</t>
  </si>
  <si>
    <t>10.1016/j.rama.2022.11.016</t>
  </si>
  <si>
    <t>https://www.scopus.com/inward/record.uri?eid=2-s2.0-85143549656&amp;doi=10.1016%2fj.rama.2022.11.001&amp;partnerID=40&amp;md5=91e3e0bb720cb30b5df5299302289c51</t>
  </si>
  <si>
    <t>10.1016/j.rama.2022.11.017</t>
  </si>
  <si>
    <t>https://www.scopus.com/inward/record.uri?eid=2-s2.0-85143549656&amp;doi=10.1016%2fj.rama.2022.11.001&amp;partnerID=40&amp;md5=91e3e0bb720cb30b5df5299302289c52</t>
  </si>
  <si>
    <t>10.1016/j.rama.2022.11.018</t>
  </si>
  <si>
    <t>https://www.scopus.com/inward/record.uri?eid=2-s2.0-85143549656&amp;doi=10.1016%2fj.rama.2022.11.001&amp;partnerID=40&amp;md5=91e3e0bb720cb30b5df5299302289c53</t>
  </si>
  <si>
    <t>10.1016/j.rama.2022.11.019</t>
  </si>
  <si>
    <t>https://www.scopus.com/inward/record.uri?eid=2-s2.0-85143549656&amp;doi=10.1016%2fj.rama.2022.11.001&amp;partnerID=40&amp;md5=91e3e0bb720cb30b5df5299302289c54</t>
  </si>
  <si>
    <t>10.1016/j.rama.2022.11.020</t>
  </si>
  <si>
    <t>https://www.scopus.com/inward/record.uri?eid=2-s2.0-85143549656&amp;doi=10.1016%2fj.rama.2022.11.001&amp;partnerID=40&amp;md5=91e3e0bb720cb30b5df5299302289c55</t>
  </si>
  <si>
    <t>10.1016/j.rama.2022.11.021</t>
  </si>
  <si>
    <t>https://www.scopus.com/inward/record.uri?eid=2-s2.0-85143549656&amp;doi=10.1016%2fj.rama.2022.11.001&amp;partnerID=40&amp;md5=91e3e0bb720cb30b5df5299302289c56</t>
  </si>
  <si>
    <t>10.1016/j.rama.2022.11.022</t>
  </si>
  <si>
    <t>https://www.scopus.com/inward/record.uri?eid=2-s2.0-85143549656&amp;doi=10.1016%2fj.rama.2022.11.001&amp;partnerID=40&amp;md5=91e3e0bb720cb30b5df5299302289c57</t>
  </si>
  <si>
    <t>10.1016/j.rama.2022.11.023</t>
  </si>
  <si>
    <t>https://www.scopus.com/inward/record.uri?eid=2-s2.0-85143549656&amp;doi=10.1016%2fj.rama.2022.11.001&amp;partnerID=40&amp;md5=91e3e0bb720cb30b5df5299302289c58</t>
  </si>
  <si>
    <t>10.1016/j.rama.2022.11.024</t>
  </si>
  <si>
    <t>https://www.scopus.com/inward/record.uri?eid=2-s2.0-85143549656&amp;doi=10.1016%2fj.rama.2022.11.001&amp;partnerID=40&amp;md5=91e3e0bb720cb30b5df5299302289c59</t>
  </si>
  <si>
    <t>10.1016/j.rama.2022.11.025</t>
  </si>
  <si>
    <t>https://www.scopus.com/inward/record.uri?eid=2-s2.0-85143549656&amp;doi=10.1016%2fj.rama.2022.11.001&amp;partnerID=40&amp;md5=91e3e0bb720cb30b5df5299302289c60</t>
  </si>
  <si>
    <t>10.1016/j.rama.2022.11.026</t>
  </si>
  <si>
    <t>https://www.scopus.com/inward/record.uri?eid=2-s2.0-85143549656&amp;doi=10.1016%2fj.rama.2022.11.001&amp;partnerID=40&amp;md5=91e3e0bb720cb30b5df5299302289c61</t>
  </si>
  <si>
    <t>10.1016/j.rama.2022.11.027</t>
  </si>
  <si>
    <t>https://www.scopus.com/inward/record.uri?eid=2-s2.0-85143549656&amp;doi=10.1016%2fj.rama.2022.11.001&amp;partnerID=40&amp;md5=91e3e0bb720cb30b5df5299302289c62</t>
  </si>
  <si>
    <t>10.1016/j.rama.2022.11.028</t>
  </si>
  <si>
    <t>https://www.scopus.com/inward/record.uri?eid=2-s2.0-85143549656&amp;doi=10.1016%2fj.rama.2022.11.001&amp;partnerID=40&amp;md5=91e3e0bb720cb30b5df5299302289c63</t>
  </si>
  <si>
    <t>10.1016/j.rama.2022.11.029</t>
  </si>
  <si>
    <t>https://www.scopus.com/inward/record.uri?eid=2-s2.0-85143549656&amp;doi=10.1016%2fj.rama.2022.11.001&amp;partnerID=40&amp;md5=91e3e0bb720cb30b5df5299302289c64</t>
  </si>
  <si>
    <t>10.1016/j.rama.2022.11.030</t>
  </si>
  <si>
    <t>https://www.scopus.com/inward/record.uri?eid=2-s2.0-85143549656&amp;doi=10.1016%2fj.rama.2022.11.001&amp;partnerID=40&amp;md5=91e3e0bb720cb30b5df5299302289c65</t>
  </si>
  <si>
    <t>Ren A.-T., Li J.-Y., Zhao L., Zhou R., Ye J.-S., Wang Y.-B., Zhang X.-C., Wesly K., Ma M.-S., Xiong Y.-C.</t>
  </si>
  <si>
    <t>Reduced plastic film mulching under zero tillage boosts water use efficiency and soil health in semiarid rainfed maize field</t>
  </si>
  <si>
    <t>Resources, Conservation and Recycling</t>
  </si>
  <si>
    <t>10.1016/j.resconrec.2022.106851</t>
  </si>
  <si>
    <t>https://www.scopus.com/inward/record.uri?eid=2-s2.0-85145607773&amp;doi=10.1016%2fj.resconrec.2022.106851&amp;partnerID=40&amp;md5=0065688d2b885ca4ed8c53ad91fe6710</t>
  </si>
  <si>
    <t>No-tillage; Reduced plastic mulching; Semiarid areas; Soil fertility; Water use efficiency</t>
  </si>
  <si>
    <t>Zea</t>
  </si>
  <si>
    <t>mays</t>
  </si>
  <si>
    <t>10.1016/j.resconrec.2022.106852</t>
  </si>
  <si>
    <t>https://www.scopus.com/inward/record.uri?eid=2-s2.0-85145607773&amp;doi=10.1016%2fj.resconrec.2022.106851&amp;partnerID=40&amp;md5=0065688d2b885ca4ed8c53ad91fe6711</t>
  </si>
  <si>
    <t>10.1016/j.resconrec.2022.106853</t>
  </si>
  <si>
    <t>https://www.scopus.com/inward/record.uri?eid=2-s2.0-85145607773&amp;doi=10.1016%2fj.resconrec.2022.106851&amp;partnerID=40&amp;md5=0065688d2b885ca4ed8c53ad91fe6712</t>
  </si>
  <si>
    <t>10.1016/j.resconrec.2022.106854</t>
  </si>
  <si>
    <t>https://www.scopus.com/inward/record.uri?eid=2-s2.0-85145607773&amp;doi=10.1016%2fj.resconrec.2022.106851&amp;partnerID=40&amp;md5=0065688d2b885ca4ed8c53ad91fe6713</t>
  </si>
  <si>
    <t>10.1016/j.resconrec.2022.106855</t>
  </si>
  <si>
    <t>https://www.scopus.com/inward/record.uri?eid=2-s2.0-85145607773&amp;doi=10.1016%2fj.resconrec.2022.106851&amp;partnerID=40&amp;md5=0065688d2b885ca4ed8c53ad91fe6714</t>
  </si>
  <si>
    <t>10.1016/j.resconrec.2022.106856</t>
  </si>
  <si>
    <t>https://www.scopus.com/inward/record.uri?eid=2-s2.0-85145607773&amp;doi=10.1016%2fj.resconrec.2022.106851&amp;partnerID=40&amp;md5=0065688d2b885ca4ed8c53ad91fe6715</t>
  </si>
  <si>
    <t>10.1016/j.resconrec.2022.106857</t>
  </si>
  <si>
    <t>https://www.scopus.com/inward/record.uri?eid=2-s2.0-85145607773&amp;doi=10.1016%2fj.resconrec.2022.106851&amp;partnerID=40&amp;md5=0065688d2b885ca4ed8c53ad91fe6716</t>
  </si>
  <si>
    <t>10.1016/j.resconrec.2022.106858</t>
  </si>
  <si>
    <t>https://www.scopus.com/inward/record.uri?eid=2-s2.0-85145607773&amp;doi=10.1016%2fj.resconrec.2022.106851&amp;partnerID=40&amp;md5=0065688d2b885ca4ed8c53ad91fe6717</t>
  </si>
  <si>
    <t>10.1016/j.resconrec.2022.106859</t>
  </si>
  <si>
    <t>https://www.scopus.com/inward/record.uri?eid=2-s2.0-85145607773&amp;doi=10.1016%2fj.resconrec.2022.106851&amp;partnerID=40&amp;md5=0065688d2b885ca4ed8c53ad91fe6718</t>
  </si>
  <si>
    <t>10.1016/j.resconrec.2022.106860</t>
  </si>
  <si>
    <t>https://www.scopus.com/inward/record.uri?eid=2-s2.0-85145607773&amp;doi=10.1016%2fj.resconrec.2022.106851&amp;partnerID=40&amp;md5=0065688d2b885ca4ed8c53ad91fe6719</t>
  </si>
  <si>
    <t>10.1016/j.resconrec.2022.106861</t>
  </si>
  <si>
    <t>https://www.scopus.com/inward/record.uri?eid=2-s2.0-85145607773&amp;doi=10.1016%2fj.resconrec.2022.106851&amp;partnerID=40&amp;md5=0065688d2b885ca4ed8c53ad91fe6720</t>
  </si>
  <si>
    <t>10.1016/j.resconrec.2022.106862</t>
  </si>
  <si>
    <t>https://www.scopus.com/inward/record.uri?eid=2-s2.0-85145607773&amp;doi=10.1016%2fj.resconrec.2022.106851&amp;partnerID=40&amp;md5=0065688d2b885ca4ed8c53ad91fe6721</t>
  </si>
  <si>
    <t>Zhang A., Wang X.-X., Zhang D., Dong Z., Ji H., Li H.</t>
  </si>
  <si>
    <t>Localized nutrient supply promotes maize growth and nutrient acquisition by shaping root morphology and physiology and mycorrhizal symbiosis</t>
  </si>
  <si>
    <t>10.1016/j.still.2022.105550</t>
  </si>
  <si>
    <t>https://www.scopus.com/inward/record.uri?eid=2-s2.0-85139318009&amp;doi=10.1016%2fj.still.2022.105550&amp;partnerID=40&amp;md5=48998b9fc7fa4160dcf68fb2ce463f64</t>
  </si>
  <si>
    <t>Foraging strategy; Hypha length density; Nutrient heterogeneity; Rhizosphere process; Root proliferation</t>
  </si>
  <si>
    <t>L.</t>
  </si>
  <si>
    <t>10.1016/j.still.2022.105551</t>
  </si>
  <si>
    <t>https://www.scopus.com/inward/record.uri?eid=2-s2.0-85139318009&amp;doi=10.1016%2fj.still.2022.105550&amp;partnerID=40&amp;md5=48998b9fc7fa4160dcf68fb2ce463f65</t>
  </si>
  <si>
    <t>10.1016/j.still.2022.105552</t>
  </si>
  <si>
    <t>https://www.scopus.com/inward/record.uri?eid=2-s2.0-85139318009&amp;doi=10.1016%2fj.still.2022.105550&amp;partnerID=40&amp;md5=48998b9fc7fa4160dcf68fb2ce463f66</t>
  </si>
  <si>
    <t>10.1016/j.still.2022.105553</t>
  </si>
  <si>
    <t>https://www.scopus.com/inward/record.uri?eid=2-s2.0-85139318009&amp;doi=10.1016%2fj.still.2022.105550&amp;partnerID=40&amp;md5=48998b9fc7fa4160dcf68fb2ce463f67</t>
  </si>
  <si>
    <t>10.1016/j.still.2022.105554</t>
  </si>
  <si>
    <t>https://www.scopus.com/inward/record.uri?eid=2-s2.0-85139318009&amp;doi=10.1016%2fj.still.2022.105550&amp;partnerID=40&amp;md5=48998b9fc7fa4160dcf68fb2ce463f68</t>
  </si>
  <si>
    <t>10.1016/j.still.2022.105555</t>
  </si>
  <si>
    <t>https://www.scopus.com/inward/record.uri?eid=2-s2.0-85139318009&amp;doi=10.1016%2fj.still.2022.105550&amp;partnerID=40&amp;md5=48998b9fc7fa4160dcf68fb2ce463f69</t>
  </si>
  <si>
    <t>10.1016/j.still.2022.105556</t>
  </si>
  <si>
    <t>https://www.scopus.com/inward/record.uri?eid=2-s2.0-85139318009&amp;doi=10.1016%2fj.still.2022.105550&amp;partnerID=40&amp;md5=48998b9fc7fa4160dcf68fb2ce463f70</t>
  </si>
  <si>
    <t>10.1016/j.still.2022.105557</t>
  </si>
  <si>
    <t>https://www.scopus.com/inward/record.uri?eid=2-s2.0-85139318009&amp;doi=10.1016%2fj.still.2022.105550&amp;partnerID=40&amp;md5=48998b9fc7fa4160dcf68fb2ce463f71</t>
  </si>
  <si>
    <t>Li J., Meng B., Yang X., Cui N., Zhao T., Chai H., Zhang T., Sun W.</t>
  </si>
  <si>
    <t>Suppression of AMF accelerates N2O emission by altering soil bacterial community and genes abundance under varied precipitation conditions in a semiarid grassland</t>
  </si>
  <si>
    <t>Frontiers in Microbiology</t>
  </si>
  <si>
    <t>10.3389/fmicb.2022.961969</t>
  </si>
  <si>
    <t>AMF; bacterial community composition; functional genes; N2O emission; precipitation</t>
  </si>
  <si>
    <t xml:space="preserve">Leymus </t>
  </si>
  <si>
    <t>chiensis</t>
  </si>
  <si>
    <t>10.3389/fmicb.2022.961970</t>
  </si>
  <si>
    <t>10.3389/fmicb.2022.961971</t>
  </si>
  <si>
    <t>10.3389/fmicb.2022.961972</t>
  </si>
  <si>
    <t>10.3389/fmicb.2022.961973</t>
  </si>
  <si>
    <t>10.3389/fmicb.2022.961974</t>
  </si>
  <si>
    <t>10.3389/fmicb.2022.961975</t>
  </si>
  <si>
    <t>10.3389/fmicb.2022.961976</t>
  </si>
  <si>
    <t>10.3389/fmicb.2022.961977</t>
  </si>
  <si>
    <t>10.3389/fmicb.2022.961978</t>
  </si>
  <si>
    <t>10.3389/fmicb.2022.961979</t>
  </si>
  <si>
    <t>10.3389/fmicb.2022.961980</t>
  </si>
  <si>
    <t>10.3389/fmicb.2022.961981</t>
  </si>
  <si>
    <t>10.3389/fmicb.2022.961982</t>
  </si>
  <si>
    <t>10.3389/fmicb.2022.961983</t>
  </si>
  <si>
    <t>10.3389/fmicb.2022.961984</t>
  </si>
  <si>
    <t>10.3389/fmicb.2022.961985</t>
  </si>
  <si>
    <t>10.3389/fmicb.2022.961986</t>
  </si>
  <si>
    <t>10.3389/fmicb.2022.961987</t>
  </si>
  <si>
    <t>10.3389/fmicb.2022.961988</t>
  </si>
  <si>
    <t>10.3389/fmicb.2022.961989</t>
  </si>
  <si>
    <t>10.3389/fmicb.2022.961990</t>
  </si>
  <si>
    <t>10.3389/fmicb.2022.961991</t>
  </si>
  <si>
    <t>10.3389/fmicb.2022.961992</t>
  </si>
  <si>
    <t>10.3389/fmicb.2022.961993</t>
  </si>
  <si>
    <t>10.3389/fmicb.2022.961994</t>
  </si>
  <si>
    <t>10.3389/fmicb.2022.961995</t>
  </si>
  <si>
    <t>10.3389/fmicb.2022.961996</t>
  </si>
  <si>
    <t>10.3389/fmicb.2022.961997</t>
  </si>
  <si>
    <t>10.3389/fmicb.2022.961998</t>
  </si>
  <si>
    <t>10.3389/fmicb.2022.961999</t>
  </si>
  <si>
    <t>10.3389/fmicb.2022.962000</t>
  </si>
  <si>
    <t>10.3389/fmicb.2022.962001</t>
  </si>
  <si>
    <t>10.3389/fmicb.2022.962002</t>
  </si>
  <si>
    <t>10.3389/fmicb.2022.962003</t>
  </si>
  <si>
    <t>10.3389/fmicb.2022.962004</t>
  </si>
  <si>
    <t>10.3389/fmicb.2022.962005</t>
  </si>
  <si>
    <t>10.3389/fmicb.2022.962006</t>
  </si>
  <si>
    <t>10.3389/fmicb.2022.962007</t>
  </si>
  <si>
    <t>10.3389/fmicb.2022.962008</t>
  </si>
  <si>
    <t>10.3389/fmicb.2022.962009</t>
  </si>
  <si>
    <t>10.3389/fmicb.2022.962010</t>
  </si>
  <si>
    <t>10.3389/fmicb.2022.962011</t>
  </si>
  <si>
    <t>10.3389/fmicb.2022.962012</t>
  </si>
  <si>
    <t>Liu X.-Q., Xie Y.-C., Li Y., Zheng L., Srivastava A.K., Hashem A., Abd_Allah E.F., Harsonowati W., Wu Q.-S.</t>
  </si>
  <si>
    <t>Biostimulatory Response of Easily Extractable Glomalin-Related Soil Protein on Soil Fertility Mediated Changes in Fruit Quality of Citrus</t>
  </si>
  <si>
    <t>10.3390/agriculture12081076</t>
  </si>
  <si>
    <t>https://www.scopus.com/inward/record.uri?eid=2-s2.0-85141749686&amp;doi=10.3390%2fagriculture12081076&amp;partnerID=40&amp;md5=a1df37b461e18946b93612f138c586bd</t>
  </si>
  <si>
    <t>https://www.scopus.com/inward/record.uri?eid=2-s2.0-85136513057&amp;doi=10.3389%2ffmicb.2022.961969&amp;partnerID=40&amp;md5=6b13bb2375aa8a75a83d76488321fedc</t>
  </si>
  <si>
    <t>aggregate; glomalin; mycorrhiza; soil organic carbon; sugar</t>
  </si>
  <si>
    <t>Citrus</t>
  </si>
  <si>
    <t>sinensis</t>
  </si>
  <si>
    <t>cv. Oita 4</t>
  </si>
  <si>
    <t>10.3390/agriculture12081077</t>
  </si>
  <si>
    <t>10.3390/agriculture12081078</t>
  </si>
  <si>
    <t>10.3390/agriculture12081079</t>
  </si>
  <si>
    <t>10.3390/agriculture12081080</t>
  </si>
  <si>
    <t>10.3390/agriculture12081081</t>
  </si>
  <si>
    <t>Wu F., Zheng X., Cao M., Guan X., Jiang J.</t>
  </si>
  <si>
    <t>Nitrogen Addition Does Not Change AMF Colonization but Alters AMF Composition in a Chinese Fir (Cunninghamia lanceolata) Plantation</t>
  </si>
  <si>
    <t>Forests</t>
  </si>
  <si>
    <t>10.3390/f13070979</t>
  </si>
  <si>
    <t>https://www.scopus.com/inward/record.uri?eid=2-s2.0-85135904361&amp;doi=10.3390%2ff13070979&amp;partnerID=40&amp;md5=f0c075b49c3d6c6faba5982c93dfa0f0</t>
  </si>
  <si>
    <t>arbuscular mycorrhizal fungi; Chinese fir; colonization; community composition; N addition</t>
  </si>
  <si>
    <t>Cunninghamia</t>
  </si>
  <si>
    <t>lanceolata</t>
  </si>
  <si>
    <t>Septoglomus viscosum, Rhizophagus aggregatus, Acaulospora excavat, Sclerocystis sinosum, Glomus reticulatum</t>
  </si>
  <si>
    <t>10.3390/f13070980</t>
  </si>
  <si>
    <t>https://www.scopus.com/inward/record.uri?eid=2-s2.0-85135904361&amp;doi=10.3390%2ff13070979&amp;partnerID=40&amp;md5=f0c075b49c3d6c6faba5982c93dfa0f1</t>
  </si>
  <si>
    <t>10.3390/f13070981</t>
  </si>
  <si>
    <t>https://www.scopus.com/inward/record.uri?eid=2-s2.0-85135904361&amp;doi=10.3390%2ff13070979&amp;partnerID=40&amp;md5=f0c075b49c3d6c6faba5982c93dfa0f2</t>
  </si>
  <si>
    <t>10.3390/f13070982</t>
  </si>
  <si>
    <t>https://www.scopus.com/inward/record.uri?eid=2-s2.0-85135904361&amp;doi=10.3390%2ff13070979&amp;partnerID=40&amp;md5=f0c075b49c3d6c6faba5982c93dfa0f3</t>
  </si>
  <si>
    <t>Dierks J., Blaser-Hart W.J., Gamper H.A., Nyoka I.B., Barrios E., Six J.</t>
  </si>
  <si>
    <t>Trees enhance abundance of arbuscular mycorrhizal fungi, soil structure, and nutrient retention in low-input maize cropping systems</t>
  </si>
  <si>
    <t>Agriculture, Ecosystems and Environment</t>
  </si>
  <si>
    <t>10.1016/j.agee.2021.107487</t>
  </si>
  <si>
    <t>https://www.scopus.com/inward/record.uri?eid=2-s2.0-85110454352&amp;doi=10.1016%2fj.agee.2021.107487&amp;partnerID=40&amp;md5=b22c766d518715734a4cc79870884db1</t>
  </si>
  <si>
    <t>Faidherbia albida; Mangifera indica; Nitrogen cycling; Nutrient retention; Soil carbon; Subsistence farming</t>
  </si>
  <si>
    <t>crop, tree</t>
  </si>
  <si>
    <t>Zea mays, Faidherbia albida, Mangifera indica</t>
  </si>
  <si>
    <t>10.1016/j.agee.2021.107488</t>
  </si>
  <si>
    <t>https://www.scopus.com/inward/record.uri?eid=2-s2.0-85110454352&amp;doi=10.1016%2fj.agee.2021.107487&amp;partnerID=40&amp;md5=b22c766d518715734a4cc79870884db2</t>
  </si>
  <si>
    <t>10.1016/j.agee.2021.107489</t>
  </si>
  <si>
    <t>https://www.scopus.com/inward/record.uri?eid=2-s2.0-85110454352&amp;doi=10.1016%2fj.agee.2021.107487&amp;partnerID=40&amp;md5=b22c766d518715734a4cc79870884db3</t>
  </si>
  <si>
    <t>10.1016/j.agee.2021.107490</t>
  </si>
  <si>
    <t>https://www.scopus.com/inward/record.uri?eid=2-s2.0-85110454352&amp;doi=10.1016%2fj.agee.2021.107487&amp;partnerID=40&amp;md5=b22c766d518715734a4cc79870884db4</t>
  </si>
  <si>
    <t>10.1016/j.agee.2021.107491</t>
  </si>
  <si>
    <t>https://www.scopus.com/inward/record.uri?eid=2-s2.0-85110454352&amp;doi=10.1016%2fj.agee.2021.107487&amp;partnerID=40&amp;md5=b22c766d518715734a4cc79870884db5</t>
  </si>
  <si>
    <t>10.1016/j.agee.2021.107492</t>
  </si>
  <si>
    <t>https://www.scopus.com/inward/record.uri?eid=2-s2.0-85110454352&amp;doi=10.1016%2fj.agee.2021.107487&amp;partnerID=40&amp;md5=b22c766d518715734a4cc79870884db6</t>
  </si>
  <si>
    <t>10.1016/j.agee.2021.107493</t>
  </si>
  <si>
    <t>https://www.scopus.com/inward/record.uri?eid=2-s2.0-85110454352&amp;doi=10.1016%2fj.agee.2021.107487&amp;partnerID=40&amp;md5=b22c766d518715734a4cc79870884db7</t>
  </si>
  <si>
    <t>10.1016/j.agee.2021.107494</t>
  </si>
  <si>
    <t>https://www.scopus.com/inward/record.uri?eid=2-s2.0-85110454352&amp;doi=10.1016%2fj.agee.2021.107487&amp;partnerID=40&amp;md5=b22c766d518715734a4cc79870884db8</t>
  </si>
  <si>
    <t>Maitra P., Zheng Y., Wang Y.-L., Mandal D., Lü P.-P., Gao C., Babalola B.J., Ji N.-N., Li X.-C., Guo L.-D.</t>
  </si>
  <si>
    <t>Phosphorus fertilization rather than nitrogen fertilization, growing season and plant successional stage structures arbuscular mycorrhizal fungal community in a subtropical forest</t>
  </si>
  <si>
    <t>10.1007/s00374-021-01554-4</t>
  </si>
  <si>
    <t>https://www.scopus.com/inward/record.uri?eid=2-s2.0-85104838617&amp;doi=10.1007%2fs00374-021-01554-4&amp;partnerID=40&amp;md5=900c53965d6525d226d8a933439ca050</t>
  </si>
  <si>
    <t>Arbuscular mycorrhizal fungi; Growth season; N fertilization; P fertilization; Subtropical forest succession</t>
  </si>
  <si>
    <t>Castanopsis eyrei, Schima superba, Lithocarpus glaber</t>
  </si>
  <si>
    <t>dominant</t>
  </si>
  <si>
    <t>10.1007/s00374-021-01554-5</t>
  </si>
  <si>
    <t>https://www.scopus.com/inward/record.uri?eid=2-s2.0-85104838617&amp;doi=10.1007%2fs00374-021-01554-4&amp;partnerID=40&amp;md5=900c53965d6525d226d8a933439ca051</t>
  </si>
  <si>
    <t>10.1007/s00374-021-01554-6</t>
  </si>
  <si>
    <t>https://www.scopus.com/inward/record.uri?eid=2-s2.0-85104838617&amp;doi=10.1007%2fs00374-021-01554-4&amp;partnerID=40&amp;md5=900c53965d6525d226d8a933439ca052</t>
  </si>
  <si>
    <t>10.1007/s00374-021-01554-7</t>
  </si>
  <si>
    <t>https://www.scopus.com/inward/record.uri?eid=2-s2.0-85104838617&amp;doi=10.1007%2fs00374-021-01554-4&amp;partnerID=40&amp;md5=900c53965d6525d226d8a933439ca053</t>
  </si>
  <si>
    <t>10.1007/s00374-021-01554-8</t>
  </si>
  <si>
    <t>https://www.scopus.com/inward/record.uri?eid=2-s2.0-85104838617&amp;doi=10.1007%2fs00374-021-01554-4&amp;partnerID=40&amp;md5=900c53965d6525d226d8a933439ca054</t>
  </si>
  <si>
    <t>10.1007/s00374-021-01554-9</t>
  </si>
  <si>
    <t>https://www.scopus.com/inward/record.uri?eid=2-s2.0-85104838617&amp;doi=10.1007%2fs00374-021-01554-4&amp;partnerID=40&amp;md5=900c53965d6525d226d8a933439ca055</t>
  </si>
  <si>
    <t>10.1007/s00374-021-01554-10</t>
  </si>
  <si>
    <t>https://www.scopus.com/inward/record.uri?eid=2-s2.0-85104838617&amp;doi=10.1007%2fs00374-021-01554-4&amp;partnerID=40&amp;md5=900c53965d6525d226d8a933439ca056</t>
  </si>
  <si>
    <t>10.1007/s00374-021-01554-11</t>
  </si>
  <si>
    <t>https://www.scopus.com/inward/record.uri?eid=2-s2.0-85104838617&amp;doi=10.1007%2fs00374-021-01554-4&amp;partnerID=40&amp;md5=900c53965d6525d226d8a933439ca057</t>
  </si>
  <si>
    <t>10.1007/s00374-021-01554-12</t>
  </si>
  <si>
    <t>https://www.scopus.com/inward/record.uri?eid=2-s2.0-85104838617&amp;doi=10.1007%2fs00374-021-01554-4&amp;partnerID=40&amp;md5=900c53965d6525d226d8a933439ca058</t>
  </si>
  <si>
    <t>10.1007/s00374-021-01554-13</t>
  </si>
  <si>
    <t>https://www.scopus.com/inward/record.uri?eid=2-s2.0-85104838617&amp;doi=10.1007%2fs00374-021-01554-4&amp;partnerID=40&amp;md5=900c53965d6525d226d8a933439ca059</t>
  </si>
  <si>
    <t>10.1007/s00374-021-01554-14</t>
  </si>
  <si>
    <t>https://www.scopus.com/inward/record.uri?eid=2-s2.0-85104838617&amp;doi=10.1007%2fs00374-021-01554-4&amp;partnerID=40&amp;md5=900c53965d6525d226d8a933439ca060</t>
  </si>
  <si>
    <t>10.1007/s00374-021-01554-15</t>
  </si>
  <si>
    <t>https://www.scopus.com/inward/record.uri?eid=2-s2.0-85104838617&amp;doi=10.1007%2fs00374-021-01554-4&amp;partnerID=40&amp;md5=900c53965d6525d226d8a933439ca061</t>
  </si>
  <si>
    <t>10.1007/s00374-021-01554-16</t>
  </si>
  <si>
    <t>https://www.scopus.com/inward/record.uri?eid=2-s2.0-85104838617&amp;doi=10.1007%2fs00374-021-01554-4&amp;partnerID=40&amp;md5=900c53965d6525d226d8a933439ca062</t>
  </si>
  <si>
    <t>10.1007/s00374-021-01554-17</t>
  </si>
  <si>
    <t>https://www.scopus.com/inward/record.uri?eid=2-s2.0-85104838617&amp;doi=10.1007%2fs00374-021-01554-4&amp;partnerID=40&amp;md5=900c53965d6525d226d8a933439ca063</t>
  </si>
  <si>
    <t>10.1007/s00374-021-01554-18</t>
  </si>
  <si>
    <t>https://www.scopus.com/inward/record.uri?eid=2-s2.0-85104838617&amp;doi=10.1007%2fs00374-021-01554-4&amp;partnerID=40&amp;md5=900c53965d6525d226d8a933439ca064</t>
  </si>
  <si>
    <t>10.1007/s00374-021-01554-19</t>
  </si>
  <si>
    <t>https://www.scopus.com/inward/record.uri?eid=2-s2.0-85104838617&amp;doi=10.1007%2fs00374-021-01554-4&amp;partnerID=40&amp;md5=900c53965d6525d226d8a933439ca065</t>
  </si>
  <si>
    <t>10.1007/s00374-021-01554-20</t>
  </si>
  <si>
    <t>https://www.scopus.com/inward/record.uri?eid=2-s2.0-85104838617&amp;doi=10.1007%2fs00374-021-01554-4&amp;partnerID=40&amp;md5=900c53965d6525d226d8a933439ca066</t>
  </si>
  <si>
    <t>10.1007/s00374-021-01554-21</t>
  </si>
  <si>
    <t>https://www.scopus.com/inward/record.uri?eid=2-s2.0-85104838617&amp;doi=10.1007%2fs00374-021-01554-4&amp;partnerID=40&amp;md5=900c53965d6525d226d8a933439ca067</t>
  </si>
  <si>
    <t>10.1007/s00374-021-01554-22</t>
  </si>
  <si>
    <t>https://www.scopus.com/inward/record.uri?eid=2-s2.0-85104838617&amp;doi=10.1007%2fs00374-021-01554-4&amp;partnerID=40&amp;md5=900c53965d6525d226d8a933439ca068</t>
  </si>
  <si>
    <t>10.1007/s00374-021-01554-23</t>
  </si>
  <si>
    <t>https://www.scopus.com/inward/record.uri?eid=2-s2.0-85104838617&amp;doi=10.1007%2fs00374-021-01554-4&amp;partnerID=40&amp;md5=900c53965d6525d226d8a933439ca069</t>
  </si>
  <si>
    <t>10.1007/s00374-021-01554-24</t>
  </si>
  <si>
    <t>https://www.scopus.com/inward/record.uri?eid=2-s2.0-85104838617&amp;doi=10.1007%2fs00374-021-01554-4&amp;partnerID=40&amp;md5=900c53965d6525d226d8a933439ca070</t>
  </si>
  <si>
    <t>10.1007/s00374-021-01554-25</t>
  </si>
  <si>
    <t>https://www.scopus.com/inward/record.uri?eid=2-s2.0-85104838617&amp;doi=10.1007%2fs00374-021-01554-4&amp;partnerID=40&amp;md5=900c53965d6525d226d8a933439ca071</t>
  </si>
  <si>
    <t>10.1007/s00374-021-01554-26</t>
  </si>
  <si>
    <t>https://www.scopus.com/inward/record.uri?eid=2-s2.0-85104838617&amp;doi=10.1007%2fs00374-021-01554-4&amp;partnerID=40&amp;md5=900c53965d6525d226d8a933439ca072</t>
  </si>
  <si>
    <t>Ven A., Verbruggen E., Verlinden M.S., Olsson P.A., Wallander H., Vicca S.</t>
  </si>
  <si>
    <t>Mesh bags underestimated arbuscular mycorrhizal abundance but captured fertilization effects in a mesocosm experiment</t>
  </si>
  <si>
    <t>10.1007/s11104-019-04368-4</t>
  </si>
  <si>
    <t>https://www.scopus.com/inward/record.uri?eid=2-s2.0-85075901258&amp;doi=10.1007%2fs11104-019-04368-4&amp;partnerID=40&amp;md5=fe56ceb6e68ceff34c68563543a5bafa</t>
  </si>
  <si>
    <t>Hyphal length density (HLD); Mycorrhizal fungi; Neutral lipid fatty acid (NLFA); Phospholipid fatty acid (PLFA); Stable carbon isotopes</t>
  </si>
  <si>
    <t>L. Tom Thumb</t>
  </si>
  <si>
    <t>irregularis</t>
  </si>
  <si>
    <t>Rhizophagus</t>
  </si>
  <si>
    <t>10.1007/s11104-019-04368-5</t>
  </si>
  <si>
    <t>10.1007/s11104-019-04368-6</t>
  </si>
  <si>
    <t>10.1007/s11104-019-04368-7</t>
  </si>
  <si>
    <t>10.1007/s11104-019-04368-8</t>
  </si>
  <si>
    <t>10.1007/s11104-019-04368-9</t>
  </si>
  <si>
    <t>10.1007/s11104-019-04368-10</t>
  </si>
  <si>
    <t>10.1007/s11104-019-04368-11</t>
  </si>
  <si>
    <t>10.1007/s11104-019-04368-12</t>
  </si>
  <si>
    <t>10.1007/s11104-019-04368-13</t>
  </si>
  <si>
    <t>10.1007/s11104-019-04368-14</t>
  </si>
  <si>
    <t>10.1007/s11104-019-04368-15</t>
  </si>
  <si>
    <t>10.1007/s11104-019-04368-16</t>
  </si>
  <si>
    <t>10.1007/s11104-019-04368-17</t>
  </si>
  <si>
    <t>10.1007/s11104-019-04368-18</t>
  </si>
  <si>
    <t>10.1007/s11104-019-04368-19</t>
  </si>
  <si>
    <t>Harner M.J., Opitz N., Geluso K., Tockner K., Rillig M.C.</t>
  </si>
  <si>
    <t>Arbuscular mycorrhizal fungi on developing islands within a dynamic river floodplain: An investigation across successional gradients and soil depth</t>
  </si>
  <si>
    <t>Aquatic Sciences</t>
  </si>
  <si>
    <t>10.1007/s00027-010-0157-4</t>
  </si>
  <si>
    <t>https://www.scopus.com/inward/record.uri?eid=2-s2.0-79251625933&amp;doi=10.1007%2fs00027-010-0157-4&amp;partnerID=40&amp;md5=61bcc7c6137fad56abb239c9e01c8960</t>
  </si>
  <si>
    <t>Arbuscular mycorrhiza; Floodplain; Host roots; River; Soil organic matter; Soil profile; Succession; Vertical distribution</t>
  </si>
  <si>
    <t>Floodplain</t>
  </si>
  <si>
    <t>Salix, populus</t>
  </si>
  <si>
    <t>10.1007/s00027-010-0157-5</t>
  </si>
  <si>
    <t>https://www.scopus.com/inward/record.uri?eid=2-s2.0-79251625933&amp;doi=10.1007%2fs00027-010-0157-4&amp;partnerID=40&amp;md5=61bcc7c6137fad56abb239c9e01c8961</t>
  </si>
  <si>
    <t>10.1007/s00027-010-0157-6</t>
  </si>
  <si>
    <t>https://www.scopus.com/inward/record.uri?eid=2-s2.0-79251625933&amp;doi=10.1007%2fs00027-010-0157-4&amp;partnerID=40&amp;md5=61bcc7c6137fad56abb239c9e01c8962</t>
  </si>
  <si>
    <t>10.1007/s00027-010-0157-7</t>
  </si>
  <si>
    <t>https://www.scopus.com/inward/record.uri?eid=2-s2.0-79251625933&amp;doi=10.1007%2fs00027-010-0157-4&amp;partnerID=40&amp;md5=61bcc7c6137fad56abb239c9e01c8963</t>
  </si>
  <si>
    <t>Camenzind T., Homeier J., Dietrich K., Hempel S., Hertel D., Krohn A., Leuschner C., Oelmann Y., Olsson P.A., Suárez J.P., Rillig M.C.</t>
  </si>
  <si>
    <t>Opposing effects of nitrogen versus phosphorus additions on mycorrhizal fungal abundance along an elevational gradient in tropical montane forests</t>
  </si>
  <si>
    <t>10.1016/j.soilbio.2015.11.011</t>
  </si>
  <si>
    <t>https://www.scopus.com/inward/record.uri?eid=2-s2.0-84949674099&amp;doi=10.1016%2fj.soilbio.2015.11.011&amp;partnerID=40&amp;md5=26ef442551387c5f72747e4abfebff35</t>
  </si>
  <si>
    <t>Altitudinal gradient; Arbuscular mycorrhizal fungi; Root length; Southern Ecuador; Tropical montane forest</t>
  </si>
  <si>
    <t>10.1016/j.soilbio.2015.11.012</t>
  </si>
  <si>
    <t>https://www.scopus.com/inward/record.uri?eid=2-s2.0-84949674099&amp;doi=10.1016%2fj.soilbio.2015.11.011&amp;partnerID=40&amp;md5=26ef442551387c5f72747e4abfebff36</t>
  </si>
  <si>
    <t>10.1016/j.soilbio.2015.11.013</t>
  </si>
  <si>
    <t>https://www.scopus.com/inward/record.uri?eid=2-s2.0-84949674099&amp;doi=10.1016%2fj.soilbio.2015.11.011&amp;partnerID=40&amp;md5=26ef442551387c5f72747e4abfebff37</t>
  </si>
  <si>
    <t>10.1016/j.soilbio.2015.11.014</t>
  </si>
  <si>
    <t>https://www.scopus.com/inward/record.uri?eid=2-s2.0-84949674099&amp;doi=10.1016%2fj.soilbio.2015.11.011&amp;partnerID=40&amp;md5=26ef442551387c5f72747e4abfebff38</t>
  </si>
  <si>
    <t>Köhl L., Oehl F., Van Der Heijden M.G.A.</t>
  </si>
  <si>
    <t>Agricultural practices indirectly influence plant productivity and ecosystem services through effects on soil biota</t>
  </si>
  <si>
    <t>Ecological Applications</t>
  </si>
  <si>
    <t>10.1890/13-1821.1</t>
  </si>
  <si>
    <t>https://www.scopus.com/inward/record.uri?eid=2-s2.0-84901343225&amp;doi=10.1890%2f13-1821.1&amp;partnerID=40&amp;md5=8c02c24f51cc18f9ff5b8697d9d6824a</t>
  </si>
  <si>
    <t>Agricultural practice; AMF; Arbuscular mycorrhiza; Conservation tillage; Ecosystem services; Extraradical hyphae; Glomeromycota; Grassland; Soil management; Soil microbial communities; Tillage</t>
  </si>
  <si>
    <t>Lolium perenne, Trifolium pratense, Plantago lanceolata, Hieracium pilosella</t>
  </si>
  <si>
    <t>10.1890/13-1821.2</t>
  </si>
  <si>
    <t>10.1890/13-1821.3</t>
  </si>
  <si>
    <t>10.1890/13-1821.4</t>
  </si>
  <si>
    <t>24/18 (day/night)</t>
  </si>
  <si>
    <t>Zou Y.-N., Xu Y.-J., Liu R.-C., Huang G.-M., Kuča K., Srivastava A.K., Hashem A., Abd_Allah E.F., Wu Q.-S.</t>
  </si>
  <si>
    <t>Two different strategies of Diversispora spurca-inoculated walnut seedlings to improve leaf P acquisition at low and moderate P levels</t>
  </si>
  <si>
    <t>Frontiers in Plant Science</t>
  </si>
  <si>
    <t>10.3389/fpls.2023.1140467</t>
  </si>
  <si>
    <t>https://www.scopus.com/inward/record.uri?eid=2-s2.0-85149892933&amp;doi=10.3389%2ffpls.2023.1140467&amp;partnerID=40&amp;md5=e4a10898bce9a7de8f23a8d41e2cc5d5</t>
  </si>
  <si>
    <t>mycorrhiza; P deficit; phosphate transporter; purple acid phosphatase; walnut</t>
  </si>
  <si>
    <t>Julgans</t>
  </si>
  <si>
    <t>regia</t>
  </si>
  <si>
    <t>Liaohe No.1</t>
  </si>
  <si>
    <t>spurca</t>
  </si>
  <si>
    <t xml:space="preserve">Diversispora </t>
  </si>
  <si>
    <t>28/20 (day/night)</t>
  </si>
  <si>
    <t>10.3389/fpls.2023.1140468</t>
  </si>
  <si>
    <t>https://www.scopus.com/inward/record.uri?eid=2-s2.0-85149892933&amp;doi=10.3389%2ffpls.2023.1140467&amp;partnerID=40&amp;md5=e4a10898bce9a7de8f23a8d41e2cc5d6</t>
  </si>
  <si>
    <t>Liaohe No.2</t>
  </si>
  <si>
    <t>Zheng X., An Z., Cao M., Wu F., Guan X., Chang S.X., Liu S., Jiang J.</t>
  </si>
  <si>
    <t>Arbuscular mycorrhizal hyphal respiration makes a large contribution to soil respiration in a subtropical forest under various N input rates</t>
  </si>
  <si>
    <t>Science of the Total Environment</t>
  </si>
  <si>
    <t>10.1016/j.scitotenv.2022.158309</t>
  </si>
  <si>
    <t>https://www.scopus.com/inward/record.uri?eid=2-s2.0-85137164304&amp;doi=10.1016%2fj.scitotenv.2022.158309&amp;partnerID=40&amp;md5=14edaddd6a907e81921eedb8cfef7603</t>
  </si>
  <si>
    <t>Arbuscular mycorrhizal hyphae; Hyphal length density; Mesh exclusion method; Nitrogen addition; Soil nitrogen availability; Soil respiration</t>
  </si>
  <si>
    <t>Lamb.</t>
  </si>
  <si>
    <t>fieled</t>
  </si>
  <si>
    <t>10.1016/j.scitotenv.2022.158310</t>
  </si>
  <si>
    <t>https://www.scopus.com/inward/record.uri?eid=2-s2.0-85137164304&amp;doi=10.1016%2fj.scitotenv.2022.158309&amp;partnerID=40&amp;md5=14edaddd6a907e81921eedb8cfef7604</t>
  </si>
  <si>
    <t>10.1016/j.scitotenv.2022.158311</t>
  </si>
  <si>
    <t>https://www.scopus.com/inward/record.uri?eid=2-s2.0-85137164304&amp;doi=10.1016%2fj.scitotenv.2022.158309&amp;partnerID=40&amp;md5=14edaddd6a907e81921eedb8cfef7605</t>
  </si>
  <si>
    <t>10.1016/j.scitotenv.2022.158312</t>
  </si>
  <si>
    <t>https://www.scopus.com/inward/record.uri?eid=2-s2.0-85137164304&amp;doi=10.1016%2fj.scitotenv.2022.158309&amp;partnerID=40&amp;md5=14edaddd6a907e81921eedb8cfef7606</t>
  </si>
  <si>
    <t>10.1016/j.scitotenv.2022.158313</t>
  </si>
  <si>
    <t>https://www.scopus.com/inward/record.uri?eid=2-s2.0-85137164304&amp;doi=10.1016%2fj.scitotenv.2022.158309&amp;partnerID=40&amp;md5=14edaddd6a907e81921eedb8cfef7607</t>
  </si>
  <si>
    <t>10.1016/j.scitotenv.2022.158314</t>
  </si>
  <si>
    <t>https://www.scopus.com/inward/record.uri?eid=2-s2.0-85137164304&amp;doi=10.1016%2fj.scitotenv.2022.158309&amp;partnerID=40&amp;md5=14edaddd6a907e81921eedb8cfef7608</t>
  </si>
  <si>
    <t>10.1016/j.scitotenv.2022.158315</t>
  </si>
  <si>
    <t>https://www.scopus.com/inward/record.uri?eid=2-s2.0-85137164304&amp;doi=10.1016%2fj.scitotenv.2022.158309&amp;partnerID=40&amp;md5=14edaddd6a907e81921eedb8cfef7609</t>
  </si>
  <si>
    <t>Li Y., Xu J., Hu J., Zhang T., Wu X., Yang Y.</t>
  </si>
  <si>
    <t>Arbuscular Mycorrhizal Fungi and Glomalin Play a Crucial Role in Soil Aggregate Stability in Pb-Contaminated Soil</t>
  </si>
  <si>
    <t>International Journal of Environmental Research and Public Health</t>
  </si>
  <si>
    <t>10.3390/ijerph19095029</t>
  </si>
  <si>
    <t>https://www.scopus.com/inward/record.uri?eid=2-s2.0-85128348828&amp;doi=10.3390%2fijerph19095029&amp;partnerID=40&amp;md5=91a2bc0dfab0debd35453aa7d6873989</t>
  </si>
  <si>
    <t>glomalin; heavy metal; lead (Pb) pollution; soil aggregation; symbiotic fungi</t>
  </si>
  <si>
    <t>herb</t>
  </si>
  <si>
    <t>Bidens</t>
  </si>
  <si>
    <t>parviflora</t>
  </si>
  <si>
    <t>wild</t>
  </si>
  <si>
    <t>Funneliformis</t>
  </si>
  <si>
    <t>10.3390/ijerph19095030</t>
  </si>
  <si>
    <t>https://www.scopus.com/inward/record.uri?eid=2-s2.0-85128348828&amp;doi=10.3390%2fijerph19095029&amp;partnerID=40&amp;md5=91a2bc0dfab0debd35453aa7d6873990</t>
  </si>
  <si>
    <t>10.3390/ijerph19095031</t>
  </si>
  <si>
    <t>https://www.scopus.com/inward/record.uri?eid=2-s2.0-85128348828&amp;doi=10.3390%2fijerph19095029&amp;partnerID=40&amp;md5=91a2bc0dfab0debd35453aa7d6873991</t>
  </si>
  <si>
    <t>10.3390/ijerph19095032</t>
  </si>
  <si>
    <t>https://www.scopus.com/inward/record.uri?eid=2-s2.0-85128348828&amp;doi=10.3390%2fijerph19095029&amp;partnerID=40&amp;md5=91a2bc0dfab0debd35453aa7d6873992</t>
  </si>
  <si>
    <t>Li Q.-S., Xie Y.-C., Rahman M.M., Hashem A., Abd-allah E.F., Wu Q.-S.</t>
  </si>
  <si>
    <t>Arbuscular Mycorrhizal Fungi and Endophytic Fungi Activate Leaf Antioxidant Defense System of Lane Late Navel Orange</t>
  </si>
  <si>
    <t>Journal of Fungi</t>
  </si>
  <si>
    <t>10.3390/jof8030282</t>
  </si>
  <si>
    <t>https://www.scopus.com/inward/record.uri?eid=2-s2.0-85126610246&amp;doi=10.3390%2fjof8030282&amp;partnerID=40&amp;md5=add17d1bbe2d84ba9465a6765808be8a</t>
  </si>
  <si>
    <t>Antioxidant enzymes; Citrus; Endophytic fungi; Mycorrhiza; Oxidative stress</t>
  </si>
  <si>
    <t>L. OSB</t>
  </si>
  <si>
    <t>Acaulospora scrobiculata, Diversispora spurca, Diversispora versiformia</t>
  </si>
  <si>
    <t>10.3390/jof8030283</t>
  </si>
  <si>
    <t>10.3390/jof8030284</t>
  </si>
  <si>
    <t>10.3390/jof8030285</t>
  </si>
  <si>
    <t>10.3390/jof8030286</t>
  </si>
  <si>
    <t>Wang Y., Bao X., Li S.</t>
  </si>
  <si>
    <t>Effects of Arbuscular Mycorrhizal Fungi on Rice Growth Under Different Flooding and Shading Regimes</t>
  </si>
  <si>
    <t>10.3389/fmicb.2021.756752</t>
  </si>
  <si>
    <t>https://www.scopus.com/inward/record.uri?eid=2-s2.0-85118794062&amp;doi=10.3389%2ffmicb.2021.756752&amp;partnerID=40&amp;md5=70e8552b049acb6be5db4f009b83824f</t>
  </si>
  <si>
    <t>arbuscular mycorrhizal fungi; carbon-phosphorus exchange; defense; flooding; rice; shading</t>
  </si>
  <si>
    <t>Oryza</t>
  </si>
  <si>
    <t>Guinongzhan and Sanhuangzhan</t>
  </si>
  <si>
    <t>30/26 (day/night)</t>
  </si>
  <si>
    <t>10.3389/fmicb.2021.756753</t>
  </si>
  <si>
    <t>10.3389/fmicb.2021.756754</t>
  </si>
  <si>
    <t>10.3389/fmicb.2021.756755</t>
  </si>
  <si>
    <t>Ren A.-T., Mickan B.S., Li J.-Y., Zhou R., Zhang X.-C., Ma M.-S., Wesly K., Xiong Y.-C.</t>
  </si>
  <si>
    <t>Soil labile organic carbon sequestration is tightly correlated with the abundance and diversity of arbuscular mycorrhizal fungi in semiarid maize fields</t>
  </si>
  <si>
    <t>Land Degradation and Development</t>
  </si>
  <si>
    <t>10.1002/ldr.3773</t>
  </si>
  <si>
    <t>https://www.scopus.com/inward/record.uri?eid=2-s2.0-85092617988&amp;doi=10.1002%2fldr.3773&amp;partnerID=40&amp;md5=8e517a2310083c43f3b3a162f113b608</t>
  </si>
  <si>
    <t>community composition; diversity; dryland; plastic film mulch; soil labile organic carbon</t>
  </si>
  <si>
    <t xml:space="preserve">crop </t>
  </si>
  <si>
    <t xml:space="preserve">Zea </t>
  </si>
  <si>
    <t>Xianyu-335</t>
  </si>
  <si>
    <t>10.1002/ldr.3774</t>
  </si>
  <si>
    <t>https://www.scopus.com/inward/record.uri?eid=2-s2.0-85092617988&amp;doi=10.1002%2fldr.3773&amp;partnerID=40&amp;md5=8e517a2310083c43f3b3a162f113b609</t>
  </si>
  <si>
    <t>Xianyu-336</t>
  </si>
  <si>
    <t>10.1002/ldr.3775</t>
  </si>
  <si>
    <t>https://www.scopus.com/inward/record.uri?eid=2-s2.0-85092617988&amp;doi=10.1002%2fldr.3773&amp;partnerID=40&amp;md5=8e517a2310083c43f3b3a162f113b610</t>
  </si>
  <si>
    <t>Xianyu-337</t>
  </si>
  <si>
    <t>10.1002/ldr.3776</t>
  </si>
  <si>
    <t>https://www.scopus.com/inward/record.uri?eid=2-s2.0-85092617988&amp;doi=10.1002%2fldr.3773&amp;partnerID=40&amp;md5=8e517a2310083c43f3b3a162f113b611</t>
  </si>
  <si>
    <t>Xianyu-338</t>
  </si>
  <si>
    <t>10.1002/ldr.3777</t>
  </si>
  <si>
    <t>https://www.scopus.com/inward/record.uri?eid=2-s2.0-85092617988&amp;doi=10.1002%2fldr.3773&amp;partnerID=40&amp;md5=8e517a2310083c43f3b3a162f113b612</t>
  </si>
  <si>
    <t>Xianyu-339</t>
  </si>
  <si>
    <t>10.1002/ldr.3778</t>
  </si>
  <si>
    <t>https://www.scopus.com/inward/record.uri?eid=2-s2.0-85092617988&amp;doi=10.1002%2fldr.3773&amp;partnerID=40&amp;md5=8e517a2310083c43f3b3a162f113b613</t>
  </si>
  <si>
    <t>Xianyu-340</t>
  </si>
  <si>
    <t>10.1002/ldr.3779</t>
  </si>
  <si>
    <t>https://www.scopus.com/inward/record.uri?eid=2-s2.0-85092617988&amp;doi=10.1002%2fldr.3773&amp;partnerID=40&amp;md5=8e517a2310083c43f3b3a162f113b614</t>
  </si>
  <si>
    <t>Xianyu-341</t>
  </si>
  <si>
    <t>10.1002/ldr.3780</t>
  </si>
  <si>
    <t>https://www.scopus.com/inward/record.uri?eid=2-s2.0-85092617988&amp;doi=10.1002%2fldr.3773&amp;partnerID=40&amp;md5=8e517a2310083c43f3b3a162f113b615</t>
  </si>
  <si>
    <t>Xianyu-342</t>
  </si>
  <si>
    <t>10.1002/ldr.3781</t>
  </si>
  <si>
    <t>https://www.scopus.com/inward/record.uri?eid=2-s2.0-85092617988&amp;doi=10.1002%2fldr.3773&amp;partnerID=40&amp;md5=8e517a2310083c43f3b3a162f113b616</t>
  </si>
  <si>
    <t>Xianyu-343</t>
  </si>
  <si>
    <t>10.1002/ldr.3782</t>
  </si>
  <si>
    <t>https://www.scopus.com/inward/record.uri?eid=2-s2.0-85092617988&amp;doi=10.1002%2fldr.3773&amp;partnerID=40&amp;md5=8e517a2310083c43f3b3a162f113b617</t>
  </si>
  <si>
    <t>Xianyu-344</t>
  </si>
  <si>
    <t>10.1002/ldr.3783</t>
  </si>
  <si>
    <t>https://www.scopus.com/inward/record.uri?eid=2-s2.0-85092617988&amp;doi=10.1002%2fldr.3773&amp;partnerID=40&amp;md5=8e517a2310083c43f3b3a162f113b618</t>
  </si>
  <si>
    <t>Xianyu-345</t>
  </si>
  <si>
    <t>10.1002/ldr.3784</t>
  </si>
  <si>
    <t>https://www.scopus.com/inward/record.uri?eid=2-s2.0-85092617988&amp;doi=10.1002%2fldr.3773&amp;partnerID=40&amp;md5=8e517a2310083c43f3b3a162f113b619</t>
  </si>
  <si>
    <t>Xianyu-346</t>
  </si>
  <si>
    <t>Barrett G., Campbell C.D., Hodge A.</t>
  </si>
  <si>
    <t>The direct response of the external mycelium of arbuscular mycorrhizal fungi to temperature and the implications for nutrient transfer</t>
  </si>
  <si>
    <t>10.1016/j.soilbio.2014.07.025</t>
  </si>
  <si>
    <t>https://www.scopus.com/inward/record.uri?eid=2-s2.0-84907352751&amp;doi=10.1016%2fj.soilbio.2014.07.025&amp;partnerID=40&amp;md5=bd5547fa22ffae343a0e3f9abc78a5a9</t>
  </si>
  <si>
    <t>Arbuscular mycorrhizal fungi; Extra-radical mycelium (ERM); Global climate change; Nitrogen; Organic material; Phosphorus</t>
  </si>
  <si>
    <t>Plantago</t>
  </si>
  <si>
    <t>21.4/19/1 (max/min)</t>
  </si>
  <si>
    <t>220/205 (ex1/ex2)</t>
  </si>
  <si>
    <t>hoi, intraradices</t>
  </si>
  <si>
    <t>10.1016/j.soilbio.2014.07.026</t>
  </si>
  <si>
    <t>https://www.scopus.com/inward/record.uri?eid=2-s2.0-84907352751&amp;doi=10.1016%2fj.soilbio.2014.07.025&amp;partnerID=40&amp;md5=bd5547fa22ffae343a0e3f9abc78a5a10</t>
  </si>
  <si>
    <t>10.1016/j.soilbio.2014.07.027</t>
  </si>
  <si>
    <t>https://www.scopus.com/inward/record.uri?eid=2-s2.0-84907352751&amp;doi=10.1016%2fj.soilbio.2014.07.025&amp;partnerID=40&amp;md5=bd5547fa22ffae343a0e3f9abc78a5a11</t>
  </si>
  <si>
    <t>10.1016/j.soilbio.2014.07.028</t>
  </si>
  <si>
    <t>https://www.scopus.com/inward/record.uri?eid=2-s2.0-84907352751&amp;doi=10.1016%2fj.soilbio.2014.07.025&amp;partnerID=40&amp;md5=bd5547fa22ffae343a0e3f9abc78a5a12</t>
  </si>
  <si>
    <t>10.1016/j.soilbio.2014.07.029</t>
  </si>
  <si>
    <t>https://www.scopus.com/inward/record.uri?eid=2-s2.0-84907352751&amp;doi=10.1016%2fj.soilbio.2014.07.025&amp;partnerID=40&amp;md5=bd5547fa22ffae343a0e3f9abc78a5a13</t>
  </si>
  <si>
    <t>10.1016/j.soilbio.2014.07.030</t>
  </si>
  <si>
    <t>https://www.scopus.com/inward/record.uri?eid=2-s2.0-84907352751&amp;doi=10.1016%2fj.soilbio.2014.07.025&amp;partnerID=40&amp;md5=bd5547fa22ffae343a0e3f9abc78a5a14</t>
  </si>
  <si>
    <t>10.1016/j.soilbio.2014.07.031</t>
  </si>
  <si>
    <t>https://www.scopus.com/inward/record.uri?eid=2-s2.0-84907352751&amp;doi=10.1016%2fj.soilbio.2014.07.025&amp;partnerID=40&amp;md5=bd5547fa22ffae343a0e3f9abc78a5a15</t>
  </si>
  <si>
    <t>10.1016/j.soilbio.2014.07.032</t>
  </si>
  <si>
    <t>https://www.scopus.com/inward/record.uri?eid=2-s2.0-84907352751&amp;doi=10.1016%2fj.soilbio.2014.07.025&amp;partnerID=40&amp;md5=bd5547fa22ffae343a0e3f9abc78a5a16</t>
  </si>
  <si>
    <t>10.1016/j.soilbio.2014.07.033</t>
  </si>
  <si>
    <t>https://www.scopus.com/inward/record.uri?eid=2-s2.0-84907352751&amp;doi=10.1016%2fj.soilbio.2014.07.025&amp;partnerID=40&amp;md5=bd5547fa22ffae343a0e3f9abc78a5a17</t>
  </si>
  <si>
    <t>10.1016/j.soilbio.2014.07.034</t>
  </si>
  <si>
    <t>https://www.scopus.com/inward/record.uri?eid=2-s2.0-84907352751&amp;doi=10.1016%2fj.soilbio.2014.07.025&amp;partnerID=40&amp;md5=bd5547fa22ffae343a0e3f9abc78a5a18</t>
  </si>
  <si>
    <t>10.1016/j.soilbio.2014.07.035</t>
  </si>
  <si>
    <t>https://www.scopus.com/inward/record.uri?eid=2-s2.0-84907352751&amp;doi=10.1016%2fj.soilbio.2014.07.025&amp;partnerID=40&amp;md5=bd5547fa22ffae343a0e3f9abc78a5a19</t>
  </si>
  <si>
    <t>Gryndler M., Larsen J., Hršelová H., Řezáčová V., Gryndlerová H., Kubát J.</t>
  </si>
  <si>
    <t>Organic and mineral fertilization, respectively, increase and decrease the development of external mycelium of arbuscular mycorrhizal fungi in a long-term field experiment</t>
  </si>
  <si>
    <t>10.1007/s00572-005-0027-4</t>
  </si>
  <si>
    <t>https://www.scopus.com/inward/record.uri?eid=2-s2.0-33846608388&amp;doi=10.1007%2fs00572-005-0027-4&amp;partnerID=40&amp;md5=630dc42fff4110d72487af1599697e3a</t>
  </si>
  <si>
    <t>Amf; Fertilization; Mycelium; Soil microorganisms; Whole cell fatty acids (wcfas)</t>
  </si>
  <si>
    <t>10.1007/s00572-005-0027-5</t>
  </si>
  <si>
    <t>10.1007/s00572-005-0027-6</t>
  </si>
  <si>
    <t>10.1007/s00572-005-0027-7</t>
  </si>
  <si>
    <t>10.1007/s00572-005-0027-8</t>
  </si>
  <si>
    <t>10.1007/s00572-005-0027-9</t>
  </si>
  <si>
    <t>10.1007/s00572-005-0027-10</t>
  </si>
  <si>
    <t>10.1007/s00572-005-0027-11</t>
  </si>
  <si>
    <t>10.1007/s00572-005-0027-12</t>
  </si>
  <si>
    <t>10.1007/s00572-005-0027-13</t>
  </si>
  <si>
    <t>10.1007/s00572-005-0027-14</t>
  </si>
  <si>
    <t>10.1007/s00572-005-0027-15</t>
  </si>
  <si>
    <t>Albertsen A., Ravnskov S., Green H., Jensen D.F., Larsen J.</t>
  </si>
  <si>
    <t>Interactions between the external mycelium of the mycorrhizal fungus Glomus intraradices and other soil microorganisms as affected by organic matter</t>
  </si>
  <si>
    <t>10.1016/j.soilbio.2005.08.015</t>
  </si>
  <si>
    <t>https://www.scopus.com/inward/record.uri?eid=2-s2.0-33646100302&amp;doi=10.1016%2fj.soilbio.2005.08.015&amp;partnerID=40&amp;md5=477226055c9ca8cab483485b2b278793</t>
  </si>
  <si>
    <t>Burkholderia cepacia; Hyphosphere; Microbial interactions; Mycorrhizosphere; Organic matter; Signature fatty acids</t>
  </si>
  <si>
    <t>Aminex</t>
  </si>
  <si>
    <t>10.1016/j.soilbio.2005.08.016</t>
  </si>
  <si>
    <t>https://www.scopus.com/inward/record.uri?eid=2-s2.0-33646100302&amp;doi=10.1016%2fj.soilbio.2005.08.015&amp;partnerID=40&amp;md5=477226055c9ca8cab483485b2b278794</t>
  </si>
  <si>
    <t>10.1016/j.soilbio.2005.08.017</t>
  </si>
  <si>
    <t>https://www.scopus.com/inward/record.uri?eid=2-s2.0-33646100302&amp;doi=10.1016%2fj.soilbio.2005.08.015&amp;partnerID=40&amp;md5=477226055c9ca8cab483485b2b278795</t>
  </si>
  <si>
    <t>10.1016/j.soilbio.2005.08.018</t>
  </si>
  <si>
    <t>https://www.scopus.com/inward/record.uri?eid=2-s2.0-33646100302&amp;doi=10.1016%2fj.soilbio.2005.08.015&amp;partnerID=40&amp;md5=477226055c9ca8cab483485b2b278796</t>
  </si>
  <si>
    <t>10.1016/j.soilbio.2005.08.019</t>
  </si>
  <si>
    <t>https://www.scopus.com/inward/record.uri?eid=2-s2.0-33646100302&amp;doi=10.1016%2fj.soilbio.2005.08.015&amp;partnerID=40&amp;md5=477226055c9ca8cab483485b2b278797</t>
  </si>
  <si>
    <t>10.1016/j.soilbio.2005.08.020</t>
  </si>
  <si>
    <t>https://www.scopus.com/inward/record.uri?eid=2-s2.0-33646100302&amp;doi=10.1016%2fj.soilbio.2005.08.015&amp;partnerID=40&amp;md5=477226055c9ca8cab483485b2b278798</t>
  </si>
  <si>
    <t>10.1016/j.soilbio.2005.08.021</t>
  </si>
  <si>
    <t>https://www.scopus.com/inward/record.uri?eid=2-s2.0-33646100302&amp;doi=10.1016%2fj.soilbio.2005.08.015&amp;partnerID=40&amp;md5=477226055c9ca8cab483485b2b278799</t>
  </si>
  <si>
    <t>10.1016/j.soilbio.2005.08.022</t>
  </si>
  <si>
    <t>https://www.scopus.com/inward/record.uri?eid=2-s2.0-33646100302&amp;doi=10.1016%2fj.soilbio.2005.08.015&amp;partnerID=40&amp;md5=477226055c9ca8cab483485b2b278800</t>
  </si>
  <si>
    <t>10.1016/j.soilbio.2005.08.023</t>
  </si>
  <si>
    <t>https://www.scopus.com/inward/record.uri?eid=2-s2.0-33646100302&amp;doi=10.1016%2fj.soilbio.2005.08.015&amp;partnerID=40&amp;md5=477226055c9ca8cab483485b2b278801</t>
  </si>
  <si>
    <t>10.1016/j.soilbio.2005.08.024</t>
  </si>
  <si>
    <t>https://www.scopus.com/inward/record.uri?eid=2-s2.0-33646100302&amp;doi=10.1016%2fj.soilbio.2005.08.015&amp;partnerID=40&amp;md5=477226055c9ca8cab483485b2b278802</t>
  </si>
  <si>
    <t>10.1016/j.soilbio.2005.08.025</t>
  </si>
  <si>
    <t>https://www.scopus.com/inward/record.uri?eid=2-s2.0-33646100302&amp;doi=10.1016%2fj.soilbio.2005.08.015&amp;partnerID=40&amp;md5=477226055c9ca8cab483485b2b278803</t>
  </si>
  <si>
    <t>10.1016/j.soilbio.2005.08.026</t>
  </si>
  <si>
    <t>https://www.scopus.com/inward/record.uri?eid=2-s2.0-33646100302&amp;doi=10.1016%2fj.soilbio.2005.08.015&amp;partnerID=40&amp;md5=477226055c9ca8cab483485b2b278804</t>
  </si>
  <si>
    <t>Bearden B.N., Petersen L.</t>
  </si>
  <si>
    <t>Influence of arbuscular mycorrhizal fungi on soil structure and aggregate stability of a vertisol</t>
  </si>
  <si>
    <t>10.1023/a:1014923911324</t>
  </si>
  <si>
    <t>https://www.scopus.com/inward/record.uri?eid=2-s2.0-0034016512&amp;doi=10.1023%2fa%3a1014923911324&amp;partnerID=40&amp;md5=45ebb764520fe5962d3eb1afd3d3d210</t>
  </si>
  <si>
    <t>Croplanmd</t>
  </si>
  <si>
    <t>Sorghum</t>
  </si>
  <si>
    <t>bicolor</t>
  </si>
  <si>
    <t>clarum, monsporum, mosseae, fasciculatum, aggregatum</t>
  </si>
  <si>
    <t>https://www.scopus.com/inward/record.uri?eid=2-s2.0-0034016512&amp;doi=10.1023%2fa%3a1014923911324&amp;partnerID=40&amp;md5=45ebb764520fe5962d3eb1afd3d3d211</t>
  </si>
  <si>
    <t>https://www.scopus.com/inward/record.uri?eid=2-s2.0-0034016512&amp;doi=10.1023%2fa%3a1014923911324&amp;partnerID=40&amp;md5=45ebb764520fe5962d3eb1afd3d3d212</t>
  </si>
  <si>
    <t>Liu A., Hamel C., Elmi A., Costa C., Ma B., Smith D.L.</t>
  </si>
  <si>
    <t>Concentrations of K, Ca and Mg in maize colonized by arbuscular mycorrhizal fungi under field conditions</t>
  </si>
  <si>
    <t>Canadian Journal of Soil Science</t>
  </si>
  <si>
    <t>10.4141/s01-022</t>
  </si>
  <si>
    <t>https://www.scopus.com/inward/record.uri?eid=2-s2.0-0036704006&amp;doi=10.4141%2fs01-022&amp;partnerID=40&amp;md5=1e1d5f03b9920fb89430098ac3bec69e</t>
  </si>
  <si>
    <t>Little attention has been paid to the effect of arbuscular mycorrhizal (AM) fungi on the uptake of nutrients that move mainly by mass flow. The objective of this study was to assess the possible contribution of indigenous AM fungi to the K, Ca and Mg nutrition of maize (Zea mays L.) as influenced by soil P levels and its impact on plant dry mass. The field experiment had a split plot design with four replicates. Treatments included soil fumigation status (fumigation and non-fumigation) and three levels of P fertilization (0, 60 and 120 kg P2O5 ha-1) in a loamy sand soil in 1997 and a fine sandy loam soil in 1998. Soil fumigation with Basamid® was used to suppress indigenous AM fungi. Plants were sampled at four different growth stages (6-leaf stage, 10-leaf stage, tasseling and silking). Soil fumigation decreased shoot dry weight, but P fertilization increased shoot dry weight at most sampling times. When no P fertilizer was added, fumigation in the loamy sand soil reduced shoot K and Ca concentrations while, in contrast, in the fine sandy loam soil only Mg concentration was reduced by soil fumigation. The concentration of K in maize shoots was positively correlated (P &amp;lt; 0.05) with extraradicular hyphal length in both soils. The correlation between the abundance of extraradicular hyphae and the concentrations of Ca and Mg in maize shoots was significant only for soils where available Ca or Mg was relatively low. Arbuscular mycorrhizal fungi could increase corn biomass production and K, Ca and Mg uptake in soil low in these elements and low in P. These results indicate that the contribution of mycorrhizae to maize K, Ca and Mg nutrition can be significant in a field situation and that the extent of this contribution depends on the availability of these nutrients and of P in soils.</t>
  </si>
  <si>
    <t>10.4141/s01-023</t>
  </si>
  <si>
    <t>10.4141/s01-024</t>
  </si>
  <si>
    <t>10.4141/s01-025</t>
  </si>
  <si>
    <t>10.4141/s01-026</t>
  </si>
  <si>
    <t>10.4141/s01-027</t>
  </si>
  <si>
    <t>10.4141/s01-028</t>
  </si>
  <si>
    <t>10.4141/s01-029</t>
  </si>
  <si>
    <t>10.4141/s01-030</t>
  </si>
  <si>
    <t>10.4141/s01-031</t>
  </si>
  <si>
    <t>10.4141/s01-032</t>
  </si>
  <si>
    <t>10.4141/s01-033</t>
  </si>
  <si>
    <t>10.4141/s01-034</t>
  </si>
  <si>
    <t>10.4141/s01-035</t>
  </si>
  <si>
    <t>10.4141/s01-036</t>
  </si>
  <si>
    <t>10.4141/s01-037</t>
  </si>
  <si>
    <t>10.4141/s01-038</t>
  </si>
  <si>
    <t>10.4141/s01-039</t>
  </si>
  <si>
    <t>10.4141/s01-040</t>
  </si>
  <si>
    <t>10.4141/s01-041</t>
  </si>
  <si>
    <t>Dhillion S.S., Roy J., Abra M.</t>
  </si>
  <si>
    <t>Assessing the impact of elevated CO2 on soil microbial activity in a Mediterranean model ecosystem</t>
  </si>
  <si>
    <t>Plant and Soil: An International Journal on Plant-Soil Relationships</t>
  </si>
  <si>
    <t>10.1007/BF00017098</t>
  </si>
  <si>
    <t>https://www.scopus.com/inward/record.uri?eid=2-s2.0-0030299104&amp;doi=10.1007%2fBF00017098&amp;partnerID=40&amp;md5=6d223d2125252d0021236fca0adab626</t>
  </si>
  <si>
    <t>CO2 enrichment; hyphal length; microbial biomass; microbial community; mycorrhizae; root length; root mass; soil enzymes; substrate utilization</t>
  </si>
  <si>
    <t>Bromus</t>
  </si>
  <si>
    <t>madritenis</t>
  </si>
  <si>
    <t>10.1007/BF00017099</t>
  </si>
  <si>
    <t>https://www.scopus.com/inward/record.uri?eid=2-s2.0-0030299104&amp;doi=10.1007%2fBF00017098&amp;partnerID=40&amp;md5=6d223d2125252d0021236fca0adab627</t>
  </si>
  <si>
    <t>Kabir Z., O'Halloran I.P., Fyles J.W., Hamel C.</t>
  </si>
  <si>
    <t>Seasonal changes of arbuscular mycorrhizal fungi as affected by tillage practices and fertilization: Hyphal density and mycorrhizal root colonization</t>
  </si>
  <si>
    <t>10.1007/s005720050181</t>
  </si>
  <si>
    <t>https://www.scopus.com/inward/record.uri?eid=2-s2.0-0031438760&amp;doi=10.1007%2fs005720050181&amp;partnerID=40&amp;md5=53bc119f4b4a911686571fbd286b6d0b</t>
  </si>
  <si>
    <t>Arbuscular mycorrhizal fungi; Extraradical hyphae; Overwintering survival; Soil disturbance; Zea mays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</si>
</sst>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rgb="FF9C5700"/>
      <name val="Calibri"/>
    </font>
    <font>
      <sz val="11"/>
      <color rgb="FF9C0006"/>
      <name val="Calibri"/>
    </font>
    <font>
      <b/>
      <sz val="11"/>
      <color theme="0"/>
      <name val="Calibri"/>
    </font>
    <font>
      <b/>
      <sz val="11"/>
      <color rgb="FFFA7D00"/>
      <name val="Calibri"/>
    </font>
    <font>
      <sz val="11"/>
      <color rgb="FF006100"/>
      <name val="Calibri"/>
    </font>
    <font>
      <sz val="11"/>
      <color rgb="FF333333"/>
      <name val="Calibri"/>
    </font>
    <font>
      <u/>
      <sz val="11"/>
      <color theme="10"/>
      <name val="Calibri"/>
    </font>
    <font>
      <sz val="11"/>
      <color theme="1"/>
      <name val="Calibri"/>
      <scheme val="minor"/>
    </font>
    <font>
      <sz val="11"/>
      <color rgb="FF1C1D1E"/>
      <name val="Calibri"/>
    </font>
    <font>
      <sz val="11"/>
      <color rgb="FF000000"/>
      <name val="Calibri"/>
    </font>
    <font>
      <sz val="11"/>
      <color rgb="FFFF0000"/>
      <name val="Calibri"/>
    </font>
    <font>
      <u/>
      <sz val="11"/>
      <color rgb="FF000000"/>
      <name val="Calibri"/>
    </font>
    <font>
      <u/>
      <sz val="11"/>
      <color rgb="FF000000"/>
      <name val="Calibri"/>
    </font>
    <font>
      <sz val="11"/>
      <color rgb="FF000000"/>
      <name val="Calibri"/>
    </font>
    <font>
      <sz val="11"/>
      <color rgb="FF0563C1"/>
      <name val="Calibri"/>
      <scheme val="minor"/>
    </font>
    <font>
      <sz val="11"/>
      <color rgb="FF333333"/>
      <name val="Calibri"/>
    </font>
    <font>
      <sz val="11"/>
      <color rgb="FF0563C1"/>
      <name val="Calibri"/>
    </font>
    <font>
      <sz val="11"/>
      <color rgb="FF000000"/>
      <name val="Calibri"/>
    </font>
    <font>
      <sz val="11"/>
      <color rgb="FF000000"/>
      <name val="Calibri"/>
      <scheme val="minor"/>
    </font>
    <font>
      <i/>
      <sz val="11"/>
      <color theme="1"/>
      <name val="Calibri"/>
    </font>
    <font>
      <b/>
      <sz val="11"/>
      <color theme="1"/>
      <name val="Calibri"/>
    </font>
    <font>
      <sz val="11"/>
      <color theme="1"/>
      <name val="Calibri"/>
      <family val="2"/>
    </font>
    <font>
      <sz val="11"/>
      <name val="Calibri"/>
      <family val="2"/>
      <scheme val="major"/>
    </font>
    <font>
      <sz val="8"/>
      <name val="Calibri"/>
      <scheme val="minor"/>
    </font>
    <font>
      <sz val="11"/>
      <color rgb="FF000000"/>
      <name val="Calibri"/>
      <family val="2"/>
      <scheme val="major"/>
    </font>
    <font>
      <sz val="11"/>
      <name val="Calibri"/>
      <family val="2"/>
      <scheme val="minor"/>
    </font>
    <font>
      <sz val="11"/>
      <color rgb="FF000000"/>
      <name val="Calibri"/>
      <family val="2"/>
    </font>
    <font>
      <sz val="11"/>
      <name val="Calibri"/>
      <family val="2"/>
      <scheme val="minor"/>
    </font>
  </fonts>
  <fills count="9">
    <fill>
      <patternFill patternType="none"/>
    </fill>
    <fill>
      <patternFill patternType="gray125"/>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2F2F2"/>
        <bgColor rgb="FFF2F2F2"/>
      </patternFill>
    </fill>
    <fill>
      <patternFill patternType="solid">
        <fgColor rgb="FFC6EFCE"/>
        <bgColor rgb="FFC6EFCE"/>
      </patternFill>
    </fill>
    <fill>
      <patternFill patternType="solid">
        <fgColor rgb="FFFFFFFF"/>
        <bgColor rgb="FFFFFFFF"/>
      </patternFill>
    </fill>
    <fill>
      <patternFill patternType="solid">
        <fgColor rgb="FFFCFCFC"/>
        <bgColor rgb="FFFCFCFC"/>
      </patternFill>
    </fill>
  </fills>
  <borders count="4">
    <border>
      <left/>
      <right/>
      <top/>
      <bottom/>
      <diagonal/>
    </border>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65">
    <xf numFmtId="0" fontId="0" fillId="0" borderId="0" xfId="0"/>
    <xf numFmtId="0" fontId="8" fillId="0" borderId="0" xfId="0" applyFont="1"/>
    <xf numFmtId="0" fontId="9" fillId="2" borderId="1" xfId="0" applyFont="1" applyFill="1" applyBorder="1"/>
    <xf numFmtId="0" fontId="10" fillId="3" borderId="1" xfId="0" applyFont="1" applyFill="1" applyBorder="1"/>
    <xf numFmtId="0" fontId="11" fillId="4" borderId="2" xfId="0" applyFont="1" applyFill="1" applyBorder="1"/>
    <xf numFmtId="0" fontId="9" fillId="2" borderId="3" xfId="0" applyFont="1" applyFill="1" applyBorder="1"/>
    <xf numFmtId="0" fontId="12" fillId="5" borderId="3" xfId="0" applyFont="1" applyFill="1" applyBorder="1"/>
    <xf numFmtId="0" fontId="13" fillId="6" borderId="1" xfId="0" applyFont="1" applyFill="1" applyBorder="1"/>
    <xf numFmtId="0" fontId="14" fillId="0" borderId="0" xfId="0" applyFont="1"/>
    <xf numFmtId="0" fontId="15" fillId="0" borderId="0" xfId="0" applyFont="1"/>
    <xf numFmtId="0" fontId="16" fillId="0" borderId="0" xfId="0" applyFont="1"/>
    <xf numFmtId="0" fontId="8" fillId="0" borderId="0" xfId="0" quotePrefix="1" applyFont="1"/>
    <xf numFmtId="0" fontId="17" fillId="0" borderId="0" xfId="0" applyFont="1" applyAlignment="1">
      <alignment horizontal="left" vertical="center"/>
    </xf>
    <xf numFmtId="0" fontId="18" fillId="0" borderId="0" xfId="0" applyFont="1"/>
    <xf numFmtId="0" fontId="18" fillId="0" borderId="0" xfId="0" applyFont="1" applyAlignment="1">
      <alignment horizontal="right"/>
    </xf>
    <xf numFmtId="16" fontId="18" fillId="0" borderId="0" xfId="0" applyNumberFormat="1" applyFont="1" applyAlignment="1">
      <alignment horizontal="right"/>
    </xf>
    <xf numFmtId="0" fontId="20" fillId="0" borderId="0" xfId="0" applyFont="1"/>
    <xf numFmtId="0" fontId="21" fillId="0" borderId="0" xfId="0" applyFont="1" applyAlignment="1">
      <alignment horizontal="right"/>
    </xf>
    <xf numFmtId="0" fontId="22" fillId="7" borderId="0" xfId="0" applyFont="1" applyFill="1" applyAlignment="1">
      <alignment horizontal="left"/>
    </xf>
    <xf numFmtId="0" fontId="23" fillId="0" borderId="0" xfId="0" applyFont="1"/>
    <xf numFmtId="0" fontId="14" fillId="8" borderId="0" xfId="0" applyFont="1" applyFill="1" applyAlignment="1">
      <alignment horizontal="left"/>
    </xf>
    <xf numFmtId="0" fontId="24" fillId="8" borderId="0" xfId="0" applyFont="1" applyFill="1"/>
    <xf numFmtId="0" fontId="8" fillId="0" borderId="0" xfId="0" applyFont="1" applyAlignment="1">
      <alignment horizontal="right"/>
    </xf>
    <xf numFmtId="0" fontId="25" fillId="0" borderId="0" xfId="0" applyFont="1"/>
    <xf numFmtId="16" fontId="16" fillId="0" borderId="0" xfId="0" applyNumberFormat="1" applyFont="1"/>
    <xf numFmtId="0" fontId="26" fillId="0" borderId="0" xfId="0" applyFont="1"/>
    <xf numFmtId="0" fontId="27" fillId="7" borderId="0" xfId="0" applyFont="1" applyFill="1" applyAlignment="1">
      <alignment horizontal="left"/>
    </xf>
    <xf numFmtId="0" fontId="28" fillId="0" borderId="0" xfId="0" applyFont="1"/>
    <xf numFmtId="0" fontId="31" fillId="0" borderId="0" xfId="0" applyFont="1" applyAlignment="1">
      <alignment vertical="center" wrapText="1"/>
    </xf>
    <xf numFmtId="0" fontId="7" fillId="0" borderId="0" xfId="0" applyFont="1"/>
    <xf numFmtId="16" fontId="7" fillId="0" borderId="0" xfId="0" applyNumberFormat="1" applyFont="1"/>
    <xf numFmtId="0" fontId="30" fillId="0" borderId="0" xfId="0" applyFont="1"/>
    <xf numFmtId="0" fontId="33" fillId="0" borderId="0" xfId="0" applyFont="1"/>
    <xf numFmtId="0" fontId="33" fillId="0" borderId="0" xfId="0" applyFont="1" applyAlignment="1">
      <alignment horizontal="left" vertical="center" wrapText="1"/>
    </xf>
    <xf numFmtId="0" fontId="34" fillId="0" borderId="0" xfId="0" applyFont="1"/>
    <xf numFmtId="0" fontId="36" fillId="0" borderId="0" xfId="0" applyFont="1"/>
    <xf numFmtId="0" fontId="35" fillId="0" borderId="0" xfId="0" applyFont="1"/>
    <xf numFmtId="0" fontId="18" fillId="0" borderId="0" xfId="0" applyFont="1" applyAlignment="1">
      <alignment horizontal="left"/>
    </xf>
    <xf numFmtId="2" fontId="0" fillId="0" borderId="0" xfId="0" applyNumberFormat="1"/>
    <xf numFmtId="164" fontId="0" fillId="0" borderId="0" xfId="0" applyNumberFormat="1"/>
    <xf numFmtId="0" fontId="6" fillId="0" borderId="0" xfId="0" applyFont="1"/>
    <xf numFmtId="0" fontId="0" fillId="0" borderId="1" xfId="0" applyBorder="1"/>
    <xf numFmtId="0" fontId="0" fillId="0" borderId="1" xfId="0" applyBorder="1" applyAlignment="1">
      <alignment wrapText="1"/>
    </xf>
    <xf numFmtId="0" fontId="6" fillId="0" borderId="0" xfId="0" applyFont="1" applyAlignment="1">
      <alignment wrapText="1"/>
    </xf>
    <xf numFmtId="0" fontId="8"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5" fillId="0" borderId="0" xfId="0" applyFont="1"/>
    <xf numFmtId="0" fontId="0" fillId="0" borderId="0" xfId="0" applyAlignment="1">
      <alignment horizontal="right"/>
    </xf>
    <xf numFmtId="0" fontId="4" fillId="0" borderId="0" xfId="0" applyFont="1"/>
    <xf numFmtId="0" fontId="4" fillId="0" borderId="0" xfId="0" applyFont="1" applyAlignment="1">
      <alignment horizontal="left"/>
    </xf>
    <xf numFmtId="0" fontId="3" fillId="0" borderId="0" xfId="0" applyFont="1"/>
    <xf numFmtId="0" fontId="3" fillId="0" borderId="0" xfId="0" applyFont="1" applyAlignment="1">
      <alignment horizontal="left"/>
    </xf>
    <xf numFmtId="0" fontId="2" fillId="0" borderId="0" xfId="0" applyFont="1"/>
    <xf numFmtId="0" fontId="2" fillId="0" borderId="0" xfId="0" applyFont="1" applyAlignment="1">
      <alignment horizontal="left"/>
    </xf>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18" fillId="0" borderId="0" xfId="0" applyFont="1" applyAlignment="1">
      <alignment horizontal="left"/>
    </xf>
    <xf numFmtId="0" fontId="0" fillId="0" borderId="0" xfId="0"/>
    <xf numFmtId="0" fontId="16" fillId="0" borderId="0" xfId="0" applyFont="1"/>
    <xf numFmtId="0" fontId="7" fillId="0" borderId="0" xfId="0" applyFont="1" applyAlignment="1">
      <alignment horizontal="center"/>
    </xf>
    <xf numFmtId="0" fontId="34" fillId="0" borderId="0" xfId="0" applyFont="1" applyAlignment="1">
      <alignment horizontal="center"/>
    </xf>
    <xf numFmtId="0" fontId="3"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07/BF00328420" TargetMode="External"/><Relationship Id="rId18" Type="http://schemas.openxmlformats.org/officeDocument/2006/relationships/hyperlink" Target="https://doi.org/10.1007/BF00328420" TargetMode="External"/><Relationship Id="rId26" Type="http://schemas.openxmlformats.org/officeDocument/2006/relationships/hyperlink" Target="https://www.scopus.com/inward/record.uri?eid=2-s2.0-38749148447&amp;doi=10.1007%2fs11104-007-9509-9&amp;partnerID=40&amp;md5=ea1d027dd69ca973b22d4fc048446566" TargetMode="External"/><Relationship Id="rId39" Type="http://schemas.openxmlformats.org/officeDocument/2006/relationships/hyperlink" Target="https://www.scopus.com/inward/record.uri?eid=2-s2.0-84962833539&amp;doi=10.1007%2fs00572-016-0693-4&amp;partnerID=40&amp;md5=740f0bedb5eb60fb2706d7089553f05a" TargetMode="External"/><Relationship Id="rId21" Type="http://schemas.openxmlformats.org/officeDocument/2006/relationships/hyperlink" Target="https://doi.org/10.1034/j.1399-3054.1999.105414.x" TargetMode="External"/><Relationship Id="rId34" Type="http://schemas.openxmlformats.org/officeDocument/2006/relationships/hyperlink" Target="https://www.scopus.com/inward/record.uri?eid=2-s2.0-0028983002&amp;doi=10.1016%2f0038-0717%2895%2900047-I&amp;partnerID=40&amp;md5=7b5e3b2fee6a5f4b90190e9d835c4fb6" TargetMode="External"/><Relationship Id="rId42" Type="http://schemas.openxmlformats.org/officeDocument/2006/relationships/printerSettings" Target="../printerSettings/printerSettings1.bin"/><Relationship Id="rId7" Type="http://schemas.openxmlformats.org/officeDocument/2006/relationships/hyperlink" Target="https://doi.org/10.1007/BF00328420" TargetMode="External"/><Relationship Id="rId2" Type="http://schemas.openxmlformats.org/officeDocument/2006/relationships/hyperlink" Target="https://doi.org/10.1007/BF00328420" TargetMode="External"/><Relationship Id="rId16" Type="http://schemas.openxmlformats.org/officeDocument/2006/relationships/hyperlink" Target="https://doi.org/10.1007/BF00328420" TargetMode="External"/><Relationship Id="rId20" Type="http://schemas.openxmlformats.org/officeDocument/2006/relationships/hyperlink" Target="https://doi.org/10.1007/BF00328420" TargetMode="External"/><Relationship Id="rId29" Type="http://schemas.openxmlformats.org/officeDocument/2006/relationships/hyperlink" Target="https://www.scopus.com/inward/record.uri?eid=2-s2.0-85107207883&amp;doi=10.3390%2fagriculture11060470&amp;partnerID=40&amp;md5=79296abbbdc8447a4c31a3626ba51c90" TargetMode="External"/><Relationship Id="rId41" Type="http://schemas.openxmlformats.org/officeDocument/2006/relationships/hyperlink" Target="https://www.scopus.com/inward/record.uri?eid=2-s2.0-84962833539&amp;doi=10.1007%2fs00572-016-0693-4&amp;partnerID=40&amp;md5=740f0bedb5eb60fb2706d7089553f05a" TargetMode="External"/><Relationship Id="rId1" Type="http://schemas.openxmlformats.org/officeDocument/2006/relationships/hyperlink" Target="https://doi.org/10.1007/BF00328420" TargetMode="External"/><Relationship Id="rId6" Type="http://schemas.openxmlformats.org/officeDocument/2006/relationships/hyperlink" Target="https://doi.org/10.1007/BF00328420" TargetMode="External"/><Relationship Id="rId11" Type="http://schemas.openxmlformats.org/officeDocument/2006/relationships/hyperlink" Target="https://doi.org/10.1007/BF00328420" TargetMode="External"/><Relationship Id="rId24" Type="http://schemas.openxmlformats.org/officeDocument/2006/relationships/hyperlink" Target="https://doi.org/10.1034/j.1399-3054.1999.105414.x" TargetMode="External"/><Relationship Id="rId32" Type="http://schemas.openxmlformats.org/officeDocument/2006/relationships/hyperlink" Target="https://doi.org/10.1007/s00374-005-0067-0" TargetMode="External"/><Relationship Id="rId37" Type="http://schemas.openxmlformats.org/officeDocument/2006/relationships/hyperlink" Target="https://www.scopus.com/inward/record.uri?eid=2-s2.0-84962833539&amp;doi=10.1007%2fs00572-016-0693-4&amp;partnerID=40&amp;md5=740f0bedb5eb60fb2706d7089553f05a" TargetMode="External"/><Relationship Id="rId40" Type="http://schemas.openxmlformats.org/officeDocument/2006/relationships/hyperlink" Target="https://www.scopus.com/inward/record.uri?eid=2-s2.0-84962833539&amp;doi=10.1007%2fs00572-016-0693-4&amp;partnerID=40&amp;md5=740f0bedb5eb60fb2706d7089553f05a" TargetMode="External"/><Relationship Id="rId5" Type="http://schemas.openxmlformats.org/officeDocument/2006/relationships/hyperlink" Target="https://doi.org/10.1007/BF00328420" TargetMode="External"/><Relationship Id="rId15" Type="http://schemas.openxmlformats.org/officeDocument/2006/relationships/hyperlink" Target="https://doi.org/10.1007/BF00328420" TargetMode="External"/><Relationship Id="rId23" Type="http://schemas.openxmlformats.org/officeDocument/2006/relationships/hyperlink" Target="https://doi.org/10.1034/j.1399-3054.1999.105414.x" TargetMode="External"/><Relationship Id="rId28" Type="http://schemas.openxmlformats.org/officeDocument/2006/relationships/hyperlink" Target="https://www.scopus.com/inward/record.uri?eid=2-s2.0-38749148447&amp;doi=10.1007%2fs11104-007-9509-9&amp;partnerID=40&amp;md5=ea1d027dd69ca973b22d4fc048446566" TargetMode="External"/><Relationship Id="rId36" Type="http://schemas.openxmlformats.org/officeDocument/2006/relationships/hyperlink" Target="https://www.scopus.com/inward/record.uri?eid=2-s2.0-84962833539&amp;doi=10.1007%2fs00572-016-0693-4&amp;partnerID=40&amp;md5=740f0bedb5eb60fb2706d7089553f05a" TargetMode="External"/><Relationship Id="rId10" Type="http://schemas.openxmlformats.org/officeDocument/2006/relationships/hyperlink" Target="https://doi.org/10.1007/BF00328420" TargetMode="External"/><Relationship Id="rId19" Type="http://schemas.openxmlformats.org/officeDocument/2006/relationships/hyperlink" Target="https://doi.org/10.1007/BF00328420" TargetMode="External"/><Relationship Id="rId31" Type="http://schemas.openxmlformats.org/officeDocument/2006/relationships/hyperlink" Target="https://doi.org/10.1007/s00374-005-0067-0" TargetMode="External"/><Relationship Id="rId4" Type="http://schemas.openxmlformats.org/officeDocument/2006/relationships/hyperlink" Target="https://doi.org/10.1007/BF00328420" TargetMode="External"/><Relationship Id="rId9" Type="http://schemas.openxmlformats.org/officeDocument/2006/relationships/hyperlink" Target="https://doi.org/10.1007/BF00328420" TargetMode="External"/><Relationship Id="rId14" Type="http://schemas.openxmlformats.org/officeDocument/2006/relationships/hyperlink" Target="https://doi.org/10.1007/BF00328420" TargetMode="External"/><Relationship Id="rId22" Type="http://schemas.openxmlformats.org/officeDocument/2006/relationships/hyperlink" Target="https://doi.org/10.1034/j.1399-3054.1999.105414.x" TargetMode="External"/><Relationship Id="rId27" Type="http://schemas.openxmlformats.org/officeDocument/2006/relationships/hyperlink" Target="https://www.scopus.com/inward/record.uri?eid=2-s2.0-38749148447&amp;doi=10.1007%2fs11104-007-9509-9&amp;partnerID=40&amp;md5=ea1d027dd69ca973b22d4fc048446566" TargetMode="External"/><Relationship Id="rId30" Type="http://schemas.openxmlformats.org/officeDocument/2006/relationships/hyperlink" Target="https://doi.org/10.1007/s00374-005-0067-0" TargetMode="External"/><Relationship Id="rId35" Type="http://schemas.openxmlformats.org/officeDocument/2006/relationships/hyperlink" Target="https://www.scopus.com/inward/record.uri?eid=2-s2.0-0028983002&amp;doi=10.1016%2f0038-0717%2895%2900047-I&amp;partnerID=40&amp;md5=7b5e3b2fee6a5f4b90190e9d835c4fb6" TargetMode="External"/><Relationship Id="rId8" Type="http://schemas.openxmlformats.org/officeDocument/2006/relationships/hyperlink" Target="https://doi.org/10.1007/BF00328420" TargetMode="External"/><Relationship Id="rId3" Type="http://schemas.openxmlformats.org/officeDocument/2006/relationships/hyperlink" Target="https://doi.org/10.1007/BF00328420" TargetMode="External"/><Relationship Id="rId12" Type="http://schemas.openxmlformats.org/officeDocument/2006/relationships/hyperlink" Target="https://doi.org/10.1007/BF00328420" TargetMode="External"/><Relationship Id="rId17" Type="http://schemas.openxmlformats.org/officeDocument/2006/relationships/hyperlink" Target="https://doi.org/10.1007/BF00328420" TargetMode="External"/><Relationship Id="rId25" Type="http://schemas.openxmlformats.org/officeDocument/2006/relationships/hyperlink" Target="https://www.scopus.com/inward/record.uri?eid=2-s2.0-38749148447&amp;doi=10.1007%2fs11104-007-9509-9&amp;partnerID=40&amp;md5=ea1d027dd69ca973b22d4fc048446566" TargetMode="External"/><Relationship Id="rId33" Type="http://schemas.openxmlformats.org/officeDocument/2006/relationships/hyperlink" Target="https://doi.org/10.1007/s00374-005-0067-0" TargetMode="External"/><Relationship Id="rId38" Type="http://schemas.openxmlformats.org/officeDocument/2006/relationships/hyperlink" Target="https://www.scopus.com/inward/record.uri?eid=2-s2.0-84962833539&amp;doi=10.1007%2fs00572-016-0693-4&amp;partnerID=40&amp;md5=740f0bedb5eb60fb2706d7089553f05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048575"/>
  <sheetViews>
    <sheetView tabSelected="1" topLeftCell="Y1" zoomScale="70" zoomScaleNormal="70" workbookViewId="0">
      <pane ySplit="1" topLeftCell="A365" activePane="bottomLeft" state="frozen"/>
      <selection pane="bottomLeft" activeCell="AJ410" sqref="AJ410"/>
    </sheetView>
  </sheetViews>
  <sheetFormatPr defaultColWidth="14.44140625" defaultRowHeight="15" customHeight="1" x14ac:dyDescent="0.3"/>
  <cols>
    <col min="1" max="1" width="32.88671875" customWidth="1"/>
    <col min="2" max="2" width="18.44140625" customWidth="1"/>
    <col min="3" max="8" width="8.6640625" customWidth="1"/>
    <col min="9" max="9" width="27.5546875" customWidth="1"/>
    <col min="10" max="10" width="8.6640625" customWidth="1"/>
    <col min="11" max="11" width="17.6640625" customWidth="1"/>
    <col min="12" max="13" width="8.6640625" customWidth="1"/>
    <col min="14" max="14" width="11.44140625" customWidth="1"/>
    <col min="15" max="15" width="12" customWidth="1"/>
    <col min="16" max="20" width="8.6640625" customWidth="1"/>
    <col min="21" max="21" width="11.44140625" customWidth="1"/>
    <col min="22" max="24" width="8.6640625" customWidth="1"/>
    <col min="25" max="25" width="16.33203125" customWidth="1"/>
    <col min="26" max="26" width="12.109375" customWidth="1"/>
    <col min="27" max="27" width="8.6640625" style="45" customWidth="1"/>
    <col min="28" max="28" width="8.6640625" customWidth="1"/>
    <col min="29" max="29" width="10.33203125" customWidth="1"/>
    <col min="30" max="30" width="11.33203125" customWidth="1"/>
    <col min="31" max="31" width="15.109375" customWidth="1"/>
    <col min="32" max="32" width="14.88671875" customWidth="1"/>
    <col min="33" max="33" width="12.44140625" customWidth="1"/>
    <col min="34" max="34" width="17.88671875" customWidth="1"/>
    <col min="35" max="35" width="13.77734375" customWidth="1"/>
    <col min="36" max="38" width="12.44140625" customWidth="1"/>
    <col min="39" max="39" width="12.33203125" customWidth="1"/>
    <col min="40" max="40" width="13.6640625" customWidth="1"/>
    <col min="41" max="41" width="12.44140625" customWidth="1"/>
    <col min="42" max="42" width="17.6640625" customWidth="1"/>
    <col min="43" max="43" width="14.6640625" customWidth="1"/>
    <col min="44" max="59" width="8.6640625" customWidth="1"/>
  </cols>
  <sheetData>
    <row r="1" spans="1:59"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44" t="s">
        <v>26</v>
      </c>
      <c r="AB1" s="1" t="s">
        <v>27</v>
      </c>
      <c r="AC1" s="1" t="s">
        <v>28</v>
      </c>
      <c r="AD1" s="1" t="s">
        <v>29</v>
      </c>
      <c r="AE1" s="1" t="s">
        <v>30</v>
      </c>
      <c r="AF1" s="2" t="s">
        <v>31</v>
      </c>
      <c r="AG1" s="3" t="s">
        <v>32</v>
      </c>
      <c r="AH1" s="3" t="s">
        <v>33</v>
      </c>
      <c r="AI1" s="4" t="s">
        <v>34</v>
      </c>
      <c r="AJ1" s="5" t="s">
        <v>35</v>
      </c>
      <c r="AK1" s="5" t="s">
        <v>36</v>
      </c>
      <c r="AL1" s="5" t="s">
        <v>37</v>
      </c>
      <c r="AM1" s="2" t="s">
        <v>38</v>
      </c>
      <c r="AN1" s="6" t="s">
        <v>39</v>
      </c>
      <c r="AO1" s="4" t="s">
        <v>40</v>
      </c>
      <c r="AP1" s="7" t="s">
        <v>41</v>
      </c>
      <c r="AQ1" s="1" t="s">
        <v>282</v>
      </c>
      <c r="AS1" s="1"/>
    </row>
    <row r="2" spans="1:59" ht="14.25" customHeight="1" x14ac:dyDescent="0.3">
      <c r="A2" s="8" t="s">
        <v>42</v>
      </c>
      <c r="B2" s="1" t="s">
        <v>43</v>
      </c>
      <c r="C2" s="1">
        <v>1995</v>
      </c>
      <c r="D2" s="1" t="s">
        <v>44</v>
      </c>
      <c r="E2" s="1">
        <v>103</v>
      </c>
      <c r="F2" s="1"/>
      <c r="G2" s="1">
        <v>17</v>
      </c>
      <c r="H2" s="1">
        <v>23</v>
      </c>
      <c r="I2" s="9" t="s">
        <v>45</v>
      </c>
      <c r="J2" s="9" t="s">
        <v>46</v>
      </c>
      <c r="K2" s="1"/>
      <c r="L2" s="1" t="s">
        <v>47</v>
      </c>
      <c r="M2" s="1" t="s">
        <v>48</v>
      </c>
      <c r="N2" s="1" t="s">
        <v>49</v>
      </c>
      <c r="O2" s="1" t="s">
        <v>51</v>
      </c>
      <c r="P2" s="1" t="s">
        <v>52</v>
      </c>
      <c r="Q2" s="1" t="s">
        <v>53</v>
      </c>
      <c r="R2" s="1" t="s">
        <v>54</v>
      </c>
      <c r="S2" s="1"/>
      <c r="T2" s="1" t="s">
        <v>55</v>
      </c>
      <c r="U2" s="1" t="s">
        <v>56</v>
      </c>
      <c r="V2" s="1" t="s">
        <v>54</v>
      </c>
      <c r="W2" s="1" t="s">
        <v>57</v>
      </c>
      <c r="X2" s="1" t="s">
        <v>58</v>
      </c>
      <c r="Y2" s="1"/>
      <c r="Z2" s="1"/>
      <c r="AA2" s="44"/>
      <c r="AB2" s="1">
        <v>4</v>
      </c>
      <c r="AC2" s="1">
        <v>41.838315000000001</v>
      </c>
      <c r="AD2" s="1">
        <v>-88.261294000000007</v>
      </c>
      <c r="AE2" s="1">
        <v>15.3</v>
      </c>
      <c r="AF2" s="1">
        <v>56.5</v>
      </c>
      <c r="AG2" s="1"/>
      <c r="AH2" s="1"/>
      <c r="AI2" s="1"/>
      <c r="AJ2" s="1">
        <v>20</v>
      </c>
      <c r="AK2" s="1">
        <f t="shared" ref="AK2:AK23" si="0">1/AJ2</f>
        <v>0.05</v>
      </c>
      <c r="AL2" s="1">
        <f t="shared" ref="AL2:AL23" si="1">AK2*(100*100)</f>
        <v>500</v>
      </c>
      <c r="AM2" s="10">
        <f t="shared" ref="AM2:AM11" si="2">AF2*AL2</f>
        <v>28250</v>
      </c>
      <c r="AN2" s="10">
        <f t="shared" ref="AN2:AN19" si="3">1.42*10^-6</f>
        <v>1.42E-6</v>
      </c>
      <c r="AO2" s="10">
        <v>0.41</v>
      </c>
      <c r="AP2" s="10">
        <f t="shared" ref="AP2:AP11" si="4">AM2*AN2</f>
        <v>4.0114999999999998E-2</v>
      </c>
      <c r="AQ2" s="1" t="s">
        <v>59</v>
      </c>
      <c r="AS2" s="1"/>
      <c r="AT2" s="1"/>
      <c r="AU2" s="1"/>
      <c r="AV2" s="1"/>
      <c r="AW2" s="1"/>
      <c r="AX2" s="1"/>
      <c r="AY2" s="1"/>
      <c r="AZ2" s="1"/>
      <c r="BA2" s="1"/>
      <c r="BB2" s="1"/>
      <c r="BC2" s="1"/>
      <c r="BD2" s="1"/>
      <c r="BE2" s="1"/>
      <c r="BF2" s="1"/>
      <c r="BG2" s="1"/>
    </row>
    <row r="3" spans="1:59" ht="14.25" customHeight="1" x14ac:dyDescent="0.3">
      <c r="A3" s="8" t="s">
        <v>42</v>
      </c>
      <c r="B3" s="1" t="s">
        <v>43</v>
      </c>
      <c r="C3" s="1">
        <v>1995</v>
      </c>
      <c r="D3" s="1" t="s">
        <v>44</v>
      </c>
      <c r="E3" s="1">
        <v>103</v>
      </c>
      <c r="F3" s="1"/>
      <c r="G3" s="1">
        <v>17</v>
      </c>
      <c r="H3" s="1">
        <v>23</v>
      </c>
      <c r="I3" s="9" t="s">
        <v>45</v>
      </c>
      <c r="J3" s="9" t="s">
        <v>46</v>
      </c>
      <c r="K3" s="1"/>
      <c r="L3" s="1" t="s">
        <v>47</v>
      </c>
      <c r="M3" s="1" t="s">
        <v>48</v>
      </c>
      <c r="N3" s="1" t="s">
        <v>49</v>
      </c>
      <c r="O3" s="1" t="s">
        <v>51</v>
      </c>
      <c r="P3" s="1" t="s">
        <v>52</v>
      </c>
      <c r="Q3" s="1" t="s">
        <v>53</v>
      </c>
      <c r="R3" s="1" t="s">
        <v>54</v>
      </c>
      <c r="S3" s="1"/>
      <c r="T3" s="1" t="s">
        <v>55</v>
      </c>
      <c r="U3" s="1" t="s">
        <v>56</v>
      </c>
      <c r="V3" s="1" t="s">
        <v>54</v>
      </c>
      <c r="W3" s="1" t="s">
        <v>57</v>
      </c>
      <c r="X3" s="1" t="s">
        <v>58</v>
      </c>
      <c r="AB3" s="1">
        <v>4</v>
      </c>
      <c r="AC3" s="1">
        <v>41.838315000000001</v>
      </c>
      <c r="AD3" s="1">
        <v>-88.261294000000007</v>
      </c>
      <c r="AE3" s="1">
        <v>16.600000000000001</v>
      </c>
      <c r="AF3" s="10">
        <v>51.6</v>
      </c>
      <c r="AJ3" s="1">
        <v>20</v>
      </c>
      <c r="AK3" s="1">
        <f t="shared" si="0"/>
        <v>0.05</v>
      </c>
      <c r="AL3" s="1">
        <f t="shared" si="1"/>
        <v>500</v>
      </c>
      <c r="AM3" s="10">
        <f t="shared" si="2"/>
        <v>25800</v>
      </c>
      <c r="AN3" s="10">
        <f t="shared" si="3"/>
        <v>1.42E-6</v>
      </c>
      <c r="AO3" s="10">
        <v>0.41</v>
      </c>
      <c r="AP3" s="10">
        <f t="shared" si="4"/>
        <v>3.6636000000000002E-2</v>
      </c>
      <c r="AQ3" s="1" t="s">
        <v>60</v>
      </c>
    </row>
    <row r="4" spans="1:59" ht="14.25" customHeight="1" x14ac:dyDescent="0.3">
      <c r="A4" s="8" t="s">
        <v>42</v>
      </c>
      <c r="B4" s="1" t="s">
        <v>43</v>
      </c>
      <c r="C4" s="1">
        <v>1995</v>
      </c>
      <c r="D4" s="1" t="s">
        <v>44</v>
      </c>
      <c r="E4" s="1">
        <v>103</v>
      </c>
      <c r="F4" s="1"/>
      <c r="G4" s="1">
        <v>17</v>
      </c>
      <c r="H4" s="1">
        <v>23</v>
      </c>
      <c r="I4" s="9" t="s">
        <v>45</v>
      </c>
      <c r="J4" s="9" t="s">
        <v>46</v>
      </c>
      <c r="K4" s="1"/>
      <c r="L4" s="1" t="s">
        <v>47</v>
      </c>
      <c r="M4" s="1" t="s">
        <v>48</v>
      </c>
      <c r="N4" s="1" t="s">
        <v>49</v>
      </c>
      <c r="O4" s="1" t="s">
        <v>51</v>
      </c>
      <c r="P4" s="1" t="s">
        <v>52</v>
      </c>
      <c r="Q4" s="1" t="s">
        <v>53</v>
      </c>
      <c r="R4" s="1" t="s">
        <v>54</v>
      </c>
      <c r="S4" s="1"/>
      <c r="T4" s="1" t="s">
        <v>55</v>
      </c>
      <c r="U4" s="1" t="s">
        <v>56</v>
      </c>
      <c r="V4" s="1" t="s">
        <v>54</v>
      </c>
      <c r="W4" s="1" t="s">
        <v>57</v>
      </c>
      <c r="X4" s="1" t="s">
        <v>58</v>
      </c>
      <c r="Y4" s="1"/>
      <c r="Z4" s="1"/>
      <c r="AA4" s="44"/>
      <c r="AB4" s="1">
        <v>4</v>
      </c>
      <c r="AC4" s="1">
        <v>41.838315000000001</v>
      </c>
      <c r="AD4" s="1">
        <v>-88.261294000000007</v>
      </c>
      <c r="AE4" s="1">
        <v>8.9</v>
      </c>
      <c r="AF4" s="1">
        <v>75.900000000000006</v>
      </c>
      <c r="AG4" s="1"/>
      <c r="AH4" s="1"/>
      <c r="AI4" s="1"/>
      <c r="AJ4" s="1">
        <v>20</v>
      </c>
      <c r="AK4" s="1">
        <f t="shared" si="0"/>
        <v>0.05</v>
      </c>
      <c r="AL4" s="1">
        <f t="shared" si="1"/>
        <v>500</v>
      </c>
      <c r="AM4" s="10">
        <f t="shared" si="2"/>
        <v>37950</v>
      </c>
      <c r="AN4" s="10">
        <f t="shared" si="3"/>
        <v>1.42E-6</v>
      </c>
      <c r="AO4" s="10">
        <v>0.41</v>
      </c>
      <c r="AP4" s="10">
        <f t="shared" si="4"/>
        <v>5.3888999999999999E-2</v>
      </c>
      <c r="AQ4" s="1" t="s">
        <v>61</v>
      </c>
      <c r="AS4" s="1"/>
      <c r="AT4" s="1"/>
      <c r="AU4" s="1"/>
      <c r="AV4" s="1"/>
      <c r="AW4" s="1"/>
      <c r="AX4" s="1"/>
      <c r="AY4" s="1"/>
      <c r="AZ4" s="1"/>
      <c r="BA4" s="1"/>
      <c r="BB4" s="1"/>
      <c r="BC4" s="1"/>
      <c r="BD4" s="1"/>
      <c r="BE4" s="1"/>
      <c r="BF4" s="1"/>
      <c r="BG4" s="1"/>
    </row>
    <row r="5" spans="1:59" ht="14.25" customHeight="1" x14ac:dyDescent="0.3">
      <c r="A5" s="8" t="s">
        <v>42</v>
      </c>
      <c r="B5" s="1" t="s">
        <v>43</v>
      </c>
      <c r="C5" s="1">
        <v>1995</v>
      </c>
      <c r="D5" s="1" t="s">
        <v>44</v>
      </c>
      <c r="E5" s="1">
        <v>103</v>
      </c>
      <c r="F5" s="1"/>
      <c r="G5" s="1">
        <v>17</v>
      </c>
      <c r="H5" s="1">
        <v>23</v>
      </c>
      <c r="I5" s="9" t="s">
        <v>45</v>
      </c>
      <c r="J5" s="9" t="s">
        <v>46</v>
      </c>
      <c r="K5" s="1"/>
      <c r="L5" s="1" t="s">
        <v>47</v>
      </c>
      <c r="M5" s="1" t="s">
        <v>48</v>
      </c>
      <c r="N5" s="1" t="s">
        <v>49</v>
      </c>
      <c r="O5" s="1" t="s">
        <v>51</v>
      </c>
      <c r="P5" s="1" t="s">
        <v>52</v>
      </c>
      <c r="Q5" s="1" t="s">
        <v>53</v>
      </c>
      <c r="R5" s="1" t="s">
        <v>54</v>
      </c>
      <c r="S5" s="1"/>
      <c r="T5" s="1" t="s">
        <v>55</v>
      </c>
      <c r="U5" s="1" t="s">
        <v>56</v>
      </c>
      <c r="V5" s="1" t="s">
        <v>54</v>
      </c>
      <c r="W5" s="1" t="s">
        <v>57</v>
      </c>
      <c r="X5" s="1" t="s">
        <v>58</v>
      </c>
      <c r="Y5" s="1"/>
      <c r="Z5" s="1"/>
      <c r="AA5" s="44"/>
      <c r="AB5" s="1">
        <v>4</v>
      </c>
      <c r="AC5" s="1">
        <v>41.838315000000001</v>
      </c>
      <c r="AD5" s="1">
        <v>-88.261294000000007</v>
      </c>
      <c r="AE5" s="1">
        <v>12.6</v>
      </c>
      <c r="AF5" s="1">
        <v>81.400000000000006</v>
      </c>
      <c r="AG5" s="1"/>
      <c r="AH5" s="1"/>
      <c r="AI5" s="1"/>
      <c r="AJ5" s="1">
        <v>20</v>
      </c>
      <c r="AK5" s="1">
        <f t="shared" si="0"/>
        <v>0.05</v>
      </c>
      <c r="AL5" s="1">
        <f t="shared" si="1"/>
        <v>500</v>
      </c>
      <c r="AM5" s="10">
        <f t="shared" si="2"/>
        <v>40700</v>
      </c>
      <c r="AN5" s="10">
        <f t="shared" si="3"/>
        <v>1.42E-6</v>
      </c>
      <c r="AO5" s="10">
        <v>0.41</v>
      </c>
      <c r="AP5" s="10">
        <f t="shared" si="4"/>
        <v>5.7793999999999998E-2</v>
      </c>
      <c r="AQ5" s="1" t="s">
        <v>62</v>
      </c>
      <c r="AS5" s="1"/>
      <c r="AT5" s="1"/>
      <c r="AU5" s="1"/>
      <c r="AV5" s="1"/>
      <c r="AW5" s="1"/>
      <c r="AX5" s="1"/>
      <c r="AY5" s="1"/>
      <c r="AZ5" s="1"/>
      <c r="BA5" s="1"/>
      <c r="BB5" s="1"/>
      <c r="BC5" s="1"/>
      <c r="BD5" s="1"/>
      <c r="BE5" s="1"/>
      <c r="BF5" s="1"/>
      <c r="BG5" s="1"/>
    </row>
    <row r="6" spans="1:59" ht="14.25" customHeight="1" x14ac:dyDescent="0.3">
      <c r="A6" s="8" t="s">
        <v>42</v>
      </c>
      <c r="B6" s="1" t="s">
        <v>43</v>
      </c>
      <c r="C6" s="1">
        <v>1995</v>
      </c>
      <c r="D6" s="1" t="s">
        <v>44</v>
      </c>
      <c r="E6" s="1">
        <v>103</v>
      </c>
      <c r="F6" s="1"/>
      <c r="G6" s="1">
        <v>17</v>
      </c>
      <c r="H6" s="1">
        <v>23</v>
      </c>
      <c r="I6" s="9" t="s">
        <v>45</v>
      </c>
      <c r="J6" s="9" t="s">
        <v>46</v>
      </c>
      <c r="K6" s="1"/>
      <c r="L6" s="1" t="s">
        <v>47</v>
      </c>
      <c r="M6" s="1" t="s">
        <v>48</v>
      </c>
      <c r="N6" s="1" t="s">
        <v>49</v>
      </c>
      <c r="O6" s="1" t="s">
        <v>51</v>
      </c>
      <c r="P6" s="1" t="s">
        <v>52</v>
      </c>
      <c r="Q6" s="1" t="s">
        <v>53</v>
      </c>
      <c r="R6" s="1" t="s">
        <v>54</v>
      </c>
      <c r="S6" s="1"/>
      <c r="T6" s="1" t="s">
        <v>55</v>
      </c>
      <c r="U6" s="1" t="s">
        <v>56</v>
      </c>
      <c r="V6" s="1" t="s">
        <v>54</v>
      </c>
      <c r="W6" s="1" t="s">
        <v>57</v>
      </c>
      <c r="X6" s="1" t="s">
        <v>58</v>
      </c>
      <c r="Y6" s="1"/>
      <c r="Z6" s="1"/>
      <c r="AA6" s="44"/>
      <c r="AB6" s="1">
        <v>4</v>
      </c>
      <c r="AC6" s="1">
        <v>41.838315000000001</v>
      </c>
      <c r="AD6" s="1">
        <v>-88.261294000000007</v>
      </c>
      <c r="AE6" s="1">
        <v>15.3</v>
      </c>
      <c r="AF6" s="1">
        <v>66</v>
      </c>
      <c r="AG6" s="1"/>
      <c r="AH6" s="1"/>
      <c r="AI6" s="1"/>
      <c r="AJ6" s="1">
        <v>20</v>
      </c>
      <c r="AK6" s="1">
        <f t="shared" si="0"/>
        <v>0.05</v>
      </c>
      <c r="AL6" s="1">
        <f t="shared" si="1"/>
        <v>500</v>
      </c>
      <c r="AM6" s="10">
        <f t="shared" si="2"/>
        <v>33000</v>
      </c>
      <c r="AN6" s="10">
        <f t="shared" si="3"/>
        <v>1.42E-6</v>
      </c>
      <c r="AO6" s="10">
        <v>0.41</v>
      </c>
      <c r="AP6" s="10">
        <f t="shared" si="4"/>
        <v>4.6859999999999999E-2</v>
      </c>
      <c r="AQ6" s="1" t="s">
        <v>63</v>
      </c>
      <c r="AS6" s="1"/>
      <c r="AT6" s="1"/>
      <c r="AU6" s="1"/>
      <c r="AV6" s="1"/>
      <c r="AW6" s="1"/>
      <c r="AX6" s="1"/>
      <c r="AY6" s="1"/>
      <c r="AZ6" s="1"/>
      <c r="BA6" s="1"/>
      <c r="BB6" s="1"/>
      <c r="BC6" s="1"/>
      <c r="BD6" s="1"/>
      <c r="BE6" s="1"/>
      <c r="BF6" s="1"/>
      <c r="BG6" s="1"/>
    </row>
    <row r="7" spans="1:59" ht="14.25" customHeight="1" x14ac:dyDescent="0.3">
      <c r="A7" s="8" t="s">
        <v>42</v>
      </c>
      <c r="B7" s="1" t="s">
        <v>43</v>
      </c>
      <c r="C7" s="1">
        <v>1995</v>
      </c>
      <c r="D7" s="1" t="s">
        <v>44</v>
      </c>
      <c r="E7" s="1">
        <v>103</v>
      </c>
      <c r="F7" s="1"/>
      <c r="G7" s="1">
        <v>17</v>
      </c>
      <c r="H7" s="1">
        <v>23</v>
      </c>
      <c r="I7" s="9" t="s">
        <v>45</v>
      </c>
      <c r="J7" s="9" t="s">
        <v>46</v>
      </c>
      <c r="K7" s="1"/>
      <c r="L7" s="1" t="s">
        <v>47</v>
      </c>
      <c r="M7" s="1" t="s">
        <v>48</v>
      </c>
      <c r="N7" s="1" t="s">
        <v>49</v>
      </c>
      <c r="O7" s="1" t="s">
        <v>64</v>
      </c>
      <c r="P7" s="1" t="s">
        <v>52</v>
      </c>
      <c r="Q7" s="1" t="s">
        <v>56</v>
      </c>
      <c r="R7" s="1" t="s">
        <v>54</v>
      </c>
      <c r="S7" s="1"/>
      <c r="T7" s="1" t="s">
        <v>55</v>
      </c>
      <c r="U7" s="1" t="s">
        <v>56</v>
      </c>
      <c r="V7" s="1" t="s">
        <v>54</v>
      </c>
      <c r="W7" s="1" t="s">
        <v>57</v>
      </c>
      <c r="X7" s="1" t="s">
        <v>58</v>
      </c>
      <c r="Y7" s="1"/>
      <c r="Z7" s="1"/>
      <c r="AA7" s="44"/>
      <c r="AB7" s="1">
        <v>4</v>
      </c>
      <c r="AC7" s="1">
        <v>41.838315000000001</v>
      </c>
      <c r="AD7" s="1">
        <v>-88.261294000000007</v>
      </c>
      <c r="AE7" s="1">
        <v>25.5</v>
      </c>
      <c r="AF7" s="1">
        <v>85.3</v>
      </c>
      <c r="AG7" s="1"/>
      <c r="AH7" s="1"/>
      <c r="AI7" s="1"/>
      <c r="AJ7" s="1">
        <v>20</v>
      </c>
      <c r="AK7" s="1">
        <f t="shared" si="0"/>
        <v>0.05</v>
      </c>
      <c r="AL7" s="1">
        <f t="shared" si="1"/>
        <v>500</v>
      </c>
      <c r="AM7" s="10">
        <f t="shared" si="2"/>
        <v>42650</v>
      </c>
      <c r="AN7" s="10">
        <f t="shared" si="3"/>
        <v>1.42E-6</v>
      </c>
      <c r="AO7" s="10">
        <v>0.41</v>
      </c>
      <c r="AP7" s="10">
        <f t="shared" si="4"/>
        <v>6.0562999999999999E-2</v>
      </c>
      <c r="AQ7" s="1" t="s">
        <v>65</v>
      </c>
      <c r="AS7" s="1"/>
      <c r="AT7" s="1"/>
      <c r="AU7" s="1"/>
      <c r="AV7" s="1"/>
      <c r="AW7" s="1"/>
      <c r="AX7" s="1"/>
      <c r="AY7" s="1"/>
      <c r="AZ7" s="1"/>
      <c r="BA7" s="1"/>
      <c r="BB7" s="1"/>
      <c r="BC7" s="1"/>
      <c r="BD7" s="1"/>
      <c r="BE7" s="1"/>
      <c r="BF7" s="1"/>
      <c r="BG7" s="1"/>
    </row>
    <row r="8" spans="1:59" ht="14.25" customHeight="1" x14ac:dyDescent="0.3">
      <c r="A8" s="8" t="s">
        <v>42</v>
      </c>
      <c r="B8" s="1" t="s">
        <v>43</v>
      </c>
      <c r="C8" s="1">
        <v>1995</v>
      </c>
      <c r="D8" s="1" t="s">
        <v>44</v>
      </c>
      <c r="E8" s="1">
        <v>103</v>
      </c>
      <c r="F8" s="1"/>
      <c r="G8" s="1">
        <v>17</v>
      </c>
      <c r="H8" s="1">
        <v>23</v>
      </c>
      <c r="I8" s="9" t="s">
        <v>45</v>
      </c>
      <c r="J8" s="9" t="s">
        <v>46</v>
      </c>
      <c r="K8" s="1"/>
      <c r="L8" s="1" t="s">
        <v>47</v>
      </c>
      <c r="M8" s="1" t="s">
        <v>48</v>
      </c>
      <c r="N8" s="1" t="s">
        <v>49</v>
      </c>
      <c r="O8" s="1" t="s">
        <v>64</v>
      </c>
      <c r="P8" s="1" t="s">
        <v>52</v>
      </c>
      <c r="Q8" s="1" t="s">
        <v>56</v>
      </c>
      <c r="R8" s="1" t="s">
        <v>54</v>
      </c>
      <c r="S8" s="1"/>
      <c r="T8" s="1" t="s">
        <v>55</v>
      </c>
      <c r="U8" s="1" t="s">
        <v>56</v>
      </c>
      <c r="V8" s="1" t="s">
        <v>54</v>
      </c>
      <c r="W8" s="1" t="s">
        <v>57</v>
      </c>
      <c r="X8" s="1" t="s">
        <v>58</v>
      </c>
      <c r="Y8" s="1"/>
      <c r="Z8" s="1"/>
      <c r="AA8" s="44"/>
      <c r="AB8" s="1">
        <v>4</v>
      </c>
      <c r="AC8" s="1">
        <v>41.838315000000001</v>
      </c>
      <c r="AD8" s="1">
        <v>-88.261294000000007</v>
      </c>
      <c r="AE8" s="1">
        <v>21.9</v>
      </c>
      <c r="AF8" s="1">
        <v>82</v>
      </c>
      <c r="AJ8" s="1">
        <v>20</v>
      </c>
      <c r="AK8" s="1">
        <f t="shared" si="0"/>
        <v>0.05</v>
      </c>
      <c r="AL8" s="1">
        <f t="shared" si="1"/>
        <v>500</v>
      </c>
      <c r="AM8" s="10">
        <f t="shared" si="2"/>
        <v>41000</v>
      </c>
      <c r="AN8" s="10">
        <f t="shared" si="3"/>
        <v>1.42E-6</v>
      </c>
      <c r="AO8" s="10">
        <v>0.41</v>
      </c>
      <c r="AP8" s="10">
        <f t="shared" si="4"/>
        <v>5.8220000000000001E-2</v>
      </c>
      <c r="AQ8" s="1" t="s">
        <v>66</v>
      </c>
    </row>
    <row r="9" spans="1:59" ht="14.25" customHeight="1" x14ac:dyDescent="0.3">
      <c r="A9" s="8" t="s">
        <v>42</v>
      </c>
      <c r="B9" s="1" t="s">
        <v>43</v>
      </c>
      <c r="C9" s="1">
        <v>1995</v>
      </c>
      <c r="D9" s="1" t="s">
        <v>44</v>
      </c>
      <c r="E9" s="1">
        <v>103</v>
      </c>
      <c r="F9" s="1"/>
      <c r="G9" s="1">
        <v>17</v>
      </c>
      <c r="H9" s="1">
        <v>23</v>
      </c>
      <c r="I9" s="9" t="s">
        <v>45</v>
      </c>
      <c r="J9" s="9" t="s">
        <v>46</v>
      </c>
      <c r="K9" s="1"/>
      <c r="L9" s="1" t="s">
        <v>47</v>
      </c>
      <c r="M9" s="1" t="s">
        <v>48</v>
      </c>
      <c r="N9" s="1" t="s">
        <v>49</v>
      </c>
      <c r="O9" s="1" t="s">
        <v>64</v>
      </c>
      <c r="P9" s="1" t="s">
        <v>52</v>
      </c>
      <c r="Q9" s="1" t="s">
        <v>56</v>
      </c>
      <c r="R9" s="1" t="s">
        <v>54</v>
      </c>
      <c r="S9" s="1"/>
      <c r="T9" s="1" t="s">
        <v>55</v>
      </c>
      <c r="U9" s="1" t="s">
        <v>56</v>
      </c>
      <c r="V9" s="1" t="s">
        <v>54</v>
      </c>
      <c r="W9" s="1" t="s">
        <v>57</v>
      </c>
      <c r="X9" s="1" t="s">
        <v>58</v>
      </c>
      <c r="Y9" s="1"/>
      <c r="Z9" s="1"/>
      <c r="AA9" s="44"/>
      <c r="AB9" s="1">
        <v>4</v>
      </c>
      <c r="AC9" s="1">
        <v>41.838315000000001</v>
      </c>
      <c r="AD9" s="1">
        <v>-88.261294000000007</v>
      </c>
      <c r="AE9" s="1">
        <v>19</v>
      </c>
      <c r="AF9" s="1">
        <v>100</v>
      </c>
      <c r="AJ9" s="1">
        <v>20</v>
      </c>
      <c r="AK9" s="1">
        <f t="shared" si="0"/>
        <v>0.05</v>
      </c>
      <c r="AL9" s="1">
        <f t="shared" si="1"/>
        <v>500</v>
      </c>
      <c r="AM9" s="10">
        <f t="shared" si="2"/>
        <v>50000</v>
      </c>
      <c r="AN9" s="10">
        <f t="shared" si="3"/>
        <v>1.42E-6</v>
      </c>
      <c r="AO9" s="10">
        <v>0.41</v>
      </c>
      <c r="AP9" s="10">
        <f t="shared" si="4"/>
        <v>7.0999999999999994E-2</v>
      </c>
      <c r="AQ9" s="1" t="s">
        <v>67</v>
      </c>
    </row>
    <row r="10" spans="1:59" ht="14.25" customHeight="1" x14ac:dyDescent="0.3">
      <c r="A10" s="8" t="s">
        <v>42</v>
      </c>
      <c r="B10" s="1" t="s">
        <v>43</v>
      </c>
      <c r="C10" s="1">
        <v>1995</v>
      </c>
      <c r="D10" s="1" t="s">
        <v>44</v>
      </c>
      <c r="E10" s="1">
        <v>103</v>
      </c>
      <c r="F10" s="1"/>
      <c r="G10" s="1">
        <v>17</v>
      </c>
      <c r="H10" s="1">
        <v>23</v>
      </c>
      <c r="I10" s="9" t="s">
        <v>45</v>
      </c>
      <c r="J10" s="9" t="s">
        <v>46</v>
      </c>
      <c r="K10" s="1"/>
      <c r="L10" s="1" t="s">
        <v>47</v>
      </c>
      <c r="M10" s="1" t="s">
        <v>48</v>
      </c>
      <c r="N10" s="1" t="s">
        <v>49</v>
      </c>
      <c r="O10" s="1" t="s">
        <v>64</v>
      </c>
      <c r="P10" s="1" t="s">
        <v>52</v>
      </c>
      <c r="Q10" s="1" t="s">
        <v>56</v>
      </c>
      <c r="R10" s="1" t="s">
        <v>54</v>
      </c>
      <c r="S10" s="1"/>
      <c r="T10" s="1" t="s">
        <v>55</v>
      </c>
      <c r="U10" s="1" t="s">
        <v>56</v>
      </c>
      <c r="V10" s="1" t="s">
        <v>54</v>
      </c>
      <c r="W10" s="1" t="s">
        <v>57</v>
      </c>
      <c r="X10" s="1" t="s">
        <v>58</v>
      </c>
      <c r="Y10" s="1"/>
      <c r="Z10" s="1"/>
      <c r="AA10" s="44"/>
      <c r="AB10" s="1">
        <v>4</v>
      </c>
      <c r="AC10" s="1">
        <v>41.838315000000001</v>
      </c>
      <c r="AD10" s="1">
        <v>-88.261294000000007</v>
      </c>
      <c r="AE10" s="1">
        <v>23.1</v>
      </c>
      <c r="AF10" s="1">
        <v>111</v>
      </c>
      <c r="AJ10" s="1">
        <v>20</v>
      </c>
      <c r="AK10" s="1">
        <f t="shared" si="0"/>
        <v>0.05</v>
      </c>
      <c r="AL10" s="1">
        <f t="shared" si="1"/>
        <v>500</v>
      </c>
      <c r="AM10" s="10">
        <f t="shared" si="2"/>
        <v>55500</v>
      </c>
      <c r="AN10" s="10">
        <f t="shared" si="3"/>
        <v>1.42E-6</v>
      </c>
      <c r="AO10" s="10">
        <v>0.41</v>
      </c>
      <c r="AP10" s="10">
        <f t="shared" si="4"/>
        <v>7.8809999999999991E-2</v>
      </c>
      <c r="AQ10" s="1" t="s">
        <v>68</v>
      </c>
    </row>
    <row r="11" spans="1:59" ht="14.25" customHeight="1" x14ac:dyDescent="0.3">
      <c r="A11" s="8" t="s">
        <v>42</v>
      </c>
      <c r="B11" s="1" t="s">
        <v>43</v>
      </c>
      <c r="C11" s="1">
        <v>1995</v>
      </c>
      <c r="D11" s="1" t="s">
        <v>44</v>
      </c>
      <c r="E11" s="1">
        <v>103</v>
      </c>
      <c r="F11" s="1"/>
      <c r="G11" s="1">
        <v>17</v>
      </c>
      <c r="H11" s="1">
        <v>23</v>
      </c>
      <c r="I11" s="9" t="s">
        <v>45</v>
      </c>
      <c r="J11" s="9" t="s">
        <v>46</v>
      </c>
      <c r="K11" s="1"/>
      <c r="L11" s="1" t="s">
        <v>47</v>
      </c>
      <c r="M11" s="1" t="s">
        <v>48</v>
      </c>
      <c r="N11" s="1" t="s">
        <v>49</v>
      </c>
      <c r="O11" s="1" t="s">
        <v>64</v>
      </c>
      <c r="P11" s="1" t="s">
        <v>52</v>
      </c>
      <c r="Q11" s="1" t="s">
        <v>56</v>
      </c>
      <c r="R11" s="1" t="s">
        <v>54</v>
      </c>
      <c r="S11" s="1"/>
      <c r="T11" s="1" t="s">
        <v>55</v>
      </c>
      <c r="U11" s="1" t="s">
        <v>56</v>
      </c>
      <c r="V11" s="1" t="s">
        <v>54</v>
      </c>
      <c r="W11" s="1" t="s">
        <v>57</v>
      </c>
      <c r="X11" s="1" t="s">
        <v>58</v>
      </c>
      <c r="Y11" s="1"/>
      <c r="Z11" s="1"/>
      <c r="AA11" s="44"/>
      <c r="AB11" s="1">
        <v>4</v>
      </c>
      <c r="AC11" s="1">
        <v>41.838315000000001</v>
      </c>
      <c r="AD11" s="1">
        <v>-88.261294000000007</v>
      </c>
      <c r="AE11" s="1">
        <v>25.5</v>
      </c>
      <c r="AF11" s="1">
        <v>75.2</v>
      </c>
      <c r="AJ11" s="1">
        <v>20</v>
      </c>
      <c r="AK11" s="1">
        <f t="shared" si="0"/>
        <v>0.05</v>
      </c>
      <c r="AL11" s="1">
        <f t="shared" si="1"/>
        <v>500</v>
      </c>
      <c r="AM11" s="10">
        <f t="shared" si="2"/>
        <v>37600</v>
      </c>
      <c r="AN11" s="10">
        <f t="shared" si="3"/>
        <v>1.42E-6</v>
      </c>
      <c r="AO11" s="10">
        <v>0.41</v>
      </c>
      <c r="AP11" s="10">
        <f t="shared" si="4"/>
        <v>5.3391999999999995E-2</v>
      </c>
      <c r="AQ11" s="1" t="s">
        <v>69</v>
      </c>
    </row>
    <row r="12" spans="1:59" ht="14.25" customHeight="1" x14ac:dyDescent="0.3">
      <c r="A12" s="10" t="s">
        <v>70</v>
      </c>
      <c r="B12" s="49" t="s">
        <v>71</v>
      </c>
      <c r="C12" s="10">
        <v>1990</v>
      </c>
      <c r="D12" s="10" t="s">
        <v>72</v>
      </c>
      <c r="E12" s="10">
        <v>115</v>
      </c>
      <c r="F12" s="10">
        <v>1</v>
      </c>
      <c r="G12" s="10">
        <v>77</v>
      </c>
      <c r="H12" s="10">
        <v>83</v>
      </c>
      <c r="I12" s="40" t="s">
        <v>73</v>
      </c>
      <c r="J12" s="10" t="s">
        <v>74</v>
      </c>
      <c r="K12" s="10" t="s">
        <v>75</v>
      </c>
      <c r="L12" s="10" t="s">
        <v>47</v>
      </c>
      <c r="M12" s="10" t="s">
        <v>76</v>
      </c>
      <c r="N12" s="1" t="s">
        <v>49</v>
      </c>
      <c r="O12" s="10" t="s">
        <v>51</v>
      </c>
      <c r="P12" s="10" t="s">
        <v>77</v>
      </c>
      <c r="Q12" s="10" t="s">
        <v>78</v>
      </c>
      <c r="R12" s="10" t="s">
        <v>79</v>
      </c>
      <c r="T12" s="10" t="s">
        <v>55</v>
      </c>
      <c r="U12" s="10" t="s">
        <v>80</v>
      </c>
      <c r="V12" s="10" t="s">
        <v>81</v>
      </c>
      <c r="W12" s="10" t="s">
        <v>57</v>
      </c>
      <c r="X12" s="10" t="s">
        <v>82</v>
      </c>
      <c r="Y12" s="10">
        <f>AVERAGE(16,21)</f>
        <v>18.5</v>
      </c>
      <c r="Z12" s="10">
        <v>550</v>
      </c>
      <c r="AB12" s="10">
        <v>5</v>
      </c>
      <c r="AC12" s="10">
        <v>55.691723000000003</v>
      </c>
      <c r="AD12" s="10">
        <v>12.102833</v>
      </c>
      <c r="AE12" s="10">
        <v>95</v>
      </c>
      <c r="AG12" s="10">
        <v>2708</v>
      </c>
      <c r="AJ12" s="1">
        <v>20</v>
      </c>
      <c r="AK12" s="1">
        <f t="shared" si="0"/>
        <v>0.05</v>
      </c>
      <c r="AL12" s="1">
        <f t="shared" si="1"/>
        <v>500</v>
      </c>
      <c r="AN12" s="10">
        <f t="shared" si="3"/>
        <v>1.42E-6</v>
      </c>
      <c r="AO12" s="10">
        <v>0.41</v>
      </c>
      <c r="AQ12" s="10" t="s">
        <v>83</v>
      </c>
    </row>
    <row r="13" spans="1:59" ht="14.25" customHeight="1" x14ac:dyDescent="0.3">
      <c r="A13" s="1" t="s">
        <v>84</v>
      </c>
      <c r="B13" s="10" t="s">
        <v>85</v>
      </c>
      <c r="C13" s="10">
        <v>2001</v>
      </c>
      <c r="D13" s="10" t="s">
        <v>86</v>
      </c>
      <c r="E13" s="10">
        <v>87</v>
      </c>
      <c r="G13" s="10">
        <v>303</v>
      </c>
      <c r="H13" s="10">
        <v>311</v>
      </c>
      <c r="I13" s="10" t="s">
        <v>87</v>
      </c>
      <c r="J13" s="10" t="s">
        <v>88</v>
      </c>
      <c r="K13" s="10" t="s">
        <v>89</v>
      </c>
      <c r="L13" s="10" t="s">
        <v>47</v>
      </c>
      <c r="M13" s="10" t="s">
        <v>48</v>
      </c>
      <c r="N13" s="1" t="s">
        <v>90</v>
      </c>
      <c r="O13" s="10" t="s">
        <v>51</v>
      </c>
      <c r="P13" s="10" t="s">
        <v>77</v>
      </c>
      <c r="Q13" s="10" t="s">
        <v>91</v>
      </c>
      <c r="R13" s="10" t="s">
        <v>92</v>
      </c>
      <c r="S13" s="10" t="s">
        <v>93</v>
      </c>
      <c r="T13" s="10" t="s">
        <v>55</v>
      </c>
      <c r="U13" s="10" t="s">
        <v>80</v>
      </c>
      <c r="V13" s="10" t="s">
        <v>94</v>
      </c>
      <c r="W13" s="10" t="s">
        <v>57</v>
      </c>
      <c r="X13" s="10" t="s">
        <v>82</v>
      </c>
      <c r="Y13" s="10">
        <f t="shared" ref="Y13:Y18" si="5">AVERAGE(25,18)</f>
        <v>21.5</v>
      </c>
      <c r="Z13" s="10">
        <v>600</v>
      </c>
      <c r="AB13" s="10">
        <v>4</v>
      </c>
      <c r="AC13" s="10">
        <v>48.712420000000002</v>
      </c>
      <c r="AD13" s="10">
        <v>9.2086400000000008</v>
      </c>
      <c r="AE13" s="10">
        <v>85</v>
      </c>
      <c r="AF13" s="10">
        <v>8.86</v>
      </c>
      <c r="AJ13" s="1">
        <v>20</v>
      </c>
      <c r="AK13" s="1">
        <f t="shared" si="0"/>
        <v>0.05</v>
      </c>
      <c r="AL13" s="1">
        <f t="shared" si="1"/>
        <v>500</v>
      </c>
      <c r="AM13" s="10">
        <f t="shared" ref="AM13:AM18" si="6">AF13*AL13</f>
        <v>4430</v>
      </c>
      <c r="AN13" s="10">
        <f t="shared" si="3"/>
        <v>1.42E-6</v>
      </c>
      <c r="AO13" s="10">
        <v>0.41</v>
      </c>
      <c r="AP13" s="10">
        <f t="shared" ref="AP13:AP18" si="7">AM13*AN13</f>
        <v>6.2905999999999995E-3</v>
      </c>
      <c r="AQ13" s="11" t="s">
        <v>95</v>
      </c>
    </row>
    <row r="14" spans="1:59" ht="14.25" customHeight="1" x14ac:dyDescent="0.3">
      <c r="A14" s="1" t="s">
        <v>84</v>
      </c>
      <c r="B14" s="10" t="s">
        <v>85</v>
      </c>
      <c r="C14" s="10">
        <v>2001</v>
      </c>
      <c r="D14" s="10" t="s">
        <v>86</v>
      </c>
      <c r="E14" s="10">
        <v>87</v>
      </c>
      <c r="G14" s="10">
        <v>303</v>
      </c>
      <c r="H14" s="10">
        <v>311</v>
      </c>
      <c r="I14" s="10" t="s">
        <v>87</v>
      </c>
      <c r="J14" s="10" t="s">
        <v>88</v>
      </c>
      <c r="K14" s="10" t="s">
        <v>89</v>
      </c>
      <c r="L14" s="10" t="s">
        <v>47</v>
      </c>
      <c r="M14" s="10" t="s">
        <v>48</v>
      </c>
      <c r="N14" s="1" t="s">
        <v>90</v>
      </c>
      <c r="O14" s="10" t="s">
        <v>51</v>
      </c>
      <c r="P14" s="10" t="s">
        <v>77</v>
      </c>
      <c r="Q14" s="10" t="s">
        <v>91</v>
      </c>
      <c r="R14" s="10" t="s">
        <v>92</v>
      </c>
      <c r="S14" s="10" t="s">
        <v>93</v>
      </c>
      <c r="T14" s="10" t="s">
        <v>55</v>
      </c>
      <c r="U14" s="10" t="s">
        <v>80</v>
      </c>
      <c r="V14" s="10" t="s">
        <v>94</v>
      </c>
      <c r="W14" s="10" t="s">
        <v>57</v>
      </c>
      <c r="X14" s="10" t="s">
        <v>82</v>
      </c>
      <c r="Y14" s="10">
        <f t="shared" si="5"/>
        <v>21.5</v>
      </c>
      <c r="Z14" s="10">
        <v>600</v>
      </c>
      <c r="AB14" s="10">
        <v>4</v>
      </c>
      <c r="AC14" s="10">
        <v>48.712420000000002</v>
      </c>
      <c r="AD14" s="10">
        <v>9.2086400000000008</v>
      </c>
      <c r="AE14" s="10">
        <v>90</v>
      </c>
      <c r="AF14" s="10">
        <v>0.89</v>
      </c>
      <c r="AJ14" s="1">
        <v>20</v>
      </c>
      <c r="AK14" s="1">
        <f t="shared" si="0"/>
        <v>0.05</v>
      </c>
      <c r="AL14" s="1">
        <f t="shared" si="1"/>
        <v>500</v>
      </c>
      <c r="AM14" s="10">
        <f t="shared" si="6"/>
        <v>445</v>
      </c>
      <c r="AN14" s="10">
        <f t="shared" si="3"/>
        <v>1.42E-6</v>
      </c>
      <c r="AO14" s="10">
        <v>0.41</v>
      </c>
      <c r="AP14" s="10">
        <f t="shared" si="7"/>
        <v>6.3190000000000002E-4</v>
      </c>
      <c r="AQ14" s="11" t="s">
        <v>96</v>
      </c>
    </row>
    <row r="15" spans="1:59" ht="14.25" customHeight="1" x14ac:dyDescent="0.3">
      <c r="A15" s="1" t="s">
        <v>84</v>
      </c>
      <c r="B15" s="10" t="s">
        <v>85</v>
      </c>
      <c r="C15" s="10">
        <v>2001</v>
      </c>
      <c r="D15" s="10" t="s">
        <v>86</v>
      </c>
      <c r="E15" s="10">
        <v>87</v>
      </c>
      <c r="G15" s="10">
        <v>303</v>
      </c>
      <c r="H15" s="10">
        <v>311</v>
      </c>
      <c r="I15" s="10" t="s">
        <v>87</v>
      </c>
      <c r="J15" s="10" t="s">
        <v>88</v>
      </c>
      <c r="K15" s="10" t="s">
        <v>89</v>
      </c>
      <c r="L15" s="10" t="s">
        <v>47</v>
      </c>
      <c r="M15" s="10" t="s">
        <v>48</v>
      </c>
      <c r="N15" s="1" t="s">
        <v>90</v>
      </c>
      <c r="O15" s="10" t="s">
        <v>51</v>
      </c>
      <c r="P15" s="10" t="s">
        <v>77</v>
      </c>
      <c r="Q15" s="10" t="s">
        <v>91</v>
      </c>
      <c r="R15" s="10" t="s">
        <v>92</v>
      </c>
      <c r="S15" s="10" t="s">
        <v>93</v>
      </c>
      <c r="T15" s="10" t="s">
        <v>55</v>
      </c>
      <c r="U15" s="10" t="s">
        <v>80</v>
      </c>
      <c r="V15" s="10" t="s">
        <v>94</v>
      </c>
      <c r="W15" s="10" t="s">
        <v>57</v>
      </c>
      <c r="X15" s="10" t="s">
        <v>82</v>
      </c>
      <c r="Y15" s="10">
        <f t="shared" si="5"/>
        <v>21.5</v>
      </c>
      <c r="Z15" s="10">
        <v>600</v>
      </c>
      <c r="AB15" s="10">
        <v>4</v>
      </c>
      <c r="AC15" s="10">
        <v>48.712420000000002</v>
      </c>
      <c r="AD15" s="10">
        <v>9.2086400000000008</v>
      </c>
      <c r="AE15" s="10">
        <v>70</v>
      </c>
      <c r="AF15" s="10">
        <v>1.61</v>
      </c>
      <c r="AJ15" s="1">
        <v>20</v>
      </c>
      <c r="AK15" s="1">
        <f t="shared" si="0"/>
        <v>0.05</v>
      </c>
      <c r="AL15" s="1">
        <f t="shared" si="1"/>
        <v>500</v>
      </c>
      <c r="AM15" s="10">
        <f t="shared" si="6"/>
        <v>805</v>
      </c>
      <c r="AN15" s="10">
        <f t="shared" si="3"/>
        <v>1.42E-6</v>
      </c>
      <c r="AO15" s="10">
        <v>0.41</v>
      </c>
      <c r="AP15" s="10">
        <f t="shared" si="7"/>
        <v>1.1431E-3</v>
      </c>
      <c r="AQ15" s="11" t="s">
        <v>97</v>
      </c>
    </row>
    <row r="16" spans="1:59" ht="14.25" customHeight="1" x14ac:dyDescent="0.3">
      <c r="A16" s="1" t="s">
        <v>84</v>
      </c>
      <c r="B16" s="10" t="s">
        <v>85</v>
      </c>
      <c r="C16" s="10">
        <v>2001</v>
      </c>
      <c r="D16" s="10" t="s">
        <v>86</v>
      </c>
      <c r="E16" s="10">
        <v>87</v>
      </c>
      <c r="G16" s="10">
        <v>303</v>
      </c>
      <c r="H16" s="10">
        <v>311</v>
      </c>
      <c r="I16" s="10" t="s">
        <v>87</v>
      </c>
      <c r="J16" s="10" t="s">
        <v>88</v>
      </c>
      <c r="K16" s="10" t="s">
        <v>89</v>
      </c>
      <c r="L16" s="10" t="s">
        <v>47</v>
      </c>
      <c r="M16" s="10" t="s">
        <v>48</v>
      </c>
      <c r="N16" s="1" t="s">
        <v>90</v>
      </c>
      <c r="O16" s="10" t="s">
        <v>51</v>
      </c>
      <c r="P16" s="10" t="s">
        <v>77</v>
      </c>
      <c r="Q16" s="10" t="s">
        <v>91</v>
      </c>
      <c r="R16" s="10" t="s">
        <v>92</v>
      </c>
      <c r="S16" s="10" t="s">
        <v>93</v>
      </c>
      <c r="T16" s="10" t="s">
        <v>55</v>
      </c>
      <c r="U16" s="10" t="s">
        <v>80</v>
      </c>
      <c r="V16" s="10" t="s">
        <v>94</v>
      </c>
      <c r="W16" s="10" t="s">
        <v>57</v>
      </c>
      <c r="X16" s="10" t="s">
        <v>82</v>
      </c>
      <c r="Y16" s="10">
        <f t="shared" si="5"/>
        <v>21.5</v>
      </c>
      <c r="Z16" s="10">
        <v>600</v>
      </c>
      <c r="AB16" s="10">
        <v>4</v>
      </c>
      <c r="AC16" s="10">
        <v>48.712420000000002</v>
      </c>
      <c r="AD16" s="10">
        <v>9.2086400000000008</v>
      </c>
      <c r="AE16" s="10">
        <v>67</v>
      </c>
      <c r="AF16" s="10">
        <v>0.49</v>
      </c>
      <c r="AJ16" s="1">
        <v>20</v>
      </c>
      <c r="AK16" s="1">
        <f t="shared" si="0"/>
        <v>0.05</v>
      </c>
      <c r="AL16" s="1">
        <f t="shared" si="1"/>
        <v>500</v>
      </c>
      <c r="AM16" s="10">
        <f t="shared" si="6"/>
        <v>245</v>
      </c>
      <c r="AN16" s="10">
        <f t="shared" si="3"/>
        <v>1.42E-6</v>
      </c>
      <c r="AO16" s="10">
        <v>0.41</v>
      </c>
      <c r="AP16" s="10">
        <f t="shared" si="7"/>
        <v>3.479E-4</v>
      </c>
      <c r="AQ16" s="11" t="s">
        <v>98</v>
      </c>
    </row>
    <row r="17" spans="1:59" ht="14.25" customHeight="1" x14ac:dyDescent="0.3">
      <c r="A17" s="1" t="s">
        <v>84</v>
      </c>
      <c r="B17" s="12" t="s">
        <v>99</v>
      </c>
      <c r="C17" s="10">
        <v>1999</v>
      </c>
      <c r="D17" s="10" t="s">
        <v>100</v>
      </c>
      <c r="E17" s="10">
        <v>105</v>
      </c>
      <c r="G17" s="10">
        <v>694</v>
      </c>
      <c r="H17" s="10">
        <v>700</v>
      </c>
      <c r="I17" s="9" t="s">
        <v>101</v>
      </c>
      <c r="J17" s="9" t="s">
        <v>102</v>
      </c>
      <c r="M17" s="10" t="s">
        <v>48</v>
      </c>
      <c r="N17" s="1" t="s">
        <v>90</v>
      </c>
      <c r="O17" s="10" t="s">
        <v>51</v>
      </c>
      <c r="P17" s="10" t="s">
        <v>77</v>
      </c>
      <c r="Q17" s="10" t="s">
        <v>91</v>
      </c>
      <c r="R17" s="10" t="s">
        <v>92</v>
      </c>
      <c r="S17" s="10" t="s">
        <v>93</v>
      </c>
      <c r="T17" s="10" t="s">
        <v>55</v>
      </c>
      <c r="U17" s="10" t="s">
        <v>80</v>
      </c>
      <c r="V17" s="10" t="s">
        <v>94</v>
      </c>
      <c r="W17" s="10" t="s">
        <v>57</v>
      </c>
      <c r="X17" s="10" t="s">
        <v>82</v>
      </c>
      <c r="Y17" s="10">
        <f t="shared" si="5"/>
        <v>21.5</v>
      </c>
      <c r="Z17" s="10">
        <v>600</v>
      </c>
      <c r="AB17" s="10">
        <v>4</v>
      </c>
      <c r="AC17" s="10">
        <v>48.712420000000002</v>
      </c>
      <c r="AD17" s="10">
        <v>9.2086400000000008</v>
      </c>
      <c r="AE17" s="10">
        <v>90.7</v>
      </c>
      <c r="AF17" s="10">
        <v>16.399999999999999</v>
      </c>
      <c r="AJ17" s="1">
        <v>20</v>
      </c>
      <c r="AK17" s="1">
        <f t="shared" si="0"/>
        <v>0.05</v>
      </c>
      <c r="AL17" s="1">
        <f t="shared" si="1"/>
        <v>500</v>
      </c>
      <c r="AM17" s="10">
        <f t="shared" si="6"/>
        <v>8200</v>
      </c>
      <c r="AN17" s="10">
        <f t="shared" si="3"/>
        <v>1.42E-6</v>
      </c>
      <c r="AO17" s="10">
        <v>0.41</v>
      </c>
      <c r="AP17" s="10">
        <f t="shared" si="7"/>
        <v>1.1644E-2</v>
      </c>
      <c r="AQ17" s="11" t="s">
        <v>103</v>
      </c>
    </row>
    <row r="18" spans="1:59" ht="14.25" customHeight="1" x14ac:dyDescent="0.3">
      <c r="A18" s="1" t="s">
        <v>84</v>
      </c>
      <c r="B18" s="12" t="s">
        <v>99</v>
      </c>
      <c r="C18" s="10">
        <v>1999</v>
      </c>
      <c r="D18" s="10" t="s">
        <v>100</v>
      </c>
      <c r="E18" s="10">
        <v>105</v>
      </c>
      <c r="G18" s="10">
        <v>694</v>
      </c>
      <c r="H18" s="10">
        <v>700</v>
      </c>
      <c r="I18" s="9" t="s">
        <v>101</v>
      </c>
      <c r="J18" s="9" t="s">
        <v>102</v>
      </c>
      <c r="M18" s="10" t="s">
        <v>48</v>
      </c>
      <c r="N18" s="1" t="s">
        <v>90</v>
      </c>
      <c r="O18" s="10" t="s">
        <v>51</v>
      </c>
      <c r="P18" s="10" t="s">
        <v>77</v>
      </c>
      <c r="Q18" s="10" t="s">
        <v>91</v>
      </c>
      <c r="R18" s="10" t="s">
        <v>92</v>
      </c>
      <c r="S18" s="10" t="s">
        <v>93</v>
      </c>
      <c r="T18" s="10" t="s">
        <v>55</v>
      </c>
      <c r="U18" s="10" t="s">
        <v>80</v>
      </c>
      <c r="V18" s="10" t="s">
        <v>94</v>
      </c>
      <c r="W18" s="10" t="s">
        <v>57</v>
      </c>
      <c r="X18" s="10" t="s">
        <v>82</v>
      </c>
      <c r="Y18" s="10">
        <f t="shared" si="5"/>
        <v>21.5</v>
      </c>
      <c r="Z18" s="10">
        <v>600</v>
      </c>
      <c r="AB18" s="10">
        <v>4</v>
      </c>
      <c r="AC18" s="10">
        <v>48.712420000000002</v>
      </c>
      <c r="AD18" s="10">
        <v>9.2086400000000008</v>
      </c>
      <c r="AE18" s="10">
        <v>84.8</v>
      </c>
      <c r="AF18" s="10">
        <v>1.98</v>
      </c>
      <c r="AJ18" s="1">
        <v>20</v>
      </c>
      <c r="AK18" s="1">
        <f t="shared" si="0"/>
        <v>0.05</v>
      </c>
      <c r="AL18" s="1">
        <f t="shared" si="1"/>
        <v>500</v>
      </c>
      <c r="AM18" s="10">
        <f t="shared" si="6"/>
        <v>990</v>
      </c>
      <c r="AN18" s="10">
        <f t="shared" si="3"/>
        <v>1.42E-6</v>
      </c>
      <c r="AO18" s="10">
        <v>0.41</v>
      </c>
      <c r="AP18" s="10">
        <f t="shared" si="7"/>
        <v>1.4058E-3</v>
      </c>
      <c r="AQ18" s="11" t="s">
        <v>104</v>
      </c>
    </row>
    <row r="19" spans="1:59" ht="14.25" customHeight="1" x14ac:dyDescent="0.3">
      <c r="A19" s="1" t="s">
        <v>111</v>
      </c>
      <c r="B19" s="31" t="s">
        <v>112</v>
      </c>
      <c r="C19" s="1">
        <v>2011</v>
      </c>
      <c r="D19" s="1" t="s">
        <v>113</v>
      </c>
      <c r="E19" s="1">
        <v>21</v>
      </c>
      <c r="F19" s="1">
        <v>8</v>
      </c>
      <c r="G19" s="1">
        <v>689</v>
      </c>
      <c r="H19" s="1">
        <v>702</v>
      </c>
      <c r="I19" s="1" t="s">
        <v>114</v>
      </c>
      <c r="J19" s="1" t="s">
        <v>115</v>
      </c>
      <c r="K19" s="1" t="s">
        <v>116</v>
      </c>
      <c r="L19" s="1" t="s">
        <v>47</v>
      </c>
      <c r="M19" s="1" t="s">
        <v>76</v>
      </c>
      <c r="N19" s="1" t="s">
        <v>108</v>
      </c>
      <c r="O19" s="1"/>
      <c r="P19" s="1" t="s">
        <v>77</v>
      </c>
      <c r="Q19" s="1" t="s">
        <v>117</v>
      </c>
      <c r="R19" s="1" t="s">
        <v>118</v>
      </c>
      <c r="S19" s="1"/>
      <c r="T19" s="1" t="s">
        <v>55</v>
      </c>
      <c r="U19" s="1" t="s">
        <v>121</v>
      </c>
      <c r="V19" s="1" t="s">
        <v>122</v>
      </c>
      <c r="W19" s="1"/>
      <c r="X19" s="1" t="s">
        <v>82</v>
      </c>
      <c r="Y19" s="1">
        <v>20</v>
      </c>
      <c r="Z19" s="1">
        <v>330</v>
      </c>
      <c r="AA19" s="44"/>
      <c r="AB19" s="1">
        <v>5</v>
      </c>
      <c r="AC19" s="1">
        <v>47.376389000000003</v>
      </c>
      <c r="AD19" s="1">
        <v>8.5476290000000006</v>
      </c>
      <c r="AE19" s="1">
        <v>65</v>
      </c>
      <c r="AF19" s="1"/>
      <c r="AG19" s="1">
        <v>6</v>
      </c>
      <c r="AH19" s="1"/>
      <c r="AI19" s="1"/>
      <c r="AJ19" s="1">
        <v>20</v>
      </c>
      <c r="AK19" s="1">
        <f t="shared" si="0"/>
        <v>0.05</v>
      </c>
      <c r="AL19" s="1">
        <f t="shared" si="1"/>
        <v>500</v>
      </c>
      <c r="AN19" s="10">
        <f t="shared" si="3"/>
        <v>1.42E-6</v>
      </c>
      <c r="AO19" s="10">
        <v>0.41</v>
      </c>
      <c r="AQ19" s="1"/>
      <c r="AS19" s="1"/>
    </row>
    <row r="20" spans="1:59" ht="14.25" customHeight="1" x14ac:dyDescent="0.3">
      <c r="A20" s="13" t="s">
        <v>123</v>
      </c>
      <c r="B20" s="36" t="s">
        <v>124</v>
      </c>
      <c r="C20" s="14">
        <v>2008</v>
      </c>
      <c r="D20" s="13" t="s">
        <v>125</v>
      </c>
      <c r="E20" s="14">
        <v>303</v>
      </c>
      <c r="F20" s="15">
        <v>44563</v>
      </c>
      <c r="G20" s="14">
        <v>301</v>
      </c>
      <c r="H20" s="14">
        <v>310</v>
      </c>
      <c r="I20" s="36" t="s">
        <v>126</v>
      </c>
      <c r="J20" s="16" t="s">
        <v>127</v>
      </c>
      <c r="K20" s="13" t="s">
        <v>128</v>
      </c>
      <c r="L20" s="13" t="s">
        <v>47</v>
      </c>
      <c r="M20" s="13" t="s">
        <v>76</v>
      </c>
      <c r="N20" s="13" t="s">
        <v>108</v>
      </c>
      <c r="O20" s="13" t="s">
        <v>107</v>
      </c>
      <c r="P20" s="13" t="s">
        <v>129</v>
      </c>
      <c r="Q20" s="13" t="s">
        <v>56</v>
      </c>
      <c r="R20" s="13" t="s">
        <v>54</v>
      </c>
      <c r="S20" s="13"/>
      <c r="T20" s="13" t="s">
        <v>55</v>
      </c>
      <c r="U20" s="13"/>
      <c r="V20" s="13"/>
      <c r="W20" s="13"/>
      <c r="X20" s="13" t="s">
        <v>58</v>
      </c>
      <c r="Y20" s="13"/>
      <c r="Z20" s="13"/>
      <c r="AA20" s="37" t="s">
        <v>50</v>
      </c>
      <c r="AB20" s="13"/>
      <c r="AC20" s="14">
        <v>36.020099999999999</v>
      </c>
      <c r="AD20" s="14">
        <v>-78.983000000000004</v>
      </c>
      <c r="AE20" s="14">
        <v>33</v>
      </c>
      <c r="AF20" s="13"/>
      <c r="AG20" s="13">
        <v>44</v>
      </c>
      <c r="AH20" s="13"/>
      <c r="AI20" s="13"/>
      <c r="AJ20" s="14">
        <v>10</v>
      </c>
      <c r="AK20" s="1">
        <f t="shared" si="0"/>
        <v>0.1</v>
      </c>
      <c r="AL20" s="1">
        <f t="shared" si="1"/>
        <v>1000</v>
      </c>
      <c r="AN20" s="14">
        <v>1.42E-6</v>
      </c>
      <c r="AO20" s="10">
        <v>0.41</v>
      </c>
      <c r="AQ20" s="58" t="s">
        <v>130</v>
      </c>
      <c r="AR20" s="59"/>
      <c r="AS20" s="59"/>
      <c r="AT20" s="59"/>
      <c r="AU20" s="59"/>
      <c r="AV20" s="59"/>
      <c r="AW20" s="59"/>
      <c r="AX20" s="59"/>
      <c r="AY20" s="59"/>
      <c r="AZ20" s="59"/>
      <c r="BA20" s="59"/>
      <c r="BB20" s="59"/>
      <c r="BC20" s="59"/>
      <c r="BD20" s="59"/>
      <c r="BE20" s="59"/>
      <c r="BF20" s="59"/>
      <c r="BG20" s="59"/>
    </row>
    <row r="21" spans="1:59" ht="14.25" customHeight="1" x14ac:dyDescent="0.3">
      <c r="A21" s="13" t="s">
        <v>123</v>
      </c>
      <c r="B21" s="13" t="s">
        <v>124</v>
      </c>
      <c r="C21" s="14">
        <v>2008</v>
      </c>
      <c r="D21" s="13" t="s">
        <v>125</v>
      </c>
      <c r="E21" s="14">
        <v>303</v>
      </c>
      <c r="F21" s="15">
        <v>44563</v>
      </c>
      <c r="G21" s="14">
        <v>301</v>
      </c>
      <c r="H21" s="14">
        <v>310</v>
      </c>
      <c r="I21" s="13" t="s">
        <v>126</v>
      </c>
      <c r="J21" s="16" t="s">
        <v>127</v>
      </c>
      <c r="K21" s="13" t="s">
        <v>128</v>
      </c>
      <c r="L21" s="13" t="s">
        <v>47</v>
      </c>
      <c r="M21" s="13" t="s">
        <v>76</v>
      </c>
      <c r="N21" s="13" t="s">
        <v>108</v>
      </c>
      <c r="O21" s="13" t="s">
        <v>107</v>
      </c>
      <c r="P21" s="13" t="s">
        <v>129</v>
      </c>
      <c r="Q21" s="13" t="s">
        <v>56</v>
      </c>
      <c r="R21" s="13" t="s">
        <v>54</v>
      </c>
      <c r="S21" s="13"/>
      <c r="T21" s="13" t="s">
        <v>55</v>
      </c>
      <c r="U21" s="13"/>
      <c r="V21" s="13"/>
      <c r="W21" s="13"/>
      <c r="X21" s="13" t="s">
        <v>58</v>
      </c>
      <c r="Y21" s="13"/>
      <c r="Z21" s="13"/>
      <c r="AA21" s="37" t="s">
        <v>50</v>
      </c>
      <c r="AB21" s="13"/>
      <c r="AC21" s="14">
        <v>36.020099999999999</v>
      </c>
      <c r="AD21" s="14">
        <v>-78.983000000000004</v>
      </c>
      <c r="AE21" s="14">
        <v>39.200000000000003</v>
      </c>
      <c r="AF21" s="13"/>
      <c r="AG21" s="13">
        <v>47</v>
      </c>
      <c r="AH21" s="13"/>
      <c r="AI21" s="13"/>
      <c r="AJ21" s="14">
        <v>10</v>
      </c>
      <c r="AK21" s="1">
        <f t="shared" si="0"/>
        <v>0.1</v>
      </c>
      <c r="AL21" s="1">
        <f t="shared" si="1"/>
        <v>1000</v>
      </c>
      <c r="AN21" s="14">
        <v>1.42E-6</v>
      </c>
      <c r="AO21" s="10">
        <v>0.41</v>
      </c>
      <c r="AQ21" s="58" t="s">
        <v>131</v>
      </c>
      <c r="AR21" s="59"/>
      <c r="AS21" s="59"/>
      <c r="AT21" s="59"/>
      <c r="AU21" s="59"/>
      <c r="AV21" s="59"/>
      <c r="AW21" s="59"/>
      <c r="AX21" s="59"/>
      <c r="AY21" s="59"/>
      <c r="AZ21" s="59"/>
      <c r="BA21" s="59"/>
      <c r="BB21" s="59"/>
      <c r="BC21" s="59"/>
      <c r="BD21" s="59"/>
      <c r="BE21" s="59"/>
      <c r="BF21" s="59"/>
      <c r="BG21" s="59"/>
    </row>
    <row r="22" spans="1:59" ht="14.25" customHeight="1" x14ac:dyDescent="0.3">
      <c r="A22" s="13" t="s">
        <v>123</v>
      </c>
      <c r="B22" s="13" t="s">
        <v>124</v>
      </c>
      <c r="C22" s="14">
        <v>2008</v>
      </c>
      <c r="D22" s="13" t="s">
        <v>125</v>
      </c>
      <c r="E22" s="14">
        <v>303</v>
      </c>
      <c r="F22" s="15">
        <v>44563</v>
      </c>
      <c r="G22" s="14">
        <v>301</v>
      </c>
      <c r="H22" s="14">
        <v>310</v>
      </c>
      <c r="I22" s="13" t="s">
        <v>126</v>
      </c>
      <c r="J22" s="16" t="s">
        <v>127</v>
      </c>
      <c r="K22" s="13" t="s">
        <v>128</v>
      </c>
      <c r="L22" s="13" t="s">
        <v>47</v>
      </c>
      <c r="M22" s="13" t="s">
        <v>76</v>
      </c>
      <c r="N22" s="13" t="s">
        <v>108</v>
      </c>
      <c r="O22" s="13" t="s">
        <v>107</v>
      </c>
      <c r="P22" s="13" t="s">
        <v>129</v>
      </c>
      <c r="Q22" s="13" t="s">
        <v>56</v>
      </c>
      <c r="R22" s="13" t="s">
        <v>54</v>
      </c>
      <c r="S22" s="13"/>
      <c r="T22" s="13" t="s">
        <v>55</v>
      </c>
      <c r="U22" s="13"/>
      <c r="V22" s="13"/>
      <c r="W22" s="13"/>
      <c r="X22" s="13" t="s">
        <v>58</v>
      </c>
      <c r="Y22" s="13"/>
      <c r="Z22" s="13"/>
      <c r="AA22" s="37" t="s">
        <v>50</v>
      </c>
      <c r="AB22" s="13"/>
      <c r="AC22" s="14">
        <v>36.020099999999999</v>
      </c>
      <c r="AD22" s="14">
        <v>-78.983000000000004</v>
      </c>
      <c r="AE22" s="14">
        <v>36.6</v>
      </c>
      <c r="AF22" s="13"/>
      <c r="AG22" s="13">
        <v>59</v>
      </c>
      <c r="AH22" s="13"/>
      <c r="AI22" s="13"/>
      <c r="AJ22" s="14">
        <v>10</v>
      </c>
      <c r="AK22" s="1">
        <f t="shared" si="0"/>
        <v>0.1</v>
      </c>
      <c r="AL22" s="1">
        <f t="shared" si="1"/>
        <v>1000</v>
      </c>
      <c r="AN22" s="14">
        <v>1.42E-6</v>
      </c>
      <c r="AO22" s="10">
        <v>0.41</v>
      </c>
      <c r="AQ22" s="58" t="s">
        <v>132</v>
      </c>
      <c r="AR22" s="59"/>
      <c r="AS22" s="59"/>
      <c r="AT22" s="59"/>
      <c r="AU22" s="59"/>
      <c r="AV22" s="59"/>
      <c r="AW22" s="59"/>
      <c r="AX22" s="59"/>
      <c r="AY22" s="59"/>
      <c r="AZ22" s="59"/>
      <c r="BA22" s="59"/>
      <c r="BB22" s="59"/>
      <c r="BC22" s="59"/>
      <c r="BD22" s="59"/>
      <c r="BE22" s="59"/>
      <c r="BF22" s="59"/>
      <c r="BG22" s="59"/>
    </row>
    <row r="23" spans="1:59" ht="14.25" customHeight="1" x14ac:dyDescent="0.3">
      <c r="A23" s="13" t="s">
        <v>123</v>
      </c>
      <c r="B23" s="13" t="s">
        <v>124</v>
      </c>
      <c r="C23" s="14">
        <v>2008</v>
      </c>
      <c r="D23" s="13" t="s">
        <v>125</v>
      </c>
      <c r="E23" s="14">
        <v>303</v>
      </c>
      <c r="F23" s="15">
        <v>44563</v>
      </c>
      <c r="G23" s="14">
        <v>301</v>
      </c>
      <c r="H23" s="14">
        <v>310</v>
      </c>
      <c r="I23" s="13" t="s">
        <v>126</v>
      </c>
      <c r="J23" s="16" t="s">
        <v>127</v>
      </c>
      <c r="K23" s="13" t="s">
        <v>128</v>
      </c>
      <c r="L23" s="13" t="s">
        <v>47</v>
      </c>
      <c r="M23" s="13" t="s">
        <v>76</v>
      </c>
      <c r="N23" s="13" t="s">
        <v>108</v>
      </c>
      <c r="O23" s="13" t="s">
        <v>107</v>
      </c>
      <c r="P23" s="13" t="s">
        <v>129</v>
      </c>
      <c r="Q23" s="13" t="s">
        <v>56</v>
      </c>
      <c r="R23" s="13" t="s">
        <v>54</v>
      </c>
      <c r="S23" s="13"/>
      <c r="T23" s="13" t="s">
        <v>55</v>
      </c>
      <c r="U23" s="13"/>
      <c r="V23" s="13"/>
      <c r="W23" s="13"/>
      <c r="X23" s="13" t="s">
        <v>58</v>
      </c>
      <c r="Y23" s="13"/>
      <c r="Z23" s="13"/>
      <c r="AA23" s="37" t="s">
        <v>50</v>
      </c>
      <c r="AB23" s="13"/>
      <c r="AC23" s="14">
        <v>36.020099999999999</v>
      </c>
      <c r="AD23" s="14">
        <v>-78.983000000000004</v>
      </c>
      <c r="AE23" s="14">
        <v>37.799999999999997</v>
      </c>
      <c r="AF23" s="13"/>
      <c r="AG23" s="13">
        <v>49</v>
      </c>
      <c r="AH23" s="13"/>
      <c r="AI23" s="13"/>
      <c r="AJ23" s="14">
        <v>10</v>
      </c>
      <c r="AK23" s="1">
        <f t="shared" si="0"/>
        <v>0.1</v>
      </c>
      <c r="AL23" s="1">
        <f t="shared" si="1"/>
        <v>1000</v>
      </c>
      <c r="AN23" s="14">
        <v>1.42E-6</v>
      </c>
      <c r="AO23" s="10">
        <v>0.41</v>
      </c>
      <c r="AQ23" s="58" t="s">
        <v>133</v>
      </c>
      <c r="AR23" s="59"/>
      <c r="AS23" s="59"/>
      <c r="AT23" s="59"/>
      <c r="AU23" s="59"/>
      <c r="AV23" s="59"/>
      <c r="AW23" s="59"/>
      <c r="AX23" s="59"/>
      <c r="AY23" s="59"/>
      <c r="AZ23" s="59"/>
      <c r="BA23" s="59"/>
      <c r="BB23" s="59"/>
      <c r="BC23" s="59"/>
      <c r="BD23" s="59"/>
      <c r="BE23" s="59"/>
      <c r="BF23" s="59"/>
      <c r="BG23" s="59"/>
    </row>
    <row r="24" spans="1:59" ht="14.25" customHeight="1" x14ac:dyDescent="0.3">
      <c r="A24" s="13" t="s">
        <v>134</v>
      </c>
      <c r="B24" s="13" t="s">
        <v>135</v>
      </c>
      <c r="C24" s="13">
        <v>2021</v>
      </c>
      <c r="D24" s="13" t="s">
        <v>136</v>
      </c>
      <c r="E24" s="13">
        <v>11</v>
      </c>
      <c r="F24" s="14">
        <v>6</v>
      </c>
      <c r="G24" s="14"/>
      <c r="H24" s="13"/>
      <c r="I24" s="13" t="s">
        <v>137</v>
      </c>
      <c r="J24" s="17" t="s">
        <v>138</v>
      </c>
      <c r="K24" s="13" t="s">
        <v>139</v>
      </c>
      <c r="L24" s="13" t="s">
        <v>47</v>
      </c>
      <c r="M24" s="13" t="s">
        <v>76</v>
      </c>
      <c r="N24" s="1" t="s">
        <v>108</v>
      </c>
      <c r="O24" s="10" t="s">
        <v>106</v>
      </c>
      <c r="P24" s="10" t="s">
        <v>105</v>
      </c>
      <c r="Q24" s="10" t="s">
        <v>140</v>
      </c>
      <c r="R24" s="10" t="s">
        <v>141</v>
      </c>
      <c r="T24" s="10" t="s">
        <v>55</v>
      </c>
      <c r="U24" s="10" t="s">
        <v>142</v>
      </c>
      <c r="X24" s="10" t="s">
        <v>58</v>
      </c>
      <c r="AB24" s="10">
        <v>6</v>
      </c>
      <c r="AC24" s="10">
        <v>30.309443999999999</v>
      </c>
      <c r="AD24" s="10">
        <v>114.260278</v>
      </c>
      <c r="AE24" s="10">
        <v>41.68</v>
      </c>
      <c r="AG24" s="10">
        <v>8.94</v>
      </c>
      <c r="AJ24" s="1">
        <v>20</v>
      </c>
      <c r="AK24" s="1">
        <f t="shared" ref="AK24:AK50" si="8">1/AJ24</f>
        <v>0.05</v>
      </c>
      <c r="AL24" s="1">
        <f t="shared" ref="AL24:AL50" si="9">AK24*(100*100)</f>
        <v>500</v>
      </c>
      <c r="AN24" s="10">
        <f t="shared" ref="AN24:AN28" si="10">1.42*10^-6</f>
        <v>1.42E-6</v>
      </c>
      <c r="AO24" s="10">
        <v>0.41</v>
      </c>
    </row>
    <row r="25" spans="1:59" ht="14.25" customHeight="1" x14ac:dyDescent="0.3">
      <c r="A25" s="18" t="s">
        <v>143</v>
      </c>
      <c r="B25" s="21" t="s">
        <v>144</v>
      </c>
      <c r="C25" s="10">
        <v>2006</v>
      </c>
      <c r="D25" s="10" t="s">
        <v>145</v>
      </c>
      <c r="E25" s="10">
        <v>43</v>
      </c>
      <c r="F25" s="10">
        <v>1</v>
      </c>
      <c r="G25" s="10">
        <v>83</v>
      </c>
      <c r="H25" s="10">
        <v>92</v>
      </c>
      <c r="I25" s="20" t="s">
        <v>146</v>
      </c>
      <c r="J25" s="19" t="s">
        <v>147</v>
      </c>
      <c r="K25" s="10" t="s">
        <v>148</v>
      </c>
      <c r="L25" s="10" t="s">
        <v>47</v>
      </c>
      <c r="M25" s="10" t="s">
        <v>76</v>
      </c>
      <c r="N25" s="1" t="s">
        <v>108</v>
      </c>
      <c r="O25" s="10" t="s">
        <v>51</v>
      </c>
      <c r="P25" s="10" t="s">
        <v>77</v>
      </c>
      <c r="Q25" s="10" t="s">
        <v>91</v>
      </c>
      <c r="R25" s="10" t="s">
        <v>92</v>
      </c>
      <c r="S25" s="10" t="s">
        <v>149</v>
      </c>
      <c r="T25" s="10" t="s">
        <v>55</v>
      </c>
      <c r="U25" s="10" t="s">
        <v>150</v>
      </c>
      <c r="X25" s="10" t="s">
        <v>58</v>
      </c>
      <c r="AC25" s="10">
        <v>-38.670833000000002</v>
      </c>
      <c r="AD25" s="10">
        <v>-72.516666999999998</v>
      </c>
      <c r="AF25" s="10">
        <v>4.07</v>
      </c>
      <c r="AJ25" s="1">
        <v>20</v>
      </c>
      <c r="AK25" s="1">
        <f t="shared" si="8"/>
        <v>0.05</v>
      </c>
      <c r="AL25" s="1">
        <f t="shared" si="9"/>
        <v>500</v>
      </c>
      <c r="AM25" s="10">
        <f>AF25*AL25</f>
        <v>2035.0000000000002</v>
      </c>
      <c r="AN25" s="10">
        <f t="shared" si="10"/>
        <v>1.42E-6</v>
      </c>
      <c r="AO25" s="10">
        <v>0.41</v>
      </c>
      <c r="AP25" s="10">
        <f>AM25*AN25</f>
        <v>2.8897000000000003E-3</v>
      </c>
      <c r="AQ25" s="10" t="s">
        <v>151</v>
      </c>
    </row>
    <row r="26" spans="1:59" ht="14.25" customHeight="1" x14ac:dyDescent="0.3">
      <c r="A26" s="18" t="s">
        <v>143</v>
      </c>
      <c r="B26" s="21" t="s">
        <v>144</v>
      </c>
      <c r="C26" s="10">
        <v>2006</v>
      </c>
      <c r="D26" s="10" t="s">
        <v>145</v>
      </c>
      <c r="E26" s="10">
        <v>43</v>
      </c>
      <c r="F26" s="10">
        <v>1</v>
      </c>
      <c r="G26" s="10">
        <v>83</v>
      </c>
      <c r="H26" s="10">
        <v>92</v>
      </c>
      <c r="I26" s="20" t="s">
        <v>146</v>
      </c>
      <c r="J26" s="19" t="s">
        <v>147</v>
      </c>
      <c r="K26" s="10" t="s">
        <v>148</v>
      </c>
      <c r="L26" s="10" t="s">
        <v>47</v>
      </c>
      <c r="M26" s="10" t="s">
        <v>76</v>
      </c>
      <c r="N26" s="1" t="s">
        <v>108</v>
      </c>
      <c r="O26" s="10" t="s">
        <v>51</v>
      </c>
      <c r="P26" s="10" t="s">
        <v>77</v>
      </c>
      <c r="Q26" s="10" t="s">
        <v>91</v>
      </c>
      <c r="R26" s="10" t="s">
        <v>92</v>
      </c>
      <c r="S26" s="10" t="s">
        <v>149</v>
      </c>
      <c r="T26" s="10" t="s">
        <v>55</v>
      </c>
      <c r="U26" s="10" t="s">
        <v>150</v>
      </c>
      <c r="X26" s="10" t="s">
        <v>58</v>
      </c>
      <c r="AC26" s="10">
        <v>-38.670833000000002</v>
      </c>
      <c r="AD26" s="10">
        <v>-72.516666999999998</v>
      </c>
      <c r="AF26" s="10">
        <v>3.79</v>
      </c>
      <c r="AJ26" s="1">
        <v>20</v>
      </c>
      <c r="AK26" s="1">
        <f t="shared" si="8"/>
        <v>0.05</v>
      </c>
      <c r="AL26" s="1">
        <f t="shared" si="9"/>
        <v>500</v>
      </c>
      <c r="AM26" s="10">
        <f>AF26*AL26</f>
        <v>1895</v>
      </c>
      <c r="AN26" s="10">
        <f t="shared" si="10"/>
        <v>1.42E-6</v>
      </c>
      <c r="AO26" s="10">
        <v>0.41</v>
      </c>
      <c r="AP26" s="10">
        <f>AM26*AN26</f>
        <v>2.6909E-3</v>
      </c>
      <c r="AQ26" s="60" t="s">
        <v>152</v>
      </c>
      <c r="AR26" s="59"/>
    </row>
    <row r="27" spans="1:59" ht="14.25" customHeight="1" x14ac:dyDescent="0.3">
      <c r="A27" s="18" t="s">
        <v>143</v>
      </c>
      <c r="B27" s="21" t="s">
        <v>144</v>
      </c>
      <c r="C27" s="10">
        <v>2006</v>
      </c>
      <c r="D27" s="10" t="s">
        <v>145</v>
      </c>
      <c r="E27" s="10">
        <v>43</v>
      </c>
      <c r="F27" s="10">
        <v>1</v>
      </c>
      <c r="G27" s="10">
        <v>83</v>
      </c>
      <c r="H27" s="10">
        <v>92</v>
      </c>
      <c r="I27" s="20" t="s">
        <v>146</v>
      </c>
      <c r="J27" s="19" t="s">
        <v>147</v>
      </c>
      <c r="K27" s="10" t="s">
        <v>148</v>
      </c>
      <c r="L27" s="10" t="s">
        <v>47</v>
      </c>
      <c r="M27" s="10" t="s">
        <v>76</v>
      </c>
      <c r="N27" s="1" t="s">
        <v>108</v>
      </c>
      <c r="O27" s="10" t="s">
        <v>51</v>
      </c>
      <c r="P27" s="10" t="s">
        <v>77</v>
      </c>
      <c r="Q27" s="10" t="s">
        <v>153</v>
      </c>
      <c r="R27" s="10" t="s">
        <v>154</v>
      </c>
      <c r="S27" s="10" t="s">
        <v>155</v>
      </c>
      <c r="T27" s="10" t="s">
        <v>55</v>
      </c>
      <c r="U27" s="10" t="s">
        <v>150</v>
      </c>
      <c r="X27" s="10" t="s">
        <v>58</v>
      </c>
      <c r="AC27" s="10">
        <v>-38.670833000000002</v>
      </c>
      <c r="AD27" s="10">
        <v>-72.516666999999998</v>
      </c>
      <c r="AF27" s="10">
        <v>2.2000000000000002</v>
      </c>
      <c r="AJ27" s="1">
        <v>20</v>
      </c>
      <c r="AK27" s="1">
        <f t="shared" si="8"/>
        <v>0.05</v>
      </c>
      <c r="AL27" s="1">
        <f t="shared" si="9"/>
        <v>500</v>
      </c>
      <c r="AM27" s="10">
        <f>AF27*AL27</f>
        <v>1100</v>
      </c>
      <c r="AN27" s="10">
        <f t="shared" si="10"/>
        <v>1.42E-6</v>
      </c>
      <c r="AO27" s="10">
        <v>0.41</v>
      </c>
      <c r="AP27" s="10">
        <f>AM27*AN27</f>
        <v>1.562E-3</v>
      </c>
      <c r="AQ27" s="10" t="s">
        <v>151</v>
      </c>
    </row>
    <row r="28" spans="1:59" ht="14.25" customHeight="1" x14ac:dyDescent="0.3">
      <c r="A28" s="18" t="s">
        <v>143</v>
      </c>
      <c r="B28" s="21" t="s">
        <v>144</v>
      </c>
      <c r="C28" s="10">
        <v>2006</v>
      </c>
      <c r="D28" s="10" t="s">
        <v>145</v>
      </c>
      <c r="E28" s="10">
        <v>43</v>
      </c>
      <c r="F28" s="10">
        <v>1</v>
      </c>
      <c r="G28" s="10">
        <v>83</v>
      </c>
      <c r="H28" s="10">
        <v>92</v>
      </c>
      <c r="I28" s="20" t="s">
        <v>146</v>
      </c>
      <c r="J28" s="19" t="s">
        <v>147</v>
      </c>
      <c r="K28" s="10" t="s">
        <v>148</v>
      </c>
      <c r="L28" s="10" t="s">
        <v>47</v>
      </c>
      <c r="M28" s="10" t="s">
        <v>76</v>
      </c>
      <c r="N28" s="1" t="s">
        <v>108</v>
      </c>
      <c r="O28" s="10" t="s">
        <v>51</v>
      </c>
      <c r="P28" s="10" t="s">
        <v>77</v>
      </c>
      <c r="Q28" s="10" t="s">
        <v>153</v>
      </c>
      <c r="R28" s="10" t="s">
        <v>154</v>
      </c>
      <c r="S28" s="10" t="s">
        <v>155</v>
      </c>
      <c r="T28" s="10" t="s">
        <v>55</v>
      </c>
      <c r="U28" s="10" t="s">
        <v>150</v>
      </c>
      <c r="X28" s="10" t="s">
        <v>58</v>
      </c>
      <c r="AC28" s="10">
        <v>-38.670833000000002</v>
      </c>
      <c r="AD28" s="10">
        <v>-72.516666999999998</v>
      </c>
      <c r="AF28" s="10">
        <v>2.2000000000000002</v>
      </c>
      <c r="AJ28" s="1">
        <v>20</v>
      </c>
      <c r="AK28" s="1">
        <f t="shared" si="8"/>
        <v>0.05</v>
      </c>
      <c r="AL28" s="1">
        <f t="shared" si="9"/>
        <v>500</v>
      </c>
      <c r="AM28" s="10">
        <f>AF28*AL28</f>
        <v>1100</v>
      </c>
      <c r="AN28" s="10">
        <f t="shared" si="10"/>
        <v>1.42E-6</v>
      </c>
      <c r="AO28" s="10">
        <v>0.41</v>
      </c>
      <c r="AP28" s="10">
        <f>AM28*AN28</f>
        <v>1.562E-3</v>
      </c>
      <c r="AQ28" s="60" t="s">
        <v>152</v>
      </c>
      <c r="AR28" s="59"/>
    </row>
    <row r="29" spans="1:59" ht="14.25" customHeight="1" x14ac:dyDescent="0.3">
      <c r="A29" s="10" t="s">
        <v>156</v>
      </c>
      <c r="B29" s="10" t="s">
        <v>157</v>
      </c>
      <c r="C29" s="10">
        <v>2017</v>
      </c>
      <c r="D29" s="10" t="s">
        <v>158</v>
      </c>
      <c r="E29" s="10">
        <v>9</v>
      </c>
      <c r="F29" s="10">
        <v>11</v>
      </c>
      <c r="G29" s="10">
        <v>1644</v>
      </c>
      <c r="H29" s="10">
        <v>1656</v>
      </c>
      <c r="I29" s="40" t="s">
        <v>159</v>
      </c>
      <c r="J29" s="10" t="s">
        <v>160</v>
      </c>
      <c r="K29" s="10" t="s">
        <v>161</v>
      </c>
      <c r="L29" s="10" t="s">
        <v>47</v>
      </c>
      <c r="M29" s="10" t="s">
        <v>76</v>
      </c>
      <c r="N29" s="1" t="s">
        <v>108</v>
      </c>
      <c r="O29" s="10" t="s">
        <v>64</v>
      </c>
      <c r="P29" s="10" t="s">
        <v>77</v>
      </c>
      <c r="Q29" s="10" t="s">
        <v>162</v>
      </c>
      <c r="R29" s="10" t="s">
        <v>163</v>
      </c>
      <c r="S29" s="10" t="s">
        <v>164</v>
      </c>
      <c r="T29" s="10" t="s">
        <v>55</v>
      </c>
      <c r="U29" s="10" t="s">
        <v>165</v>
      </c>
      <c r="X29" s="10" t="s">
        <v>58</v>
      </c>
      <c r="AC29" s="10">
        <v>42.396388999999999</v>
      </c>
      <c r="AD29" s="10">
        <v>-85.373889000000005</v>
      </c>
      <c r="AG29" s="10">
        <v>179.53</v>
      </c>
      <c r="AJ29" s="1">
        <v>15</v>
      </c>
      <c r="AK29" s="1">
        <f t="shared" si="8"/>
        <v>6.6666666666666666E-2</v>
      </c>
      <c r="AL29" s="1">
        <f t="shared" si="9"/>
        <v>666.66666666666663</v>
      </c>
      <c r="AO29" s="10">
        <v>0.41</v>
      </c>
      <c r="AQ29" s="10" t="s">
        <v>166</v>
      </c>
    </row>
    <row r="30" spans="1:59" ht="14.25" customHeight="1" x14ac:dyDescent="0.3">
      <c r="A30" s="10" t="s">
        <v>156</v>
      </c>
      <c r="B30" s="10" t="s">
        <v>157</v>
      </c>
      <c r="C30" s="10">
        <v>2017</v>
      </c>
      <c r="D30" s="10" t="s">
        <v>158</v>
      </c>
      <c r="E30" s="10">
        <v>9</v>
      </c>
      <c r="F30" s="10">
        <v>11</v>
      </c>
      <c r="G30" s="10">
        <v>1644</v>
      </c>
      <c r="H30" s="10">
        <v>1656</v>
      </c>
      <c r="I30" s="10" t="s">
        <v>159</v>
      </c>
      <c r="J30" s="10" t="s">
        <v>160</v>
      </c>
      <c r="K30" s="10" t="s">
        <v>161</v>
      </c>
      <c r="L30" s="10" t="s">
        <v>47</v>
      </c>
      <c r="M30" s="10" t="s">
        <v>76</v>
      </c>
      <c r="N30" s="1" t="s">
        <v>108</v>
      </c>
      <c r="O30" s="10" t="s">
        <v>64</v>
      </c>
      <c r="P30" s="10" t="s">
        <v>77</v>
      </c>
      <c r="Q30" s="10" t="s">
        <v>162</v>
      </c>
      <c r="R30" s="10" t="s">
        <v>163</v>
      </c>
      <c r="S30" s="10" t="s">
        <v>164</v>
      </c>
      <c r="T30" s="10" t="s">
        <v>55</v>
      </c>
      <c r="U30" s="10" t="s">
        <v>165</v>
      </c>
      <c r="X30" s="10" t="s">
        <v>58</v>
      </c>
      <c r="AC30" s="10">
        <v>42.396388999999999</v>
      </c>
      <c r="AD30" s="10">
        <v>-85.373889000000005</v>
      </c>
      <c r="AG30" s="10">
        <v>68.12</v>
      </c>
      <c r="AJ30" s="1">
        <v>15</v>
      </c>
      <c r="AK30" s="1">
        <f t="shared" si="8"/>
        <v>6.6666666666666666E-2</v>
      </c>
      <c r="AL30" s="1">
        <f t="shared" si="9"/>
        <v>666.66666666666663</v>
      </c>
      <c r="AO30" s="10">
        <v>0.41</v>
      </c>
      <c r="AQ30" s="10" t="s">
        <v>167</v>
      </c>
    </row>
    <row r="31" spans="1:59" ht="14.25" customHeight="1" x14ac:dyDescent="0.3">
      <c r="A31" s="10" t="s">
        <v>156</v>
      </c>
      <c r="B31" s="10" t="s">
        <v>157</v>
      </c>
      <c r="C31" s="10">
        <v>2017</v>
      </c>
      <c r="D31" s="10" t="s">
        <v>158</v>
      </c>
      <c r="E31" s="10">
        <v>9</v>
      </c>
      <c r="F31" s="10">
        <v>11</v>
      </c>
      <c r="G31" s="10">
        <v>1644</v>
      </c>
      <c r="H31" s="10">
        <v>1656</v>
      </c>
      <c r="I31" s="10" t="s">
        <v>159</v>
      </c>
      <c r="J31" s="10" t="s">
        <v>160</v>
      </c>
      <c r="K31" s="10" t="s">
        <v>161</v>
      </c>
      <c r="L31" s="10" t="s">
        <v>47</v>
      </c>
      <c r="M31" s="10" t="s">
        <v>76</v>
      </c>
      <c r="N31" s="1" t="s">
        <v>108</v>
      </c>
      <c r="O31" s="10" t="s">
        <v>64</v>
      </c>
      <c r="P31" s="10" t="s">
        <v>77</v>
      </c>
      <c r="Q31" s="10" t="s">
        <v>162</v>
      </c>
      <c r="R31" s="10" t="s">
        <v>163</v>
      </c>
      <c r="S31" s="10" t="s">
        <v>164</v>
      </c>
      <c r="T31" s="10" t="s">
        <v>55</v>
      </c>
      <c r="U31" s="10" t="s">
        <v>165</v>
      </c>
      <c r="X31" s="10" t="s">
        <v>58</v>
      </c>
      <c r="AC31" s="10">
        <v>42.396388999999999</v>
      </c>
      <c r="AD31" s="10">
        <v>-85.373889000000005</v>
      </c>
      <c r="AG31" s="10">
        <v>80.11</v>
      </c>
      <c r="AJ31" s="1">
        <v>15</v>
      </c>
      <c r="AK31" s="1">
        <f t="shared" si="8"/>
        <v>6.6666666666666666E-2</v>
      </c>
      <c r="AL31" s="1">
        <f t="shared" si="9"/>
        <v>666.66666666666663</v>
      </c>
      <c r="AO31" s="10">
        <v>0.41</v>
      </c>
      <c r="AQ31" s="10" t="s">
        <v>168</v>
      </c>
    </row>
    <row r="32" spans="1:59" ht="14.25" customHeight="1" x14ac:dyDescent="0.3">
      <c r="A32" s="10" t="s">
        <v>156</v>
      </c>
      <c r="B32" s="10" t="s">
        <v>157</v>
      </c>
      <c r="C32" s="10">
        <v>2017</v>
      </c>
      <c r="D32" s="10" t="s">
        <v>158</v>
      </c>
      <c r="E32" s="10">
        <v>9</v>
      </c>
      <c r="F32" s="10">
        <v>11</v>
      </c>
      <c r="G32" s="10">
        <v>1644</v>
      </c>
      <c r="H32" s="10">
        <v>1656</v>
      </c>
      <c r="I32" s="10" t="s">
        <v>159</v>
      </c>
      <c r="J32" s="10" t="s">
        <v>160</v>
      </c>
      <c r="K32" s="10" t="s">
        <v>161</v>
      </c>
      <c r="L32" s="10" t="s">
        <v>47</v>
      </c>
      <c r="M32" s="10" t="s">
        <v>76</v>
      </c>
      <c r="N32" s="1" t="s">
        <v>108</v>
      </c>
      <c r="O32" s="10" t="s">
        <v>64</v>
      </c>
      <c r="P32" s="10" t="s">
        <v>77</v>
      </c>
      <c r="Q32" s="10" t="s">
        <v>162</v>
      </c>
      <c r="R32" s="10" t="s">
        <v>163</v>
      </c>
      <c r="S32" s="10" t="s">
        <v>164</v>
      </c>
      <c r="T32" s="10" t="s">
        <v>55</v>
      </c>
      <c r="U32" s="10" t="s">
        <v>165</v>
      </c>
      <c r="X32" s="10" t="s">
        <v>58</v>
      </c>
      <c r="AC32" s="10">
        <v>42.396388999999999</v>
      </c>
      <c r="AD32" s="10">
        <v>-85.373889000000005</v>
      </c>
      <c r="AG32" s="10">
        <v>215.2</v>
      </c>
      <c r="AJ32" s="1">
        <v>15</v>
      </c>
      <c r="AK32" s="1">
        <f t="shared" si="8"/>
        <v>6.6666666666666666E-2</v>
      </c>
      <c r="AL32" s="1">
        <f t="shared" si="9"/>
        <v>666.66666666666663</v>
      </c>
      <c r="AO32" s="10">
        <v>0.41</v>
      </c>
      <c r="AQ32" s="10" t="s">
        <v>169</v>
      </c>
    </row>
    <row r="33" spans="1:59" ht="14.25" customHeight="1" x14ac:dyDescent="0.3">
      <c r="A33" s="10" t="s">
        <v>156</v>
      </c>
      <c r="B33" s="10" t="s">
        <v>157</v>
      </c>
      <c r="C33" s="10">
        <v>2017</v>
      </c>
      <c r="D33" s="10" t="s">
        <v>158</v>
      </c>
      <c r="E33" s="10">
        <v>9</v>
      </c>
      <c r="F33" s="10">
        <v>11</v>
      </c>
      <c r="G33" s="10">
        <v>1644</v>
      </c>
      <c r="H33" s="10">
        <v>1656</v>
      </c>
      <c r="I33" s="10" t="s">
        <v>159</v>
      </c>
      <c r="J33" s="10" t="s">
        <v>160</v>
      </c>
      <c r="K33" s="10" t="s">
        <v>161</v>
      </c>
      <c r="L33" s="10" t="s">
        <v>47</v>
      </c>
      <c r="M33" s="10" t="s">
        <v>76</v>
      </c>
      <c r="N33" s="1" t="s">
        <v>108</v>
      </c>
      <c r="O33" s="10" t="s">
        <v>64</v>
      </c>
      <c r="P33" s="10" t="s">
        <v>77</v>
      </c>
      <c r="Q33" s="10" t="s">
        <v>162</v>
      </c>
      <c r="R33" s="10" t="s">
        <v>163</v>
      </c>
      <c r="S33" s="10" t="s">
        <v>164</v>
      </c>
      <c r="T33" s="10" t="s">
        <v>55</v>
      </c>
      <c r="U33" s="10" t="s">
        <v>165</v>
      </c>
      <c r="X33" s="10" t="s">
        <v>58</v>
      </c>
      <c r="AC33" s="10">
        <v>42.396388999999999</v>
      </c>
      <c r="AD33" s="10">
        <v>-85.373889000000005</v>
      </c>
      <c r="AG33" s="10">
        <v>75.73</v>
      </c>
      <c r="AJ33" s="1">
        <v>15</v>
      </c>
      <c r="AK33" s="1">
        <f t="shared" si="8"/>
        <v>6.6666666666666666E-2</v>
      </c>
      <c r="AL33" s="1">
        <f t="shared" si="9"/>
        <v>666.66666666666663</v>
      </c>
      <c r="AO33" s="10">
        <v>0.41</v>
      </c>
      <c r="AQ33" s="10" t="s">
        <v>170</v>
      </c>
    </row>
    <row r="34" spans="1:59" ht="14.25" customHeight="1" x14ac:dyDescent="0.3">
      <c r="A34" s="10" t="s">
        <v>156</v>
      </c>
      <c r="B34" s="10" t="s">
        <v>157</v>
      </c>
      <c r="C34" s="10">
        <v>2017</v>
      </c>
      <c r="D34" s="10" t="s">
        <v>158</v>
      </c>
      <c r="E34" s="10">
        <v>9</v>
      </c>
      <c r="F34" s="10">
        <v>11</v>
      </c>
      <c r="G34" s="10">
        <v>1644</v>
      </c>
      <c r="H34" s="10">
        <v>1656</v>
      </c>
      <c r="I34" s="10" t="s">
        <v>159</v>
      </c>
      <c r="J34" s="10" t="s">
        <v>160</v>
      </c>
      <c r="K34" s="10" t="s">
        <v>161</v>
      </c>
      <c r="L34" s="10" t="s">
        <v>47</v>
      </c>
      <c r="M34" s="10" t="s">
        <v>76</v>
      </c>
      <c r="N34" s="1" t="s">
        <v>108</v>
      </c>
      <c r="O34" s="10" t="s">
        <v>64</v>
      </c>
      <c r="P34" s="10" t="s">
        <v>77</v>
      </c>
      <c r="Q34" s="10" t="s">
        <v>162</v>
      </c>
      <c r="R34" s="10" t="s">
        <v>163</v>
      </c>
      <c r="S34" s="10" t="s">
        <v>164</v>
      </c>
      <c r="T34" s="10" t="s">
        <v>55</v>
      </c>
      <c r="U34" s="10" t="s">
        <v>165</v>
      </c>
      <c r="X34" s="10" t="s">
        <v>58</v>
      </c>
      <c r="AC34" s="10">
        <v>42.396388999999999</v>
      </c>
      <c r="AD34" s="10">
        <v>-85.373889000000005</v>
      </c>
      <c r="AG34" s="10">
        <v>67.25</v>
      </c>
      <c r="AJ34" s="1">
        <v>15</v>
      </c>
      <c r="AK34" s="1">
        <f t="shared" si="8"/>
        <v>6.6666666666666666E-2</v>
      </c>
      <c r="AL34" s="1">
        <f t="shared" si="9"/>
        <v>666.66666666666663</v>
      </c>
      <c r="AO34" s="10">
        <v>0.41</v>
      </c>
      <c r="AQ34" s="10" t="s">
        <v>171</v>
      </c>
    </row>
    <row r="35" spans="1:59" ht="14.25" customHeight="1" x14ac:dyDescent="0.3">
      <c r="A35" s="10" t="s">
        <v>156</v>
      </c>
      <c r="B35" s="10" t="s">
        <v>157</v>
      </c>
      <c r="C35" s="10">
        <v>2017</v>
      </c>
      <c r="D35" s="10" t="s">
        <v>158</v>
      </c>
      <c r="E35" s="10">
        <v>9</v>
      </c>
      <c r="F35" s="10">
        <v>11</v>
      </c>
      <c r="G35" s="10">
        <v>1644</v>
      </c>
      <c r="H35" s="10">
        <v>1656</v>
      </c>
      <c r="I35" s="10" t="s">
        <v>159</v>
      </c>
      <c r="J35" s="10" t="s">
        <v>160</v>
      </c>
      <c r="K35" s="10" t="s">
        <v>161</v>
      </c>
      <c r="L35" s="10" t="s">
        <v>47</v>
      </c>
      <c r="M35" s="10" t="s">
        <v>76</v>
      </c>
      <c r="N35" s="1" t="s">
        <v>108</v>
      </c>
      <c r="O35" s="10" t="s">
        <v>64</v>
      </c>
      <c r="P35" s="10" t="s">
        <v>77</v>
      </c>
      <c r="Q35" s="10" t="s">
        <v>172</v>
      </c>
      <c r="R35" s="10" t="s">
        <v>173</v>
      </c>
      <c r="S35" s="10" t="s">
        <v>174</v>
      </c>
      <c r="T35" s="10" t="s">
        <v>55</v>
      </c>
      <c r="U35" s="10" t="s">
        <v>175</v>
      </c>
      <c r="X35" s="10" t="s">
        <v>58</v>
      </c>
      <c r="AC35" s="10">
        <v>42.396388999999999</v>
      </c>
      <c r="AD35" s="10">
        <v>-85.373889000000005</v>
      </c>
      <c r="AG35" s="10">
        <v>89.47</v>
      </c>
      <c r="AJ35" s="1">
        <v>15</v>
      </c>
      <c r="AK35" s="1">
        <f t="shared" si="8"/>
        <v>6.6666666666666666E-2</v>
      </c>
      <c r="AL35" s="1">
        <f t="shared" si="9"/>
        <v>666.66666666666663</v>
      </c>
      <c r="AO35" s="10">
        <v>0.41</v>
      </c>
      <c r="AQ35" s="10" t="s">
        <v>166</v>
      </c>
    </row>
    <row r="36" spans="1:59" ht="14.25" customHeight="1" x14ac:dyDescent="0.3">
      <c r="A36" s="1" t="s">
        <v>156</v>
      </c>
      <c r="B36" s="1" t="s">
        <v>157</v>
      </c>
      <c r="C36" s="22">
        <v>2017</v>
      </c>
      <c r="D36" s="1" t="s">
        <v>158</v>
      </c>
      <c r="E36" s="22">
        <v>9</v>
      </c>
      <c r="F36" s="22">
        <v>11</v>
      </c>
      <c r="G36" s="22">
        <v>1644</v>
      </c>
      <c r="H36" s="22">
        <v>1656</v>
      </c>
      <c r="I36" s="1" t="s">
        <v>159</v>
      </c>
      <c r="J36" s="23" t="s">
        <v>160</v>
      </c>
      <c r="K36" s="1" t="s">
        <v>161</v>
      </c>
      <c r="L36" s="1" t="s">
        <v>47</v>
      </c>
      <c r="M36" s="1" t="s">
        <v>76</v>
      </c>
      <c r="N36" s="1" t="s">
        <v>108</v>
      </c>
      <c r="O36" s="1" t="s">
        <v>64</v>
      </c>
      <c r="P36" s="1" t="s">
        <v>77</v>
      </c>
      <c r="Q36" s="1" t="s">
        <v>172</v>
      </c>
      <c r="R36" s="1" t="s">
        <v>173</v>
      </c>
      <c r="S36" s="1" t="s">
        <v>174</v>
      </c>
      <c r="T36" s="1" t="s">
        <v>55</v>
      </c>
      <c r="U36" s="10" t="s">
        <v>175</v>
      </c>
      <c r="V36" s="1"/>
      <c r="W36" s="1"/>
      <c r="X36" s="1" t="s">
        <v>58</v>
      </c>
      <c r="Y36" s="1"/>
      <c r="Z36" s="1"/>
      <c r="AA36" s="44"/>
      <c r="AB36" s="1"/>
      <c r="AC36" s="22">
        <v>42.396388999999999</v>
      </c>
      <c r="AD36" s="22">
        <v>-85.373889000000005</v>
      </c>
      <c r="AE36" s="1"/>
      <c r="AF36" s="1"/>
      <c r="AG36" s="1">
        <v>42.69</v>
      </c>
      <c r="AH36" s="1"/>
      <c r="AI36" s="1"/>
      <c r="AJ36" s="1">
        <v>15</v>
      </c>
      <c r="AK36" s="1">
        <f t="shared" si="8"/>
        <v>6.6666666666666666E-2</v>
      </c>
      <c r="AL36" s="1">
        <f t="shared" si="9"/>
        <v>666.66666666666663</v>
      </c>
      <c r="AO36" s="10">
        <v>0.41</v>
      </c>
      <c r="AQ36" s="1" t="s">
        <v>167</v>
      </c>
      <c r="AR36" s="1"/>
      <c r="AS36" s="1"/>
      <c r="AT36" s="1"/>
      <c r="AU36" s="1"/>
      <c r="AV36" s="1"/>
      <c r="AW36" s="1"/>
      <c r="AX36" s="1"/>
      <c r="AY36" s="1"/>
      <c r="AZ36" s="1"/>
      <c r="BA36" s="1"/>
      <c r="BB36" s="1"/>
      <c r="BC36" s="1"/>
      <c r="BD36" s="1"/>
      <c r="BE36" s="1"/>
      <c r="BF36" s="1"/>
      <c r="BG36" s="1"/>
    </row>
    <row r="37" spans="1:59" ht="14.25" customHeight="1" x14ac:dyDescent="0.3">
      <c r="A37" s="1" t="s">
        <v>156</v>
      </c>
      <c r="B37" s="1" t="s">
        <v>157</v>
      </c>
      <c r="C37" s="22">
        <v>2017</v>
      </c>
      <c r="D37" s="1" t="s">
        <v>158</v>
      </c>
      <c r="E37" s="22">
        <v>9</v>
      </c>
      <c r="F37" s="22">
        <v>11</v>
      </c>
      <c r="G37" s="22">
        <v>1644</v>
      </c>
      <c r="H37" s="22">
        <v>1656</v>
      </c>
      <c r="I37" s="1" t="s">
        <v>159</v>
      </c>
      <c r="J37" s="23" t="s">
        <v>160</v>
      </c>
      <c r="K37" s="1" t="s">
        <v>161</v>
      </c>
      <c r="L37" s="1" t="s">
        <v>47</v>
      </c>
      <c r="M37" s="1" t="s">
        <v>76</v>
      </c>
      <c r="N37" s="1" t="s">
        <v>108</v>
      </c>
      <c r="O37" s="1" t="s">
        <v>64</v>
      </c>
      <c r="P37" s="1" t="s">
        <v>77</v>
      </c>
      <c r="Q37" s="1" t="s">
        <v>172</v>
      </c>
      <c r="R37" s="1" t="s">
        <v>173</v>
      </c>
      <c r="S37" s="1" t="s">
        <v>174</v>
      </c>
      <c r="T37" s="1" t="s">
        <v>55</v>
      </c>
      <c r="U37" s="10" t="s">
        <v>175</v>
      </c>
      <c r="V37" s="1"/>
      <c r="W37" s="1"/>
      <c r="X37" s="1" t="s">
        <v>58</v>
      </c>
      <c r="Y37" s="1"/>
      <c r="Z37" s="1"/>
      <c r="AA37" s="44"/>
      <c r="AB37" s="1"/>
      <c r="AC37" s="22">
        <v>42.396388999999999</v>
      </c>
      <c r="AD37" s="22">
        <v>-85.373889000000005</v>
      </c>
      <c r="AE37" s="1"/>
      <c r="AF37" s="1"/>
      <c r="AG37" s="1">
        <v>32.159999999999997</v>
      </c>
      <c r="AH37" s="1"/>
      <c r="AI37" s="1"/>
      <c r="AJ37" s="1">
        <v>15</v>
      </c>
      <c r="AK37" s="1">
        <f t="shared" si="8"/>
        <v>6.6666666666666666E-2</v>
      </c>
      <c r="AL37" s="1">
        <f t="shared" si="9"/>
        <v>666.66666666666663</v>
      </c>
      <c r="AO37" s="10">
        <v>0.41</v>
      </c>
      <c r="AQ37" s="1" t="s">
        <v>168</v>
      </c>
      <c r="AR37" s="1"/>
      <c r="AS37" s="1"/>
      <c r="AT37" s="1"/>
      <c r="AU37" s="1"/>
      <c r="AV37" s="1"/>
      <c r="AW37" s="1"/>
      <c r="AX37" s="1"/>
      <c r="AY37" s="1"/>
      <c r="AZ37" s="1"/>
      <c r="BA37" s="1"/>
      <c r="BB37" s="1"/>
      <c r="BC37" s="1"/>
      <c r="BD37" s="1"/>
      <c r="BE37" s="1"/>
      <c r="BF37" s="1"/>
      <c r="BG37" s="1"/>
    </row>
    <row r="38" spans="1:59" ht="14.25" customHeight="1" x14ac:dyDescent="0.3">
      <c r="A38" s="1" t="s">
        <v>156</v>
      </c>
      <c r="B38" s="1" t="s">
        <v>157</v>
      </c>
      <c r="C38" s="22">
        <v>2017</v>
      </c>
      <c r="D38" s="1" t="s">
        <v>158</v>
      </c>
      <c r="E38" s="22">
        <v>9</v>
      </c>
      <c r="F38" s="22">
        <v>11</v>
      </c>
      <c r="G38" s="22">
        <v>1644</v>
      </c>
      <c r="H38" s="22">
        <v>1656</v>
      </c>
      <c r="I38" s="1" t="s">
        <v>159</v>
      </c>
      <c r="J38" s="23" t="s">
        <v>160</v>
      </c>
      <c r="K38" s="1" t="s">
        <v>161</v>
      </c>
      <c r="L38" s="1" t="s">
        <v>47</v>
      </c>
      <c r="M38" s="1" t="s">
        <v>76</v>
      </c>
      <c r="N38" s="1" t="s">
        <v>108</v>
      </c>
      <c r="O38" s="1" t="s">
        <v>64</v>
      </c>
      <c r="P38" s="1" t="s">
        <v>77</v>
      </c>
      <c r="Q38" s="1" t="s">
        <v>172</v>
      </c>
      <c r="R38" s="1" t="s">
        <v>173</v>
      </c>
      <c r="S38" s="1" t="s">
        <v>174</v>
      </c>
      <c r="T38" s="1" t="s">
        <v>55</v>
      </c>
      <c r="U38" s="10" t="s">
        <v>175</v>
      </c>
      <c r="V38" s="1"/>
      <c r="W38" s="1"/>
      <c r="X38" s="1" t="s">
        <v>58</v>
      </c>
      <c r="Y38" s="1"/>
      <c r="Z38" s="1"/>
      <c r="AA38" s="44"/>
      <c r="AB38" s="1"/>
      <c r="AC38" s="22">
        <v>42.396388999999999</v>
      </c>
      <c r="AD38" s="22">
        <v>-85.373889000000005</v>
      </c>
      <c r="AE38" s="1"/>
      <c r="AF38" s="1"/>
      <c r="AG38" s="1">
        <v>129.53</v>
      </c>
      <c r="AH38" s="1"/>
      <c r="AI38" s="1"/>
      <c r="AJ38" s="1">
        <v>15</v>
      </c>
      <c r="AK38" s="1">
        <f t="shared" si="8"/>
        <v>6.6666666666666666E-2</v>
      </c>
      <c r="AL38" s="1">
        <f t="shared" si="9"/>
        <v>666.66666666666663</v>
      </c>
      <c r="AO38" s="10">
        <v>0.41</v>
      </c>
      <c r="AQ38" s="1" t="s">
        <v>169</v>
      </c>
      <c r="AR38" s="1"/>
      <c r="AS38" s="1"/>
      <c r="AT38" s="1"/>
      <c r="AU38" s="1"/>
      <c r="AV38" s="1"/>
      <c r="AW38" s="1"/>
      <c r="AX38" s="1"/>
      <c r="AY38" s="1"/>
      <c r="AZ38" s="1"/>
      <c r="BA38" s="1"/>
      <c r="BB38" s="1"/>
      <c r="BC38" s="1"/>
      <c r="BD38" s="1"/>
      <c r="BE38" s="1"/>
      <c r="BF38" s="1"/>
      <c r="BG38" s="1"/>
    </row>
    <row r="39" spans="1:59" ht="14.25" customHeight="1" x14ac:dyDescent="0.3">
      <c r="A39" s="1" t="s">
        <v>156</v>
      </c>
      <c r="B39" s="1" t="s">
        <v>157</v>
      </c>
      <c r="C39" s="22">
        <v>2017</v>
      </c>
      <c r="D39" s="1" t="s">
        <v>158</v>
      </c>
      <c r="E39" s="22">
        <v>9</v>
      </c>
      <c r="F39" s="22">
        <v>11</v>
      </c>
      <c r="G39" s="22">
        <v>1644</v>
      </c>
      <c r="H39" s="22">
        <v>1656</v>
      </c>
      <c r="I39" s="1" t="s">
        <v>159</v>
      </c>
      <c r="J39" s="23" t="s">
        <v>160</v>
      </c>
      <c r="K39" s="1" t="s">
        <v>161</v>
      </c>
      <c r="L39" s="1" t="s">
        <v>47</v>
      </c>
      <c r="M39" s="1" t="s">
        <v>76</v>
      </c>
      <c r="N39" s="1" t="s">
        <v>108</v>
      </c>
      <c r="O39" s="1" t="s">
        <v>64</v>
      </c>
      <c r="P39" s="1" t="s">
        <v>77</v>
      </c>
      <c r="Q39" s="1" t="s">
        <v>172</v>
      </c>
      <c r="R39" s="1" t="s">
        <v>173</v>
      </c>
      <c r="S39" s="1" t="s">
        <v>174</v>
      </c>
      <c r="T39" s="1" t="s">
        <v>55</v>
      </c>
      <c r="U39" s="10" t="s">
        <v>175</v>
      </c>
      <c r="V39" s="1"/>
      <c r="W39" s="1"/>
      <c r="X39" s="1" t="s">
        <v>58</v>
      </c>
      <c r="Y39" s="1"/>
      <c r="Z39" s="1"/>
      <c r="AA39" s="44"/>
      <c r="AB39" s="1"/>
      <c r="AC39" s="22">
        <v>42.396388999999999</v>
      </c>
      <c r="AD39" s="22">
        <v>-85.373889000000005</v>
      </c>
      <c r="AE39" s="1"/>
      <c r="AF39" s="1"/>
      <c r="AG39" s="1">
        <v>63.45</v>
      </c>
      <c r="AH39" s="1"/>
      <c r="AI39" s="1"/>
      <c r="AJ39" s="1">
        <v>15</v>
      </c>
      <c r="AK39" s="1">
        <f t="shared" si="8"/>
        <v>6.6666666666666666E-2</v>
      </c>
      <c r="AL39" s="1">
        <f t="shared" si="9"/>
        <v>666.66666666666663</v>
      </c>
      <c r="AO39" s="10">
        <v>0.41</v>
      </c>
      <c r="AQ39" s="1" t="s">
        <v>170</v>
      </c>
      <c r="AR39" s="1"/>
      <c r="AS39" s="1"/>
      <c r="AT39" s="1"/>
      <c r="AU39" s="1"/>
      <c r="AV39" s="1"/>
      <c r="AW39" s="1"/>
      <c r="AX39" s="1"/>
      <c r="AY39" s="1"/>
      <c r="AZ39" s="1"/>
      <c r="BA39" s="1"/>
      <c r="BB39" s="1"/>
      <c r="BC39" s="1"/>
      <c r="BD39" s="1"/>
      <c r="BE39" s="1"/>
      <c r="BF39" s="1"/>
      <c r="BG39" s="1"/>
    </row>
    <row r="40" spans="1:59" ht="14.25" customHeight="1" x14ac:dyDescent="0.3">
      <c r="A40" s="1" t="s">
        <v>156</v>
      </c>
      <c r="B40" s="1" t="s">
        <v>157</v>
      </c>
      <c r="C40" s="22">
        <v>2017</v>
      </c>
      <c r="D40" s="1" t="s">
        <v>158</v>
      </c>
      <c r="E40" s="22">
        <v>9</v>
      </c>
      <c r="F40" s="22">
        <v>11</v>
      </c>
      <c r="G40" s="22">
        <v>1644</v>
      </c>
      <c r="H40" s="22">
        <v>1656</v>
      </c>
      <c r="I40" s="1" t="s">
        <v>159</v>
      </c>
      <c r="J40" s="23" t="s">
        <v>160</v>
      </c>
      <c r="K40" s="1" t="s">
        <v>161</v>
      </c>
      <c r="L40" s="1" t="s">
        <v>47</v>
      </c>
      <c r="M40" s="1" t="s">
        <v>76</v>
      </c>
      <c r="N40" s="1" t="s">
        <v>108</v>
      </c>
      <c r="O40" s="1" t="s">
        <v>64</v>
      </c>
      <c r="P40" s="1" t="s">
        <v>77</v>
      </c>
      <c r="Q40" s="1" t="s">
        <v>172</v>
      </c>
      <c r="R40" s="1" t="s">
        <v>173</v>
      </c>
      <c r="S40" s="1" t="s">
        <v>174</v>
      </c>
      <c r="T40" s="1" t="s">
        <v>55</v>
      </c>
      <c r="U40" s="10" t="s">
        <v>175</v>
      </c>
      <c r="V40" s="1"/>
      <c r="W40" s="1"/>
      <c r="X40" s="1" t="s">
        <v>58</v>
      </c>
      <c r="Y40" s="1"/>
      <c r="Z40" s="1"/>
      <c r="AA40" s="44"/>
      <c r="AB40" s="1"/>
      <c r="AC40" s="22">
        <v>42.396388999999999</v>
      </c>
      <c r="AD40" s="22">
        <v>-85.373889000000005</v>
      </c>
      <c r="AE40" s="1"/>
      <c r="AF40" s="1"/>
      <c r="AG40" s="1">
        <v>30.99</v>
      </c>
      <c r="AH40" s="1"/>
      <c r="AI40" s="1"/>
      <c r="AJ40" s="1">
        <v>15</v>
      </c>
      <c r="AK40" s="1">
        <f t="shared" si="8"/>
        <v>6.6666666666666666E-2</v>
      </c>
      <c r="AL40" s="1">
        <f t="shared" si="9"/>
        <v>666.66666666666663</v>
      </c>
      <c r="AO40" s="10">
        <v>0.41</v>
      </c>
      <c r="AQ40" s="1" t="s">
        <v>171</v>
      </c>
      <c r="AR40" s="1"/>
      <c r="AS40" s="1"/>
      <c r="AT40" s="1"/>
      <c r="AU40" s="1"/>
      <c r="AV40" s="1"/>
      <c r="AW40" s="1"/>
      <c r="AX40" s="1"/>
      <c r="AY40" s="1"/>
      <c r="AZ40" s="1"/>
      <c r="BA40" s="1"/>
      <c r="BB40" s="1"/>
      <c r="BC40" s="1"/>
      <c r="BD40" s="1"/>
      <c r="BE40" s="1"/>
      <c r="BF40" s="1"/>
      <c r="BG40" s="1"/>
    </row>
    <row r="41" spans="1:59" ht="14.25" customHeight="1" x14ac:dyDescent="0.3">
      <c r="A41" s="10" t="s">
        <v>176</v>
      </c>
      <c r="B41" s="10" t="s">
        <v>177</v>
      </c>
      <c r="C41" s="10">
        <v>2007</v>
      </c>
      <c r="D41" s="10" t="s">
        <v>178</v>
      </c>
      <c r="E41" s="10">
        <v>96</v>
      </c>
      <c r="F41" s="24">
        <v>44593</v>
      </c>
      <c r="G41" s="10">
        <v>83</v>
      </c>
      <c r="H41" s="10">
        <v>94</v>
      </c>
      <c r="I41" s="10" t="s">
        <v>179</v>
      </c>
      <c r="J41" s="10" t="s">
        <v>180</v>
      </c>
      <c r="K41" s="10" t="s">
        <v>181</v>
      </c>
      <c r="L41" s="10" t="s">
        <v>47</v>
      </c>
      <c r="M41" s="10" t="s">
        <v>76</v>
      </c>
      <c r="N41" s="1" t="s">
        <v>108</v>
      </c>
      <c r="O41" s="10" t="s">
        <v>51</v>
      </c>
      <c r="P41" s="10" t="s">
        <v>77</v>
      </c>
      <c r="Q41" s="10" t="s">
        <v>182</v>
      </c>
      <c r="R41" s="10" t="s">
        <v>183</v>
      </c>
      <c r="T41" s="10" t="s">
        <v>55</v>
      </c>
      <c r="X41" s="10" t="s">
        <v>58</v>
      </c>
      <c r="AC41" s="10">
        <v>44</v>
      </c>
      <c r="AD41" s="10">
        <v>78.5</v>
      </c>
      <c r="AF41" s="39">
        <f t="shared" ref="AF41:AF57" si="11">(AG41/AH41)/100</f>
        <v>0.99130434782608701</v>
      </c>
      <c r="AG41" s="10">
        <v>114</v>
      </c>
      <c r="AH41">
        <v>1.1499999999999999</v>
      </c>
      <c r="AJ41" s="1">
        <v>6</v>
      </c>
      <c r="AK41" s="1">
        <f t="shared" si="8"/>
        <v>0.16666666666666666</v>
      </c>
      <c r="AL41" s="1">
        <f t="shared" si="9"/>
        <v>1666.6666666666665</v>
      </c>
      <c r="AO41" s="10">
        <v>0.41</v>
      </c>
      <c r="AQ41" s="10" t="s">
        <v>184</v>
      </c>
    </row>
    <row r="42" spans="1:59" ht="14.25" customHeight="1" x14ac:dyDescent="0.3">
      <c r="A42" s="10" t="s">
        <v>176</v>
      </c>
      <c r="B42" s="10" t="s">
        <v>177</v>
      </c>
      <c r="C42" s="10">
        <v>2007</v>
      </c>
      <c r="D42" s="10" t="s">
        <v>178</v>
      </c>
      <c r="E42" s="10">
        <v>96</v>
      </c>
      <c r="F42" s="24">
        <v>44593</v>
      </c>
      <c r="G42" s="10">
        <v>83</v>
      </c>
      <c r="H42" s="10">
        <v>94</v>
      </c>
      <c r="I42" s="10" t="s">
        <v>179</v>
      </c>
      <c r="J42" s="10" t="s">
        <v>180</v>
      </c>
      <c r="K42" s="10" t="s">
        <v>181</v>
      </c>
      <c r="L42" s="10" t="s">
        <v>47</v>
      </c>
      <c r="M42" s="10" t="s">
        <v>76</v>
      </c>
      <c r="N42" s="1" t="s">
        <v>108</v>
      </c>
      <c r="O42" s="10" t="s">
        <v>51</v>
      </c>
      <c r="P42" s="10" t="s">
        <v>77</v>
      </c>
      <c r="Q42" s="10" t="s">
        <v>182</v>
      </c>
      <c r="R42" s="10" t="s">
        <v>183</v>
      </c>
      <c r="T42" s="10" t="s">
        <v>55</v>
      </c>
      <c r="X42" s="10" t="s">
        <v>58</v>
      </c>
      <c r="AC42" s="10">
        <v>44</v>
      </c>
      <c r="AD42" s="10">
        <v>78.5</v>
      </c>
      <c r="AF42" s="39">
        <f t="shared" si="11"/>
        <v>0.28695652173913044</v>
      </c>
      <c r="AG42" s="10">
        <v>33</v>
      </c>
      <c r="AH42">
        <v>1.1499999999999999</v>
      </c>
      <c r="AJ42" s="1">
        <v>6</v>
      </c>
      <c r="AK42" s="1">
        <f t="shared" si="8"/>
        <v>0.16666666666666666</v>
      </c>
      <c r="AL42" s="1">
        <f t="shared" si="9"/>
        <v>1666.6666666666665</v>
      </c>
      <c r="AO42" s="10">
        <v>0.41</v>
      </c>
      <c r="AQ42" s="10" t="s">
        <v>185</v>
      </c>
    </row>
    <row r="43" spans="1:59" ht="14.25" customHeight="1" x14ac:dyDescent="0.3">
      <c r="A43" s="10" t="s">
        <v>176</v>
      </c>
      <c r="B43" s="10" t="s">
        <v>177</v>
      </c>
      <c r="C43" s="10">
        <v>2007</v>
      </c>
      <c r="D43" s="10" t="s">
        <v>178</v>
      </c>
      <c r="E43" s="10">
        <v>96</v>
      </c>
      <c r="F43" s="24">
        <v>44593</v>
      </c>
      <c r="G43" s="10">
        <v>83</v>
      </c>
      <c r="H43" s="10">
        <v>94</v>
      </c>
      <c r="I43" s="10" t="s">
        <v>179</v>
      </c>
      <c r="J43" s="10" t="s">
        <v>180</v>
      </c>
      <c r="K43" s="10" t="s">
        <v>181</v>
      </c>
      <c r="L43" s="10" t="s">
        <v>47</v>
      </c>
      <c r="M43" s="10" t="s">
        <v>76</v>
      </c>
      <c r="N43" s="1" t="s">
        <v>108</v>
      </c>
      <c r="O43" s="10" t="s">
        <v>51</v>
      </c>
      <c r="P43" s="10" t="s">
        <v>77</v>
      </c>
      <c r="Q43" s="10" t="s">
        <v>182</v>
      </c>
      <c r="R43" s="10" t="s">
        <v>183</v>
      </c>
      <c r="T43" s="10" t="s">
        <v>55</v>
      </c>
      <c r="X43" s="10" t="s">
        <v>58</v>
      </c>
      <c r="AC43" s="10">
        <v>44</v>
      </c>
      <c r="AD43" s="10">
        <v>78.5</v>
      </c>
      <c r="AF43" s="39">
        <f t="shared" si="11"/>
        <v>1.1391304347826088</v>
      </c>
      <c r="AG43" s="10">
        <v>131</v>
      </c>
      <c r="AH43">
        <v>1.1499999999999999</v>
      </c>
      <c r="AJ43" s="1">
        <v>6</v>
      </c>
      <c r="AK43" s="1">
        <f t="shared" si="8"/>
        <v>0.16666666666666666</v>
      </c>
      <c r="AL43" s="1">
        <f t="shared" si="9"/>
        <v>1666.6666666666665</v>
      </c>
      <c r="AO43" s="10">
        <v>0.41</v>
      </c>
      <c r="AQ43" s="10" t="s">
        <v>186</v>
      </c>
    </row>
    <row r="44" spans="1:59" ht="14.25" customHeight="1" x14ac:dyDescent="0.3">
      <c r="A44" s="10" t="s">
        <v>176</v>
      </c>
      <c r="B44" s="10" t="s">
        <v>177</v>
      </c>
      <c r="C44" s="10">
        <v>2007</v>
      </c>
      <c r="D44" s="10" t="s">
        <v>178</v>
      </c>
      <c r="E44" s="10">
        <v>96</v>
      </c>
      <c r="F44" s="24">
        <v>44593</v>
      </c>
      <c r="G44" s="10">
        <v>83</v>
      </c>
      <c r="H44" s="10">
        <v>94</v>
      </c>
      <c r="I44" s="10" t="s">
        <v>179</v>
      </c>
      <c r="J44" s="10" t="s">
        <v>180</v>
      </c>
      <c r="K44" s="10" t="s">
        <v>181</v>
      </c>
      <c r="L44" s="10" t="s">
        <v>47</v>
      </c>
      <c r="M44" s="10" t="s">
        <v>76</v>
      </c>
      <c r="N44" s="1" t="s">
        <v>108</v>
      </c>
      <c r="O44" s="10" t="s">
        <v>51</v>
      </c>
      <c r="P44" s="10" t="s">
        <v>77</v>
      </c>
      <c r="Q44" s="10" t="s">
        <v>182</v>
      </c>
      <c r="R44" s="10" t="s">
        <v>183</v>
      </c>
      <c r="T44" s="10" t="s">
        <v>55</v>
      </c>
      <c r="X44" s="10" t="s">
        <v>58</v>
      </c>
      <c r="AC44" s="10">
        <v>44</v>
      </c>
      <c r="AD44" s="10">
        <v>78.5</v>
      </c>
      <c r="AF44" s="39">
        <f t="shared" si="11"/>
        <v>0.53913043478260869</v>
      </c>
      <c r="AG44" s="10">
        <v>62</v>
      </c>
      <c r="AH44">
        <v>1.1499999999999999</v>
      </c>
      <c r="AJ44" s="1">
        <v>6</v>
      </c>
      <c r="AK44" s="1">
        <f t="shared" si="8"/>
        <v>0.16666666666666666</v>
      </c>
      <c r="AL44" s="1">
        <f t="shared" si="9"/>
        <v>1666.6666666666665</v>
      </c>
      <c r="AO44" s="10">
        <v>0.41</v>
      </c>
      <c r="AQ44" s="10" t="s">
        <v>187</v>
      </c>
    </row>
    <row r="45" spans="1:59" ht="14.25" customHeight="1" x14ac:dyDescent="0.3">
      <c r="A45" s="10" t="s">
        <v>176</v>
      </c>
      <c r="B45" s="10" t="s">
        <v>177</v>
      </c>
      <c r="C45" s="10">
        <v>2007</v>
      </c>
      <c r="D45" s="10" t="s">
        <v>178</v>
      </c>
      <c r="E45" s="10">
        <v>96</v>
      </c>
      <c r="F45" s="24">
        <v>44593</v>
      </c>
      <c r="G45" s="10">
        <v>83</v>
      </c>
      <c r="H45" s="10">
        <v>94</v>
      </c>
      <c r="I45" s="10" t="s">
        <v>179</v>
      </c>
      <c r="J45" s="10" t="s">
        <v>180</v>
      </c>
      <c r="K45" s="10" t="s">
        <v>181</v>
      </c>
      <c r="L45" s="10" t="s">
        <v>47</v>
      </c>
      <c r="M45" s="10" t="s">
        <v>76</v>
      </c>
      <c r="N45" s="1" t="s">
        <v>108</v>
      </c>
      <c r="O45" s="10" t="s">
        <v>51</v>
      </c>
      <c r="P45" s="10" t="s">
        <v>77</v>
      </c>
      <c r="Q45" s="10" t="s">
        <v>182</v>
      </c>
      <c r="R45" s="10" t="s">
        <v>183</v>
      </c>
      <c r="T45" s="10" t="s">
        <v>55</v>
      </c>
      <c r="X45" s="10" t="s">
        <v>58</v>
      </c>
      <c r="AC45" s="10">
        <v>44</v>
      </c>
      <c r="AD45" s="10">
        <v>78.5</v>
      </c>
      <c r="AF45" s="39">
        <f t="shared" si="11"/>
        <v>0.67826086956521747</v>
      </c>
      <c r="AG45" s="10">
        <v>78</v>
      </c>
      <c r="AH45">
        <v>1.1499999999999999</v>
      </c>
      <c r="AJ45" s="1">
        <v>6</v>
      </c>
      <c r="AK45" s="1">
        <f t="shared" si="8"/>
        <v>0.16666666666666666</v>
      </c>
      <c r="AL45" s="1">
        <f t="shared" si="9"/>
        <v>1666.6666666666665</v>
      </c>
      <c r="AO45" s="10">
        <v>0.41</v>
      </c>
      <c r="AQ45" s="10" t="s">
        <v>188</v>
      </c>
    </row>
    <row r="46" spans="1:59" ht="14.25" customHeight="1" x14ac:dyDescent="0.3">
      <c r="A46" s="10" t="s">
        <v>176</v>
      </c>
      <c r="B46" s="10" t="s">
        <v>177</v>
      </c>
      <c r="C46" s="10">
        <v>2007</v>
      </c>
      <c r="D46" s="10" t="s">
        <v>178</v>
      </c>
      <c r="E46" s="10">
        <v>96</v>
      </c>
      <c r="F46" s="24">
        <v>44593</v>
      </c>
      <c r="G46" s="10">
        <v>83</v>
      </c>
      <c r="H46" s="10">
        <v>94</v>
      </c>
      <c r="I46" s="10" t="s">
        <v>179</v>
      </c>
      <c r="J46" s="10" t="s">
        <v>180</v>
      </c>
      <c r="K46" s="10" t="s">
        <v>181</v>
      </c>
      <c r="L46" s="10" t="s">
        <v>47</v>
      </c>
      <c r="M46" s="10" t="s">
        <v>76</v>
      </c>
      <c r="N46" s="1" t="s">
        <v>108</v>
      </c>
      <c r="O46" s="10" t="s">
        <v>51</v>
      </c>
      <c r="P46" s="10" t="s">
        <v>77</v>
      </c>
      <c r="Q46" s="10" t="s">
        <v>182</v>
      </c>
      <c r="R46" s="10" t="s">
        <v>183</v>
      </c>
      <c r="T46" s="10" t="s">
        <v>55</v>
      </c>
      <c r="X46" s="10" t="s">
        <v>58</v>
      </c>
      <c r="AC46" s="10">
        <v>44</v>
      </c>
      <c r="AD46" s="10">
        <v>78.5</v>
      </c>
      <c r="AF46" s="39">
        <f t="shared" si="11"/>
        <v>0.71304347826086967</v>
      </c>
      <c r="AG46" s="10">
        <v>82</v>
      </c>
      <c r="AH46">
        <v>1.1499999999999999</v>
      </c>
      <c r="AJ46" s="1">
        <v>6</v>
      </c>
      <c r="AK46" s="1">
        <f t="shared" si="8"/>
        <v>0.16666666666666666</v>
      </c>
      <c r="AL46" s="1">
        <f t="shared" si="9"/>
        <v>1666.6666666666665</v>
      </c>
      <c r="AO46" s="10">
        <v>0.41</v>
      </c>
      <c r="AQ46" s="10" t="s">
        <v>189</v>
      </c>
    </row>
    <row r="47" spans="1:59" ht="14.25" customHeight="1" x14ac:dyDescent="0.3">
      <c r="A47" s="10" t="s">
        <v>176</v>
      </c>
      <c r="B47" s="10" t="s">
        <v>177</v>
      </c>
      <c r="C47" s="10">
        <v>2007</v>
      </c>
      <c r="D47" s="10" t="s">
        <v>178</v>
      </c>
      <c r="E47" s="10">
        <v>96</v>
      </c>
      <c r="F47" s="24">
        <v>44593</v>
      </c>
      <c r="G47" s="10">
        <v>83</v>
      </c>
      <c r="H47" s="10">
        <v>94</v>
      </c>
      <c r="I47" s="10" t="s">
        <v>179</v>
      </c>
      <c r="J47" s="10" t="s">
        <v>180</v>
      </c>
      <c r="K47" s="10" t="s">
        <v>181</v>
      </c>
      <c r="L47" s="10" t="s">
        <v>47</v>
      </c>
      <c r="M47" s="10" t="s">
        <v>76</v>
      </c>
      <c r="N47" s="1" t="s">
        <v>108</v>
      </c>
      <c r="O47" s="10" t="s">
        <v>51</v>
      </c>
      <c r="P47" s="10" t="s">
        <v>77</v>
      </c>
      <c r="Q47" s="10" t="s">
        <v>182</v>
      </c>
      <c r="R47" s="10" t="s">
        <v>183</v>
      </c>
      <c r="T47" s="10" t="s">
        <v>55</v>
      </c>
      <c r="X47" s="10" t="s">
        <v>58</v>
      </c>
      <c r="AC47" s="10">
        <v>44</v>
      </c>
      <c r="AD47" s="10">
        <v>78.5</v>
      </c>
      <c r="AF47" s="39">
        <f t="shared" si="11"/>
        <v>0.86086956521739144</v>
      </c>
      <c r="AG47" s="10">
        <v>99</v>
      </c>
      <c r="AH47">
        <v>1.1499999999999999</v>
      </c>
      <c r="AJ47" s="1">
        <v>6</v>
      </c>
      <c r="AK47" s="1">
        <f t="shared" si="8"/>
        <v>0.16666666666666666</v>
      </c>
      <c r="AL47" s="1">
        <f t="shared" si="9"/>
        <v>1666.6666666666665</v>
      </c>
      <c r="AO47" s="10">
        <v>0.41</v>
      </c>
      <c r="AQ47" s="10" t="s">
        <v>190</v>
      </c>
    </row>
    <row r="48" spans="1:59" ht="14.25" customHeight="1" x14ac:dyDescent="0.3">
      <c r="A48" s="10" t="s">
        <v>176</v>
      </c>
      <c r="B48" s="10" t="s">
        <v>177</v>
      </c>
      <c r="C48" s="10">
        <v>2007</v>
      </c>
      <c r="D48" s="10" t="s">
        <v>178</v>
      </c>
      <c r="E48" s="10">
        <v>96</v>
      </c>
      <c r="F48" s="24">
        <v>44593</v>
      </c>
      <c r="G48" s="10">
        <v>83</v>
      </c>
      <c r="H48" s="10">
        <v>94</v>
      </c>
      <c r="I48" s="10" t="s">
        <v>179</v>
      </c>
      <c r="J48" s="10" t="s">
        <v>180</v>
      </c>
      <c r="K48" s="10" t="s">
        <v>181</v>
      </c>
      <c r="L48" s="10" t="s">
        <v>47</v>
      </c>
      <c r="M48" s="10" t="s">
        <v>76</v>
      </c>
      <c r="N48" s="1" t="s">
        <v>108</v>
      </c>
      <c r="O48" s="10" t="s">
        <v>51</v>
      </c>
      <c r="P48" s="10" t="s">
        <v>77</v>
      </c>
      <c r="Q48" s="10" t="s">
        <v>182</v>
      </c>
      <c r="R48" s="10" t="s">
        <v>183</v>
      </c>
      <c r="T48" s="10" t="s">
        <v>55</v>
      </c>
      <c r="X48" s="10" t="s">
        <v>58</v>
      </c>
      <c r="AC48" s="10">
        <v>44</v>
      </c>
      <c r="AD48" s="10">
        <v>78.5</v>
      </c>
      <c r="AF48" s="39">
        <f t="shared" si="11"/>
        <v>0.66956521739130437</v>
      </c>
      <c r="AG48" s="10">
        <v>77</v>
      </c>
      <c r="AH48">
        <v>1.1499999999999999</v>
      </c>
      <c r="AJ48" s="1">
        <v>6</v>
      </c>
      <c r="AK48" s="1">
        <f t="shared" si="8"/>
        <v>0.16666666666666666</v>
      </c>
      <c r="AL48" s="1">
        <f t="shared" si="9"/>
        <v>1666.6666666666665</v>
      </c>
      <c r="AO48" s="10">
        <v>0.41</v>
      </c>
      <c r="AQ48" s="10" t="s">
        <v>191</v>
      </c>
    </row>
    <row r="49" spans="1:43" ht="14.25" customHeight="1" x14ac:dyDescent="0.3">
      <c r="A49" s="10" t="s">
        <v>176</v>
      </c>
      <c r="B49" s="10" t="s">
        <v>177</v>
      </c>
      <c r="C49" s="10">
        <v>2007</v>
      </c>
      <c r="D49" s="10" t="s">
        <v>178</v>
      </c>
      <c r="E49" s="10">
        <v>96</v>
      </c>
      <c r="F49" s="24">
        <v>44593</v>
      </c>
      <c r="G49" s="10">
        <v>83</v>
      </c>
      <c r="H49" s="10">
        <v>94</v>
      </c>
      <c r="I49" s="10" t="s">
        <v>179</v>
      </c>
      <c r="J49" s="10" t="s">
        <v>180</v>
      </c>
      <c r="K49" s="10" t="s">
        <v>181</v>
      </c>
      <c r="L49" s="10" t="s">
        <v>47</v>
      </c>
      <c r="M49" s="10" t="s">
        <v>76</v>
      </c>
      <c r="N49" s="1" t="s">
        <v>108</v>
      </c>
      <c r="O49" s="10" t="s">
        <v>51</v>
      </c>
      <c r="P49" s="10" t="s">
        <v>77</v>
      </c>
      <c r="Q49" s="10" t="s">
        <v>182</v>
      </c>
      <c r="R49" s="10" t="s">
        <v>183</v>
      </c>
      <c r="T49" s="10" t="s">
        <v>55</v>
      </c>
      <c r="X49" s="10" t="s">
        <v>58</v>
      </c>
      <c r="AC49" s="10">
        <v>44</v>
      </c>
      <c r="AD49" s="10">
        <v>78.5</v>
      </c>
      <c r="AF49" s="39">
        <f t="shared" si="11"/>
        <v>0.73043478260869577</v>
      </c>
      <c r="AG49" s="10">
        <v>84</v>
      </c>
      <c r="AH49">
        <v>1.1499999999999999</v>
      </c>
      <c r="AJ49" s="1">
        <v>6</v>
      </c>
      <c r="AK49" s="1">
        <f t="shared" si="8"/>
        <v>0.16666666666666666</v>
      </c>
      <c r="AL49" s="1">
        <f t="shared" si="9"/>
        <v>1666.6666666666665</v>
      </c>
      <c r="AO49" s="10">
        <v>0.41</v>
      </c>
      <c r="AQ49" s="10" t="s">
        <v>192</v>
      </c>
    </row>
    <row r="50" spans="1:43" ht="14.25" customHeight="1" x14ac:dyDescent="0.3">
      <c r="A50" s="10" t="s">
        <v>176</v>
      </c>
      <c r="B50" s="10" t="s">
        <v>177</v>
      </c>
      <c r="C50" s="10">
        <v>2007</v>
      </c>
      <c r="D50" s="10" t="s">
        <v>178</v>
      </c>
      <c r="E50" s="10">
        <v>96</v>
      </c>
      <c r="F50" s="24">
        <v>44593</v>
      </c>
      <c r="G50" s="10">
        <v>83</v>
      </c>
      <c r="H50" s="10">
        <v>94</v>
      </c>
      <c r="I50" s="10" t="s">
        <v>179</v>
      </c>
      <c r="J50" s="10" t="s">
        <v>180</v>
      </c>
      <c r="K50" s="10" t="s">
        <v>181</v>
      </c>
      <c r="L50" s="10" t="s">
        <v>47</v>
      </c>
      <c r="M50" s="10" t="s">
        <v>76</v>
      </c>
      <c r="N50" s="1" t="s">
        <v>108</v>
      </c>
      <c r="O50" s="10" t="s">
        <v>51</v>
      </c>
      <c r="P50" s="10" t="s">
        <v>77</v>
      </c>
      <c r="Q50" s="10" t="s">
        <v>182</v>
      </c>
      <c r="R50" s="10" t="s">
        <v>183</v>
      </c>
      <c r="T50" s="10" t="s">
        <v>55</v>
      </c>
      <c r="X50" s="10" t="s">
        <v>58</v>
      </c>
      <c r="AC50" s="10">
        <v>44</v>
      </c>
      <c r="AD50" s="10">
        <v>78.5</v>
      </c>
      <c r="AF50" s="39">
        <f t="shared" si="11"/>
        <v>1.2000000000000002</v>
      </c>
      <c r="AG50" s="10">
        <v>138</v>
      </c>
      <c r="AH50">
        <v>1.1499999999999999</v>
      </c>
      <c r="AJ50" s="1">
        <v>6</v>
      </c>
      <c r="AK50" s="1">
        <f t="shared" si="8"/>
        <v>0.16666666666666666</v>
      </c>
      <c r="AL50" s="1">
        <f t="shared" si="9"/>
        <v>1666.6666666666665</v>
      </c>
      <c r="AO50" s="10">
        <v>0.41</v>
      </c>
      <c r="AQ50" s="10" t="s">
        <v>193</v>
      </c>
    </row>
    <row r="51" spans="1:43" ht="14.25" customHeight="1" x14ac:dyDescent="0.3">
      <c r="A51" s="10" t="s">
        <v>176</v>
      </c>
      <c r="B51" s="10" t="s">
        <v>177</v>
      </c>
      <c r="C51" s="10">
        <v>2007</v>
      </c>
      <c r="D51" s="10" t="s">
        <v>178</v>
      </c>
      <c r="E51" s="10">
        <v>96</v>
      </c>
      <c r="F51" s="24">
        <v>44593</v>
      </c>
      <c r="G51" s="10">
        <v>83</v>
      </c>
      <c r="H51" s="10">
        <v>94</v>
      </c>
      <c r="I51" s="10" t="s">
        <v>179</v>
      </c>
      <c r="J51" s="10" t="s">
        <v>180</v>
      </c>
      <c r="K51" s="10" t="s">
        <v>181</v>
      </c>
      <c r="L51" s="10" t="s">
        <v>47</v>
      </c>
      <c r="M51" s="10" t="s">
        <v>76</v>
      </c>
      <c r="N51" s="1" t="s">
        <v>108</v>
      </c>
      <c r="O51" s="10" t="s">
        <v>51</v>
      </c>
      <c r="P51" s="10" t="s">
        <v>77</v>
      </c>
      <c r="Q51" s="10" t="s">
        <v>182</v>
      </c>
      <c r="R51" s="10" t="s">
        <v>183</v>
      </c>
      <c r="T51" s="10" t="s">
        <v>55</v>
      </c>
      <c r="X51" s="10" t="s">
        <v>58</v>
      </c>
      <c r="AC51" s="10">
        <v>44</v>
      </c>
      <c r="AD51" s="10">
        <v>78.5</v>
      </c>
      <c r="AF51" s="39">
        <f t="shared" si="11"/>
        <v>1.2521739130434784</v>
      </c>
      <c r="AG51" s="10">
        <v>144</v>
      </c>
      <c r="AH51">
        <v>1.1499999999999999</v>
      </c>
      <c r="AJ51" s="1">
        <v>6</v>
      </c>
      <c r="AK51" s="1">
        <f t="shared" ref="AK51:AK82" si="12">1/AJ51</f>
        <v>0.16666666666666666</v>
      </c>
      <c r="AL51" s="1">
        <f t="shared" ref="AL51:AL82" si="13">AK51*(100*100)</f>
        <v>1666.6666666666665</v>
      </c>
      <c r="AO51" s="10">
        <v>0.41</v>
      </c>
      <c r="AQ51" s="10" t="s">
        <v>194</v>
      </c>
    </row>
    <row r="52" spans="1:43" ht="14.25" customHeight="1" x14ac:dyDescent="0.3">
      <c r="A52" s="10" t="s">
        <v>176</v>
      </c>
      <c r="B52" s="10" t="s">
        <v>177</v>
      </c>
      <c r="C52" s="10">
        <v>2007</v>
      </c>
      <c r="D52" s="10" t="s">
        <v>178</v>
      </c>
      <c r="E52" s="10">
        <v>96</v>
      </c>
      <c r="F52" s="24">
        <v>44593</v>
      </c>
      <c r="G52" s="10">
        <v>83</v>
      </c>
      <c r="H52" s="10">
        <v>94</v>
      </c>
      <c r="I52" s="10" t="s">
        <v>179</v>
      </c>
      <c r="J52" s="10" t="s">
        <v>180</v>
      </c>
      <c r="K52" s="10" t="s">
        <v>181</v>
      </c>
      <c r="L52" s="10" t="s">
        <v>47</v>
      </c>
      <c r="M52" s="10" t="s">
        <v>76</v>
      </c>
      <c r="N52" s="1" t="s">
        <v>108</v>
      </c>
      <c r="O52" s="10" t="s">
        <v>51</v>
      </c>
      <c r="P52" s="10" t="s">
        <v>77</v>
      </c>
      <c r="Q52" s="10" t="s">
        <v>182</v>
      </c>
      <c r="R52" s="10" t="s">
        <v>183</v>
      </c>
      <c r="T52" s="10" t="s">
        <v>55</v>
      </c>
      <c r="X52" s="10" t="s">
        <v>58</v>
      </c>
      <c r="AC52" s="10">
        <v>44</v>
      </c>
      <c r="AD52" s="10">
        <v>78.5</v>
      </c>
      <c r="AF52" s="39">
        <f t="shared" si="11"/>
        <v>2.4521739130434783</v>
      </c>
      <c r="AG52" s="10">
        <v>282</v>
      </c>
      <c r="AH52">
        <v>1.1499999999999999</v>
      </c>
      <c r="AJ52" s="1">
        <v>6</v>
      </c>
      <c r="AK52" s="1">
        <f t="shared" si="12"/>
        <v>0.16666666666666666</v>
      </c>
      <c r="AL52" s="1">
        <f t="shared" si="13"/>
        <v>1666.6666666666665</v>
      </c>
      <c r="AO52" s="10">
        <v>0.41</v>
      </c>
      <c r="AQ52" s="10" t="s">
        <v>195</v>
      </c>
    </row>
    <row r="53" spans="1:43" ht="14.25" customHeight="1" x14ac:dyDescent="0.3">
      <c r="A53" s="10" t="s">
        <v>176</v>
      </c>
      <c r="B53" s="10" t="s">
        <v>177</v>
      </c>
      <c r="C53" s="10">
        <v>2007</v>
      </c>
      <c r="D53" s="10" t="s">
        <v>178</v>
      </c>
      <c r="E53" s="10">
        <v>96</v>
      </c>
      <c r="F53" s="24">
        <v>44593</v>
      </c>
      <c r="G53" s="10">
        <v>83</v>
      </c>
      <c r="H53" s="10">
        <v>94</v>
      </c>
      <c r="I53" s="10" t="s">
        <v>179</v>
      </c>
      <c r="J53" s="10" t="s">
        <v>180</v>
      </c>
      <c r="K53" s="10" t="s">
        <v>181</v>
      </c>
      <c r="L53" s="10" t="s">
        <v>47</v>
      </c>
      <c r="M53" s="10" t="s">
        <v>76</v>
      </c>
      <c r="N53" s="1" t="s">
        <v>108</v>
      </c>
      <c r="O53" s="10" t="s">
        <v>51</v>
      </c>
      <c r="P53" s="10" t="s">
        <v>77</v>
      </c>
      <c r="Q53" s="10" t="s">
        <v>182</v>
      </c>
      <c r="R53" s="10" t="s">
        <v>183</v>
      </c>
      <c r="T53" s="10" t="s">
        <v>55</v>
      </c>
      <c r="X53" s="10" t="s">
        <v>58</v>
      </c>
      <c r="AC53" s="10">
        <v>44</v>
      </c>
      <c r="AD53" s="10">
        <v>78.5</v>
      </c>
      <c r="AF53" s="39">
        <f t="shared" si="11"/>
        <v>0.91304347826086962</v>
      </c>
      <c r="AG53" s="10">
        <v>105</v>
      </c>
      <c r="AH53">
        <v>1.1499999999999999</v>
      </c>
      <c r="AJ53" s="1">
        <v>6</v>
      </c>
      <c r="AK53" s="1">
        <f t="shared" si="12"/>
        <v>0.16666666666666666</v>
      </c>
      <c r="AL53" s="1">
        <f t="shared" si="13"/>
        <v>1666.6666666666665</v>
      </c>
      <c r="AO53" s="10">
        <v>0.41</v>
      </c>
      <c r="AQ53" s="10" t="s">
        <v>196</v>
      </c>
    </row>
    <row r="54" spans="1:43" ht="14.25" customHeight="1" x14ac:dyDescent="0.3">
      <c r="A54" s="10" t="s">
        <v>176</v>
      </c>
      <c r="B54" s="10" t="s">
        <v>177</v>
      </c>
      <c r="C54" s="10">
        <v>2007</v>
      </c>
      <c r="D54" s="10" t="s">
        <v>178</v>
      </c>
      <c r="E54" s="10">
        <v>96</v>
      </c>
      <c r="F54" s="24">
        <v>44593</v>
      </c>
      <c r="G54" s="10">
        <v>83</v>
      </c>
      <c r="H54" s="10">
        <v>94</v>
      </c>
      <c r="I54" s="10" t="s">
        <v>179</v>
      </c>
      <c r="J54" s="10" t="s">
        <v>180</v>
      </c>
      <c r="K54" s="10" t="s">
        <v>181</v>
      </c>
      <c r="L54" s="10" t="s">
        <v>47</v>
      </c>
      <c r="M54" s="10" t="s">
        <v>76</v>
      </c>
      <c r="N54" s="1" t="s">
        <v>108</v>
      </c>
      <c r="O54" s="10" t="s">
        <v>51</v>
      </c>
      <c r="P54" s="10" t="s">
        <v>77</v>
      </c>
      <c r="Q54" s="10" t="s">
        <v>182</v>
      </c>
      <c r="R54" s="10" t="s">
        <v>183</v>
      </c>
      <c r="T54" s="10" t="s">
        <v>55</v>
      </c>
      <c r="X54" s="10" t="s">
        <v>58</v>
      </c>
      <c r="AC54" s="10">
        <v>44</v>
      </c>
      <c r="AD54" s="10">
        <v>78.5</v>
      </c>
      <c r="AF54" s="39">
        <f t="shared" si="11"/>
        <v>2.0173913043478264</v>
      </c>
      <c r="AG54" s="10">
        <v>232</v>
      </c>
      <c r="AH54">
        <v>1.1499999999999999</v>
      </c>
      <c r="AJ54" s="1">
        <v>6</v>
      </c>
      <c r="AK54" s="1">
        <f t="shared" si="12"/>
        <v>0.16666666666666666</v>
      </c>
      <c r="AL54" s="1">
        <f t="shared" si="13"/>
        <v>1666.6666666666665</v>
      </c>
      <c r="AO54" s="10">
        <v>0.41</v>
      </c>
      <c r="AQ54" s="10" t="s">
        <v>197</v>
      </c>
    </row>
    <row r="55" spans="1:43" ht="14.25" customHeight="1" x14ac:dyDescent="0.3">
      <c r="A55" s="10" t="s">
        <v>176</v>
      </c>
      <c r="B55" s="10" t="s">
        <v>177</v>
      </c>
      <c r="C55" s="10">
        <v>2007</v>
      </c>
      <c r="D55" s="10" t="s">
        <v>178</v>
      </c>
      <c r="E55" s="10">
        <v>96</v>
      </c>
      <c r="F55" s="24">
        <v>44593</v>
      </c>
      <c r="G55" s="10">
        <v>83</v>
      </c>
      <c r="H55" s="10">
        <v>94</v>
      </c>
      <c r="I55" s="10" t="s">
        <v>179</v>
      </c>
      <c r="J55" s="10" t="s">
        <v>180</v>
      </c>
      <c r="K55" s="10" t="s">
        <v>181</v>
      </c>
      <c r="L55" s="10" t="s">
        <v>47</v>
      </c>
      <c r="M55" s="10" t="s">
        <v>76</v>
      </c>
      <c r="N55" s="1" t="s">
        <v>108</v>
      </c>
      <c r="O55" s="10" t="s">
        <v>51</v>
      </c>
      <c r="P55" s="10" t="s">
        <v>77</v>
      </c>
      <c r="Q55" s="10" t="s">
        <v>182</v>
      </c>
      <c r="R55" s="10" t="s">
        <v>183</v>
      </c>
      <c r="T55" s="10" t="s">
        <v>55</v>
      </c>
      <c r="X55" s="10" t="s">
        <v>58</v>
      </c>
      <c r="AC55" s="10">
        <v>44</v>
      </c>
      <c r="AD55" s="10">
        <v>78.5</v>
      </c>
      <c r="AF55" s="39">
        <f t="shared" si="11"/>
        <v>1.191304347826087</v>
      </c>
      <c r="AG55" s="10">
        <v>137</v>
      </c>
      <c r="AH55">
        <v>1.1499999999999999</v>
      </c>
      <c r="AJ55" s="1">
        <v>6</v>
      </c>
      <c r="AK55" s="1">
        <f t="shared" si="12"/>
        <v>0.16666666666666666</v>
      </c>
      <c r="AL55" s="1">
        <f t="shared" si="13"/>
        <v>1666.6666666666665</v>
      </c>
      <c r="AO55" s="10">
        <v>0.41</v>
      </c>
      <c r="AQ55" s="10" t="s">
        <v>198</v>
      </c>
    </row>
    <row r="56" spans="1:43" ht="14.25" customHeight="1" x14ac:dyDescent="0.3">
      <c r="A56" s="10" t="s">
        <v>176</v>
      </c>
      <c r="B56" s="10" t="s">
        <v>177</v>
      </c>
      <c r="C56" s="10">
        <v>2007</v>
      </c>
      <c r="D56" s="10" t="s">
        <v>178</v>
      </c>
      <c r="E56" s="10">
        <v>96</v>
      </c>
      <c r="F56" s="24">
        <v>44593</v>
      </c>
      <c r="G56" s="10">
        <v>83</v>
      </c>
      <c r="H56" s="10">
        <v>94</v>
      </c>
      <c r="I56" s="10" t="s">
        <v>179</v>
      </c>
      <c r="J56" s="10" t="s">
        <v>180</v>
      </c>
      <c r="K56" s="10" t="s">
        <v>181</v>
      </c>
      <c r="L56" s="10" t="s">
        <v>47</v>
      </c>
      <c r="M56" s="10" t="s">
        <v>76</v>
      </c>
      <c r="N56" s="1" t="s">
        <v>108</v>
      </c>
      <c r="O56" s="10" t="s">
        <v>51</v>
      </c>
      <c r="P56" s="10" t="s">
        <v>77</v>
      </c>
      <c r="Q56" s="10" t="s">
        <v>182</v>
      </c>
      <c r="R56" s="10" t="s">
        <v>183</v>
      </c>
      <c r="T56" s="10" t="s">
        <v>55</v>
      </c>
      <c r="X56" s="10" t="s">
        <v>58</v>
      </c>
      <c r="AC56" s="10">
        <v>44</v>
      </c>
      <c r="AD56" s="10">
        <v>78.5</v>
      </c>
      <c r="AF56" s="39">
        <f t="shared" si="11"/>
        <v>2.2521739130434786</v>
      </c>
      <c r="AG56" s="10">
        <v>259</v>
      </c>
      <c r="AH56">
        <v>1.1499999999999999</v>
      </c>
      <c r="AJ56" s="1">
        <v>6</v>
      </c>
      <c r="AK56" s="1">
        <f t="shared" si="12"/>
        <v>0.16666666666666666</v>
      </c>
      <c r="AL56" s="1">
        <f t="shared" si="13"/>
        <v>1666.6666666666665</v>
      </c>
      <c r="AO56" s="10">
        <v>0.41</v>
      </c>
      <c r="AQ56" s="10" t="s">
        <v>199</v>
      </c>
    </row>
    <row r="57" spans="1:43" ht="14.25" customHeight="1" x14ac:dyDescent="0.3">
      <c r="A57" s="10" t="s">
        <v>176</v>
      </c>
      <c r="B57" s="10" t="s">
        <v>177</v>
      </c>
      <c r="C57" s="10">
        <v>2007</v>
      </c>
      <c r="D57" s="10" t="s">
        <v>178</v>
      </c>
      <c r="E57" s="10">
        <v>96</v>
      </c>
      <c r="F57" s="24">
        <v>44593</v>
      </c>
      <c r="G57" s="10">
        <v>83</v>
      </c>
      <c r="H57" s="10">
        <v>94</v>
      </c>
      <c r="I57" s="10" t="s">
        <v>179</v>
      </c>
      <c r="J57" s="10" t="s">
        <v>180</v>
      </c>
      <c r="K57" s="10" t="s">
        <v>181</v>
      </c>
      <c r="L57" s="10" t="s">
        <v>47</v>
      </c>
      <c r="M57" s="10" t="s">
        <v>76</v>
      </c>
      <c r="N57" s="1" t="s">
        <v>108</v>
      </c>
      <c r="O57" s="10" t="s">
        <v>51</v>
      </c>
      <c r="P57" s="10" t="s">
        <v>77</v>
      </c>
      <c r="Q57" s="10" t="s">
        <v>182</v>
      </c>
      <c r="R57" s="10" t="s">
        <v>183</v>
      </c>
      <c r="T57" s="10" t="s">
        <v>55</v>
      </c>
      <c r="X57" s="10" t="s">
        <v>58</v>
      </c>
      <c r="AC57" s="10">
        <v>44</v>
      </c>
      <c r="AD57" s="10">
        <v>78.5</v>
      </c>
      <c r="AF57" s="39">
        <f t="shared" si="11"/>
        <v>1.2608695652173914</v>
      </c>
      <c r="AG57" s="10">
        <v>145</v>
      </c>
      <c r="AH57">
        <v>1.1499999999999999</v>
      </c>
      <c r="AJ57" s="1">
        <v>6</v>
      </c>
      <c r="AK57" s="1">
        <f t="shared" si="12"/>
        <v>0.16666666666666666</v>
      </c>
      <c r="AL57" s="1">
        <f t="shared" si="13"/>
        <v>1666.6666666666665</v>
      </c>
      <c r="AO57" s="10">
        <v>0.41</v>
      </c>
      <c r="AQ57" s="10" t="s">
        <v>200</v>
      </c>
    </row>
    <row r="58" spans="1:43" ht="14.25" customHeight="1" x14ac:dyDescent="0.3">
      <c r="A58" s="10" t="s">
        <v>201</v>
      </c>
      <c r="B58" s="10" t="s">
        <v>202</v>
      </c>
      <c r="C58" s="10">
        <v>2002</v>
      </c>
      <c r="D58" s="10" t="s">
        <v>72</v>
      </c>
      <c r="E58" s="10">
        <v>153</v>
      </c>
      <c r="F58" s="10">
        <v>2</v>
      </c>
      <c r="G58" s="10">
        <v>335</v>
      </c>
      <c r="H58" s="10">
        <v>344</v>
      </c>
      <c r="I58" s="10" t="s">
        <v>203</v>
      </c>
      <c r="J58" s="10" t="s">
        <v>204</v>
      </c>
      <c r="K58" s="10" t="s">
        <v>205</v>
      </c>
      <c r="L58" s="10" t="s">
        <v>47</v>
      </c>
      <c r="M58" s="10" t="s">
        <v>76</v>
      </c>
      <c r="N58" s="31" t="s">
        <v>108</v>
      </c>
      <c r="O58" s="10" t="s">
        <v>64</v>
      </c>
      <c r="P58" s="10" t="s">
        <v>52</v>
      </c>
      <c r="Q58" s="60" t="s">
        <v>206</v>
      </c>
      <c r="R58" s="59"/>
      <c r="T58" s="10" t="s">
        <v>55</v>
      </c>
      <c r="U58" s="10" t="s">
        <v>121</v>
      </c>
      <c r="V58" s="10" t="s">
        <v>207</v>
      </c>
      <c r="W58" s="10" t="s">
        <v>57</v>
      </c>
      <c r="X58" s="10" t="s">
        <v>82</v>
      </c>
      <c r="AC58" s="10">
        <v>43.532699999999998</v>
      </c>
      <c r="AD58" s="10">
        <v>-80.226200000000006</v>
      </c>
      <c r="AE58" s="10">
        <v>11.4</v>
      </c>
      <c r="AF58" s="10">
        <v>5.55</v>
      </c>
      <c r="AJ58" s="1">
        <v>20</v>
      </c>
      <c r="AK58" s="1">
        <f t="shared" si="12"/>
        <v>0.05</v>
      </c>
      <c r="AL58" s="1">
        <f t="shared" si="13"/>
        <v>500</v>
      </c>
      <c r="AM58" s="10">
        <f t="shared" ref="AM58:AM91" si="14">AF58*AL58</f>
        <v>2775</v>
      </c>
      <c r="AN58" s="10">
        <f t="shared" ref="AN58:AN121" si="15">1.42*10^-6</f>
        <v>1.42E-6</v>
      </c>
      <c r="AO58" s="10">
        <v>0.41</v>
      </c>
      <c r="AP58" s="10">
        <f t="shared" ref="AP58:AP121" si="16">AM58*AN58</f>
        <v>3.9404999999999996E-3</v>
      </c>
      <c r="AQ58" s="10" t="s">
        <v>208</v>
      </c>
    </row>
    <row r="59" spans="1:43" ht="14.25" customHeight="1" x14ac:dyDescent="0.3">
      <c r="A59" s="10" t="s">
        <v>201</v>
      </c>
      <c r="B59" s="10" t="s">
        <v>202</v>
      </c>
      <c r="C59" s="10">
        <v>2002</v>
      </c>
      <c r="D59" s="10" t="s">
        <v>72</v>
      </c>
      <c r="E59" s="10">
        <v>153</v>
      </c>
      <c r="F59" s="10">
        <v>2</v>
      </c>
      <c r="G59" s="10">
        <v>335</v>
      </c>
      <c r="H59" s="10">
        <v>344</v>
      </c>
      <c r="I59" s="10" t="s">
        <v>203</v>
      </c>
      <c r="J59" s="10" t="s">
        <v>204</v>
      </c>
      <c r="K59" s="10" t="s">
        <v>205</v>
      </c>
      <c r="L59" s="10" t="s">
        <v>47</v>
      </c>
      <c r="M59" s="10" t="s">
        <v>76</v>
      </c>
      <c r="N59" s="1" t="s">
        <v>108</v>
      </c>
      <c r="O59" s="10" t="s">
        <v>64</v>
      </c>
      <c r="P59" s="10" t="s">
        <v>52</v>
      </c>
      <c r="Q59" s="60" t="s">
        <v>206</v>
      </c>
      <c r="R59" s="59"/>
      <c r="T59" s="10" t="s">
        <v>55</v>
      </c>
      <c r="U59" s="10" t="s">
        <v>209</v>
      </c>
      <c r="V59" s="10" t="s">
        <v>210</v>
      </c>
      <c r="W59" s="10" t="s">
        <v>57</v>
      </c>
      <c r="X59" s="10" t="s">
        <v>82</v>
      </c>
      <c r="AC59" s="10">
        <v>43.532699999999998</v>
      </c>
      <c r="AD59" s="10">
        <v>-80.226200000000006</v>
      </c>
      <c r="AE59" s="10">
        <v>14.2</v>
      </c>
      <c r="AF59" s="10">
        <v>1.47</v>
      </c>
      <c r="AJ59" s="1">
        <v>20</v>
      </c>
      <c r="AK59" s="1">
        <f t="shared" si="12"/>
        <v>0.05</v>
      </c>
      <c r="AL59" s="1">
        <f t="shared" si="13"/>
        <v>500</v>
      </c>
      <c r="AM59" s="10">
        <f t="shared" si="14"/>
        <v>735</v>
      </c>
      <c r="AN59" s="10">
        <f t="shared" si="15"/>
        <v>1.42E-6</v>
      </c>
      <c r="AO59" s="10">
        <v>0.41</v>
      </c>
      <c r="AP59" s="10">
        <f t="shared" si="16"/>
        <v>1.0437000000000001E-3</v>
      </c>
      <c r="AQ59" s="10" t="s">
        <v>208</v>
      </c>
    </row>
    <row r="60" spans="1:43" ht="14.25" customHeight="1" x14ac:dyDescent="0.3">
      <c r="A60" s="10" t="s">
        <v>201</v>
      </c>
      <c r="B60" s="10" t="s">
        <v>202</v>
      </c>
      <c r="C60" s="10">
        <v>2002</v>
      </c>
      <c r="D60" s="10" t="s">
        <v>72</v>
      </c>
      <c r="E60" s="10">
        <v>153</v>
      </c>
      <c r="F60" s="10">
        <v>2</v>
      </c>
      <c r="G60" s="10">
        <v>335</v>
      </c>
      <c r="H60" s="10">
        <v>344</v>
      </c>
      <c r="I60" s="10" t="s">
        <v>203</v>
      </c>
      <c r="J60" s="10" t="s">
        <v>204</v>
      </c>
      <c r="K60" s="10" t="s">
        <v>205</v>
      </c>
      <c r="L60" s="10" t="s">
        <v>47</v>
      </c>
      <c r="M60" s="10" t="s">
        <v>76</v>
      </c>
      <c r="N60" s="1" t="s">
        <v>108</v>
      </c>
      <c r="O60" s="10" t="s">
        <v>64</v>
      </c>
      <c r="P60" s="10" t="s">
        <v>52</v>
      </c>
      <c r="Q60" s="60" t="s">
        <v>206</v>
      </c>
      <c r="R60" s="59"/>
      <c r="T60" s="10" t="s">
        <v>55</v>
      </c>
      <c r="U60" s="10" t="s">
        <v>80</v>
      </c>
      <c r="V60" s="10" t="s">
        <v>211</v>
      </c>
      <c r="W60" s="10" t="s">
        <v>57</v>
      </c>
      <c r="X60" s="10" t="s">
        <v>82</v>
      </c>
      <c r="AC60" s="10">
        <v>43.532699999999998</v>
      </c>
      <c r="AD60" s="10">
        <v>-80.226200000000006</v>
      </c>
      <c r="AE60" s="10">
        <v>22.4</v>
      </c>
      <c r="AF60" s="10">
        <v>1.57</v>
      </c>
      <c r="AJ60" s="1">
        <v>20</v>
      </c>
      <c r="AK60" s="1">
        <f t="shared" si="12"/>
        <v>0.05</v>
      </c>
      <c r="AL60" s="1">
        <f t="shared" si="13"/>
        <v>500</v>
      </c>
      <c r="AM60" s="10">
        <f t="shared" si="14"/>
        <v>785</v>
      </c>
      <c r="AN60" s="10">
        <f t="shared" si="15"/>
        <v>1.42E-6</v>
      </c>
      <c r="AO60" s="10">
        <v>0.41</v>
      </c>
      <c r="AP60" s="10">
        <f t="shared" si="16"/>
        <v>1.1146999999999999E-3</v>
      </c>
      <c r="AQ60" s="10" t="s">
        <v>208</v>
      </c>
    </row>
    <row r="61" spans="1:43" ht="14.25" customHeight="1" x14ac:dyDescent="0.3">
      <c r="A61" s="10" t="s">
        <v>201</v>
      </c>
      <c r="B61" s="10" t="s">
        <v>202</v>
      </c>
      <c r="C61" s="10">
        <v>2002</v>
      </c>
      <c r="D61" s="10" t="s">
        <v>72</v>
      </c>
      <c r="E61" s="10">
        <v>153</v>
      </c>
      <c r="F61" s="10">
        <v>2</v>
      </c>
      <c r="G61" s="10">
        <v>335</v>
      </c>
      <c r="H61" s="10">
        <v>344</v>
      </c>
      <c r="I61" s="10" t="s">
        <v>203</v>
      </c>
      <c r="J61" s="10" t="s">
        <v>204</v>
      </c>
      <c r="K61" s="10" t="s">
        <v>205</v>
      </c>
      <c r="L61" s="10" t="s">
        <v>47</v>
      </c>
      <c r="M61" s="10" t="s">
        <v>76</v>
      </c>
      <c r="N61" s="1" t="s">
        <v>108</v>
      </c>
      <c r="O61" s="10" t="s">
        <v>64</v>
      </c>
      <c r="P61" s="10" t="s">
        <v>52</v>
      </c>
      <c r="Q61" s="60" t="s">
        <v>206</v>
      </c>
      <c r="R61" s="59"/>
      <c r="T61" s="10" t="s">
        <v>55</v>
      </c>
      <c r="U61" s="10" t="s">
        <v>212</v>
      </c>
      <c r="V61" s="10" t="s">
        <v>213</v>
      </c>
      <c r="W61" s="10" t="s">
        <v>57</v>
      </c>
      <c r="X61" s="10" t="s">
        <v>82</v>
      </c>
      <c r="AC61" s="10">
        <v>43.532699999999998</v>
      </c>
      <c r="AD61" s="10">
        <v>-80.226200000000006</v>
      </c>
      <c r="AE61" s="10">
        <v>28.4</v>
      </c>
      <c r="AF61" s="10">
        <v>6.25</v>
      </c>
      <c r="AJ61" s="1">
        <v>20</v>
      </c>
      <c r="AK61" s="1">
        <f t="shared" si="12"/>
        <v>0.05</v>
      </c>
      <c r="AL61" s="1">
        <f t="shared" si="13"/>
        <v>500</v>
      </c>
      <c r="AM61" s="10">
        <f t="shared" si="14"/>
        <v>3125</v>
      </c>
      <c r="AN61" s="10">
        <f t="shared" si="15"/>
        <v>1.42E-6</v>
      </c>
      <c r="AO61" s="10">
        <v>0.41</v>
      </c>
      <c r="AP61" s="10">
        <f t="shared" si="16"/>
        <v>4.4374999999999996E-3</v>
      </c>
      <c r="AQ61" s="10" t="s">
        <v>208</v>
      </c>
    </row>
    <row r="62" spans="1:43" ht="14.25" customHeight="1" x14ac:dyDescent="0.3">
      <c r="A62" s="10" t="s">
        <v>201</v>
      </c>
      <c r="B62" s="10" t="s">
        <v>202</v>
      </c>
      <c r="C62" s="10">
        <v>2002</v>
      </c>
      <c r="D62" s="10" t="s">
        <v>72</v>
      </c>
      <c r="E62" s="10">
        <v>153</v>
      </c>
      <c r="F62" s="10">
        <v>2</v>
      </c>
      <c r="G62" s="10">
        <v>335</v>
      </c>
      <c r="H62" s="10">
        <v>344</v>
      </c>
      <c r="I62" s="10" t="s">
        <v>203</v>
      </c>
      <c r="J62" s="10" t="s">
        <v>204</v>
      </c>
      <c r="K62" s="10" t="s">
        <v>205</v>
      </c>
      <c r="L62" s="10" t="s">
        <v>47</v>
      </c>
      <c r="M62" s="10" t="s">
        <v>76</v>
      </c>
      <c r="N62" s="1" t="s">
        <v>108</v>
      </c>
      <c r="O62" s="10" t="s">
        <v>64</v>
      </c>
      <c r="P62" s="10" t="s">
        <v>52</v>
      </c>
      <c r="Q62" s="60" t="s">
        <v>206</v>
      </c>
      <c r="R62" s="59"/>
      <c r="T62" s="10" t="s">
        <v>55</v>
      </c>
      <c r="U62" s="10" t="s">
        <v>209</v>
      </c>
      <c r="V62" s="10" t="s">
        <v>214</v>
      </c>
      <c r="W62" s="10" t="s">
        <v>57</v>
      </c>
      <c r="X62" s="10" t="s">
        <v>82</v>
      </c>
      <c r="AC62" s="10">
        <v>43.532699999999998</v>
      </c>
      <c r="AD62" s="10">
        <v>-80.226200000000006</v>
      </c>
      <c r="AE62" s="10">
        <v>30.4</v>
      </c>
      <c r="AF62" s="10">
        <v>1.63</v>
      </c>
      <c r="AJ62" s="1">
        <v>20</v>
      </c>
      <c r="AK62" s="1">
        <f t="shared" si="12"/>
        <v>0.05</v>
      </c>
      <c r="AL62" s="1">
        <f t="shared" si="13"/>
        <v>500</v>
      </c>
      <c r="AM62" s="10">
        <f t="shared" si="14"/>
        <v>815</v>
      </c>
      <c r="AN62" s="10">
        <f t="shared" si="15"/>
        <v>1.42E-6</v>
      </c>
      <c r="AO62" s="10">
        <v>0.41</v>
      </c>
      <c r="AP62" s="10">
        <f t="shared" si="16"/>
        <v>1.1573E-3</v>
      </c>
      <c r="AQ62" s="10" t="s">
        <v>208</v>
      </c>
    </row>
    <row r="63" spans="1:43" ht="14.25" customHeight="1" x14ac:dyDescent="0.3">
      <c r="A63" s="10" t="s">
        <v>201</v>
      </c>
      <c r="B63" s="10" t="s">
        <v>202</v>
      </c>
      <c r="C63" s="10">
        <v>2002</v>
      </c>
      <c r="D63" s="10" t="s">
        <v>72</v>
      </c>
      <c r="E63" s="10">
        <v>153</v>
      </c>
      <c r="F63" s="10">
        <v>2</v>
      </c>
      <c r="G63" s="10">
        <v>335</v>
      </c>
      <c r="H63" s="10">
        <v>344</v>
      </c>
      <c r="I63" s="10" t="s">
        <v>203</v>
      </c>
      <c r="J63" s="10" t="s">
        <v>204</v>
      </c>
      <c r="K63" s="10" t="s">
        <v>205</v>
      </c>
      <c r="L63" s="10" t="s">
        <v>47</v>
      </c>
      <c r="M63" s="10" t="s">
        <v>76</v>
      </c>
      <c r="N63" s="1" t="s">
        <v>108</v>
      </c>
      <c r="O63" s="10" t="s">
        <v>64</v>
      </c>
      <c r="P63" s="10" t="s">
        <v>52</v>
      </c>
      <c r="Q63" s="60" t="s">
        <v>206</v>
      </c>
      <c r="R63" s="59"/>
      <c r="T63" s="10" t="s">
        <v>55</v>
      </c>
      <c r="U63" s="10" t="s">
        <v>209</v>
      </c>
      <c r="V63" s="10" t="s">
        <v>214</v>
      </c>
      <c r="W63" s="10" t="s">
        <v>57</v>
      </c>
      <c r="X63" s="10" t="s">
        <v>82</v>
      </c>
      <c r="AC63" s="10">
        <v>43.532699999999998</v>
      </c>
      <c r="AD63" s="10">
        <v>-80.226200000000006</v>
      </c>
      <c r="AE63" s="10">
        <v>44.7</v>
      </c>
      <c r="AF63" s="10">
        <v>1.78</v>
      </c>
      <c r="AJ63" s="1">
        <v>20</v>
      </c>
      <c r="AK63" s="1">
        <f t="shared" si="12"/>
        <v>0.05</v>
      </c>
      <c r="AL63" s="1">
        <f t="shared" si="13"/>
        <v>500</v>
      </c>
      <c r="AM63" s="10">
        <f t="shared" si="14"/>
        <v>890</v>
      </c>
      <c r="AN63" s="10">
        <f t="shared" si="15"/>
        <v>1.42E-6</v>
      </c>
      <c r="AO63" s="10">
        <v>0.41</v>
      </c>
      <c r="AP63" s="10">
        <f t="shared" si="16"/>
        <v>1.2638E-3</v>
      </c>
      <c r="AQ63" s="10" t="s">
        <v>208</v>
      </c>
    </row>
    <row r="64" spans="1:43" ht="14.25" customHeight="1" x14ac:dyDescent="0.3">
      <c r="A64" s="10" t="s">
        <v>201</v>
      </c>
      <c r="B64" s="10" t="s">
        <v>202</v>
      </c>
      <c r="C64" s="10">
        <v>2002</v>
      </c>
      <c r="D64" s="10" t="s">
        <v>72</v>
      </c>
      <c r="E64" s="10">
        <v>153</v>
      </c>
      <c r="F64" s="10">
        <v>2</v>
      </c>
      <c r="G64" s="10">
        <v>335</v>
      </c>
      <c r="H64" s="10">
        <v>344</v>
      </c>
      <c r="I64" s="10" t="s">
        <v>203</v>
      </c>
      <c r="J64" s="10" t="s">
        <v>204</v>
      </c>
      <c r="K64" s="10" t="s">
        <v>205</v>
      </c>
      <c r="L64" s="10" t="s">
        <v>47</v>
      </c>
      <c r="M64" s="10" t="s">
        <v>76</v>
      </c>
      <c r="N64" s="1" t="s">
        <v>108</v>
      </c>
      <c r="O64" s="10" t="s">
        <v>64</v>
      </c>
      <c r="P64" s="10" t="s">
        <v>52</v>
      </c>
      <c r="Q64" s="60" t="s">
        <v>206</v>
      </c>
      <c r="R64" s="59"/>
      <c r="T64" s="10" t="s">
        <v>55</v>
      </c>
      <c r="U64" s="10" t="s">
        <v>80</v>
      </c>
      <c r="V64" s="10" t="s">
        <v>120</v>
      </c>
      <c r="W64" s="10" t="s">
        <v>57</v>
      </c>
      <c r="X64" s="10" t="s">
        <v>82</v>
      </c>
      <c r="AC64" s="10">
        <v>43.532699999999998</v>
      </c>
      <c r="AD64" s="10">
        <v>-80.226200000000006</v>
      </c>
      <c r="AE64" s="10">
        <v>32.9</v>
      </c>
      <c r="AF64" s="10">
        <v>1.64</v>
      </c>
      <c r="AJ64" s="1">
        <v>20</v>
      </c>
      <c r="AK64" s="1">
        <f t="shared" si="12"/>
        <v>0.05</v>
      </c>
      <c r="AL64" s="1">
        <f t="shared" si="13"/>
        <v>500</v>
      </c>
      <c r="AM64" s="10">
        <f t="shared" si="14"/>
        <v>820</v>
      </c>
      <c r="AN64" s="10">
        <f t="shared" si="15"/>
        <v>1.42E-6</v>
      </c>
      <c r="AO64" s="10">
        <v>0.41</v>
      </c>
      <c r="AP64" s="10">
        <f t="shared" si="16"/>
        <v>1.1643999999999999E-3</v>
      </c>
      <c r="AQ64" s="10" t="s">
        <v>208</v>
      </c>
    </row>
    <row r="65" spans="1:43" ht="14.25" customHeight="1" x14ac:dyDescent="0.3">
      <c r="A65" s="10" t="s">
        <v>201</v>
      </c>
      <c r="B65" s="10" t="s">
        <v>202</v>
      </c>
      <c r="C65" s="10">
        <v>2002</v>
      </c>
      <c r="D65" s="10" t="s">
        <v>72</v>
      </c>
      <c r="E65" s="10">
        <v>153</v>
      </c>
      <c r="F65" s="10">
        <v>2</v>
      </c>
      <c r="G65" s="10">
        <v>335</v>
      </c>
      <c r="H65" s="10">
        <v>344</v>
      </c>
      <c r="I65" s="10" t="s">
        <v>203</v>
      </c>
      <c r="J65" s="10" t="s">
        <v>204</v>
      </c>
      <c r="K65" s="10" t="s">
        <v>205</v>
      </c>
      <c r="L65" s="10" t="s">
        <v>47</v>
      </c>
      <c r="M65" s="10" t="s">
        <v>76</v>
      </c>
      <c r="N65" s="1" t="s">
        <v>108</v>
      </c>
      <c r="O65" s="10" t="s">
        <v>64</v>
      </c>
      <c r="P65" s="10" t="s">
        <v>52</v>
      </c>
      <c r="Q65" s="60" t="s">
        <v>206</v>
      </c>
      <c r="R65" s="59"/>
      <c r="T65" s="10" t="s">
        <v>55</v>
      </c>
      <c r="U65" s="10" t="s">
        <v>212</v>
      </c>
      <c r="V65" s="10" t="s">
        <v>215</v>
      </c>
      <c r="W65" s="10" t="s">
        <v>57</v>
      </c>
      <c r="X65" s="10" t="s">
        <v>82</v>
      </c>
      <c r="AC65" s="10">
        <v>43.532699999999998</v>
      </c>
      <c r="AD65" s="10">
        <v>-80.226200000000006</v>
      </c>
      <c r="AE65" s="10">
        <v>33.5</v>
      </c>
      <c r="AF65" s="10">
        <v>6.52</v>
      </c>
      <c r="AJ65" s="1">
        <v>20</v>
      </c>
      <c r="AK65" s="1">
        <f t="shared" si="12"/>
        <v>0.05</v>
      </c>
      <c r="AL65" s="1">
        <f t="shared" si="13"/>
        <v>500</v>
      </c>
      <c r="AM65" s="10">
        <f t="shared" si="14"/>
        <v>3260</v>
      </c>
      <c r="AN65" s="10">
        <f t="shared" si="15"/>
        <v>1.42E-6</v>
      </c>
      <c r="AO65" s="10">
        <v>0.41</v>
      </c>
      <c r="AP65" s="10">
        <f t="shared" si="16"/>
        <v>4.6292E-3</v>
      </c>
      <c r="AQ65" s="10" t="s">
        <v>208</v>
      </c>
    </row>
    <row r="66" spans="1:43" ht="14.25" customHeight="1" x14ac:dyDescent="0.3">
      <c r="A66" s="10" t="s">
        <v>201</v>
      </c>
      <c r="B66" s="10" t="s">
        <v>202</v>
      </c>
      <c r="C66" s="10">
        <v>2002</v>
      </c>
      <c r="D66" s="10" t="s">
        <v>72</v>
      </c>
      <c r="E66" s="10">
        <v>153</v>
      </c>
      <c r="F66" s="10">
        <v>2</v>
      </c>
      <c r="G66" s="10">
        <v>335</v>
      </c>
      <c r="H66" s="10">
        <v>344</v>
      </c>
      <c r="I66" s="10" t="s">
        <v>203</v>
      </c>
      <c r="J66" s="10" t="s">
        <v>204</v>
      </c>
      <c r="K66" s="10" t="s">
        <v>205</v>
      </c>
      <c r="L66" s="10" t="s">
        <v>47</v>
      </c>
      <c r="M66" s="10" t="s">
        <v>76</v>
      </c>
      <c r="N66" s="1" t="s">
        <v>108</v>
      </c>
      <c r="O66" s="10" t="s">
        <v>64</v>
      </c>
      <c r="P66" s="10" t="s">
        <v>52</v>
      </c>
      <c r="Q66" s="60" t="s">
        <v>206</v>
      </c>
      <c r="R66" s="59"/>
      <c r="T66" s="10" t="s">
        <v>55</v>
      </c>
      <c r="U66" s="10" t="s">
        <v>121</v>
      </c>
      <c r="V66" s="10" t="s">
        <v>122</v>
      </c>
      <c r="W66" s="10" t="s">
        <v>57</v>
      </c>
      <c r="X66" s="10" t="s">
        <v>82</v>
      </c>
      <c r="AC66" s="10">
        <v>43.532699999999998</v>
      </c>
      <c r="AD66" s="10">
        <v>-80.226200000000006</v>
      </c>
      <c r="AE66" s="10">
        <v>37.799999999999997</v>
      </c>
      <c r="AF66" s="10">
        <v>6.65</v>
      </c>
      <c r="AJ66" s="1">
        <v>20</v>
      </c>
      <c r="AK66" s="1">
        <f t="shared" si="12"/>
        <v>0.05</v>
      </c>
      <c r="AL66" s="1">
        <f t="shared" si="13"/>
        <v>500</v>
      </c>
      <c r="AM66" s="10">
        <f t="shared" si="14"/>
        <v>3325</v>
      </c>
      <c r="AN66" s="10">
        <f t="shared" si="15"/>
        <v>1.42E-6</v>
      </c>
      <c r="AO66" s="10">
        <v>0.41</v>
      </c>
      <c r="AP66" s="10">
        <f t="shared" si="16"/>
        <v>4.7215E-3</v>
      </c>
      <c r="AQ66" s="10" t="s">
        <v>208</v>
      </c>
    </row>
    <row r="67" spans="1:43" ht="14.25" customHeight="1" x14ac:dyDescent="0.3">
      <c r="A67" s="10" t="s">
        <v>201</v>
      </c>
      <c r="B67" s="10" t="s">
        <v>202</v>
      </c>
      <c r="C67" s="10">
        <v>2002</v>
      </c>
      <c r="D67" s="10" t="s">
        <v>72</v>
      </c>
      <c r="E67" s="10">
        <v>153</v>
      </c>
      <c r="F67" s="10">
        <v>2</v>
      </c>
      <c r="G67" s="10">
        <v>335</v>
      </c>
      <c r="H67" s="10">
        <v>344</v>
      </c>
      <c r="I67" s="10" t="s">
        <v>203</v>
      </c>
      <c r="J67" s="10" t="s">
        <v>204</v>
      </c>
      <c r="K67" s="10" t="s">
        <v>205</v>
      </c>
      <c r="L67" s="10" t="s">
        <v>47</v>
      </c>
      <c r="M67" s="10" t="s">
        <v>76</v>
      </c>
      <c r="N67" s="1" t="s">
        <v>108</v>
      </c>
      <c r="O67" s="10" t="s">
        <v>64</v>
      </c>
      <c r="P67" s="10" t="s">
        <v>52</v>
      </c>
      <c r="Q67" s="60" t="s">
        <v>206</v>
      </c>
      <c r="R67" s="59"/>
      <c r="T67" s="10" t="s">
        <v>55</v>
      </c>
      <c r="U67" s="10" t="s">
        <v>80</v>
      </c>
      <c r="V67" s="10" t="s">
        <v>216</v>
      </c>
      <c r="W67" s="10" t="s">
        <v>57</v>
      </c>
      <c r="X67" s="10" t="s">
        <v>82</v>
      </c>
      <c r="AC67" s="10">
        <v>43.532699999999998</v>
      </c>
      <c r="AD67" s="10">
        <v>-80.226200000000006</v>
      </c>
      <c r="AE67" s="10">
        <v>40.4</v>
      </c>
      <c r="AF67" s="10">
        <v>1.73</v>
      </c>
      <c r="AJ67" s="1">
        <v>20</v>
      </c>
      <c r="AK67" s="1">
        <f t="shared" si="12"/>
        <v>0.05</v>
      </c>
      <c r="AL67" s="1">
        <f t="shared" si="13"/>
        <v>500</v>
      </c>
      <c r="AM67" s="10">
        <f t="shared" si="14"/>
        <v>865</v>
      </c>
      <c r="AN67" s="10">
        <f t="shared" si="15"/>
        <v>1.42E-6</v>
      </c>
      <c r="AO67" s="10">
        <v>0.41</v>
      </c>
      <c r="AP67" s="10">
        <f t="shared" si="16"/>
        <v>1.2282999999999999E-3</v>
      </c>
      <c r="AQ67" s="10" t="s">
        <v>208</v>
      </c>
    </row>
    <row r="68" spans="1:43" ht="14.25" customHeight="1" x14ac:dyDescent="0.3">
      <c r="A68" s="10" t="s">
        <v>201</v>
      </c>
      <c r="B68" s="10" t="s">
        <v>202</v>
      </c>
      <c r="C68" s="10">
        <v>2002</v>
      </c>
      <c r="D68" s="10" t="s">
        <v>72</v>
      </c>
      <c r="E68" s="10">
        <v>153</v>
      </c>
      <c r="F68" s="10">
        <v>2</v>
      </c>
      <c r="G68" s="10">
        <v>335</v>
      </c>
      <c r="H68" s="10">
        <v>344</v>
      </c>
      <c r="I68" s="10" t="s">
        <v>203</v>
      </c>
      <c r="J68" s="10" t="s">
        <v>204</v>
      </c>
      <c r="K68" s="10" t="s">
        <v>205</v>
      </c>
      <c r="L68" s="10" t="s">
        <v>47</v>
      </c>
      <c r="M68" s="10" t="s">
        <v>76</v>
      </c>
      <c r="N68" s="1" t="s">
        <v>108</v>
      </c>
      <c r="O68" s="10" t="s">
        <v>64</v>
      </c>
      <c r="P68" s="10" t="s">
        <v>52</v>
      </c>
      <c r="Q68" s="60" t="s">
        <v>206</v>
      </c>
      <c r="R68" s="59"/>
      <c r="T68" s="10" t="s">
        <v>55</v>
      </c>
      <c r="U68" s="10" t="s">
        <v>80</v>
      </c>
      <c r="V68" s="10" t="s">
        <v>119</v>
      </c>
      <c r="W68" s="10" t="s">
        <v>57</v>
      </c>
      <c r="X68" s="10" t="s">
        <v>82</v>
      </c>
      <c r="AC68" s="10">
        <v>43.532699999999998</v>
      </c>
      <c r="AD68" s="10">
        <v>-80.226200000000006</v>
      </c>
      <c r="AE68" s="10">
        <v>40.4</v>
      </c>
      <c r="AF68" s="10">
        <v>1.73</v>
      </c>
      <c r="AJ68" s="1">
        <v>20</v>
      </c>
      <c r="AK68" s="1">
        <f t="shared" si="12"/>
        <v>0.05</v>
      </c>
      <c r="AL68" s="1">
        <f t="shared" si="13"/>
        <v>500</v>
      </c>
      <c r="AM68" s="10">
        <f t="shared" si="14"/>
        <v>865</v>
      </c>
      <c r="AN68" s="10">
        <f t="shared" si="15"/>
        <v>1.42E-6</v>
      </c>
      <c r="AO68" s="10">
        <v>0.41</v>
      </c>
      <c r="AP68" s="10">
        <f t="shared" si="16"/>
        <v>1.2282999999999999E-3</v>
      </c>
      <c r="AQ68" s="10" t="s">
        <v>208</v>
      </c>
    </row>
    <row r="69" spans="1:43" ht="14.25" customHeight="1" x14ac:dyDescent="0.3">
      <c r="A69" s="10" t="s">
        <v>201</v>
      </c>
      <c r="B69" s="10" t="s">
        <v>202</v>
      </c>
      <c r="C69" s="10">
        <v>2002</v>
      </c>
      <c r="D69" s="10" t="s">
        <v>72</v>
      </c>
      <c r="E69" s="10">
        <v>153</v>
      </c>
      <c r="F69" s="10">
        <v>2</v>
      </c>
      <c r="G69" s="10">
        <v>335</v>
      </c>
      <c r="H69" s="10">
        <v>344</v>
      </c>
      <c r="I69" s="10" t="s">
        <v>203</v>
      </c>
      <c r="J69" s="10" t="s">
        <v>204</v>
      </c>
      <c r="K69" s="10" t="s">
        <v>205</v>
      </c>
      <c r="L69" s="10" t="s">
        <v>47</v>
      </c>
      <c r="M69" s="10" t="s">
        <v>76</v>
      </c>
      <c r="N69" s="1" t="s">
        <v>108</v>
      </c>
      <c r="O69" s="10" t="s">
        <v>64</v>
      </c>
      <c r="P69" s="10" t="s">
        <v>52</v>
      </c>
      <c r="Q69" s="60" t="s">
        <v>206</v>
      </c>
      <c r="R69" s="59"/>
      <c r="T69" s="10" t="s">
        <v>55</v>
      </c>
      <c r="U69" s="10" t="s">
        <v>80</v>
      </c>
      <c r="V69" s="10" t="s">
        <v>119</v>
      </c>
      <c r="W69" s="10" t="s">
        <v>57</v>
      </c>
      <c r="X69" s="10" t="s">
        <v>82</v>
      </c>
      <c r="AC69" s="10">
        <v>43.532699999999998</v>
      </c>
      <c r="AD69" s="10">
        <v>-80.226200000000006</v>
      </c>
      <c r="AE69" s="10">
        <v>50.6</v>
      </c>
      <c r="AF69" s="10">
        <v>1.88</v>
      </c>
      <c r="AJ69" s="1">
        <v>20</v>
      </c>
      <c r="AK69" s="1">
        <f t="shared" si="12"/>
        <v>0.05</v>
      </c>
      <c r="AL69" s="1">
        <f t="shared" si="13"/>
        <v>500</v>
      </c>
      <c r="AM69" s="10">
        <f t="shared" si="14"/>
        <v>940</v>
      </c>
      <c r="AN69" s="10">
        <f t="shared" si="15"/>
        <v>1.42E-6</v>
      </c>
      <c r="AO69" s="10">
        <v>0.41</v>
      </c>
      <c r="AP69" s="10">
        <f t="shared" si="16"/>
        <v>1.3347999999999999E-3</v>
      </c>
      <c r="AQ69" s="10" t="s">
        <v>208</v>
      </c>
    </row>
    <row r="70" spans="1:43" ht="14.25" customHeight="1" x14ac:dyDescent="0.3">
      <c r="A70" s="10" t="s">
        <v>201</v>
      </c>
      <c r="B70" s="10" t="s">
        <v>202</v>
      </c>
      <c r="C70" s="10">
        <v>2002</v>
      </c>
      <c r="D70" s="10" t="s">
        <v>72</v>
      </c>
      <c r="E70" s="10">
        <v>153</v>
      </c>
      <c r="F70" s="10">
        <v>2</v>
      </c>
      <c r="G70" s="10">
        <v>335</v>
      </c>
      <c r="H70" s="10">
        <v>344</v>
      </c>
      <c r="I70" s="10" t="s">
        <v>203</v>
      </c>
      <c r="J70" s="10" t="s">
        <v>204</v>
      </c>
      <c r="K70" s="10" t="s">
        <v>205</v>
      </c>
      <c r="L70" s="10" t="s">
        <v>47</v>
      </c>
      <c r="M70" s="10" t="s">
        <v>76</v>
      </c>
      <c r="N70" s="1" t="s">
        <v>108</v>
      </c>
      <c r="O70" s="10" t="s">
        <v>64</v>
      </c>
      <c r="P70" s="10" t="s">
        <v>52</v>
      </c>
      <c r="Q70" s="60" t="s">
        <v>206</v>
      </c>
      <c r="R70" s="59"/>
      <c r="T70" s="10" t="s">
        <v>55</v>
      </c>
      <c r="U70" s="10" t="s">
        <v>80</v>
      </c>
      <c r="V70" s="10" t="s">
        <v>119</v>
      </c>
      <c r="W70" s="10" t="s">
        <v>57</v>
      </c>
      <c r="X70" s="10" t="s">
        <v>82</v>
      </c>
      <c r="AC70" s="10">
        <v>43.532699999999998</v>
      </c>
      <c r="AD70" s="10">
        <v>-80.226200000000006</v>
      </c>
      <c r="AE70" s="10">
        <v>52.5</v>
      </c>
      <c r="AF70" s="10">
        <v>1.88</v>
      </c>
      <c r="AJ70" s="1">
        <v>20</v>
      </c>
      <c r="AK70" s="1">
        <f t="shared" si="12"/>
        <v>0.05</v>
      </c>
      <c r="AL70" s="1">
        <f t="shared" si="13"/>
        <v>500</v>
      </c>
      <c r="AM70" s="10">
        <f t="shared" si="14"/>
        <v>940</v>
      </c>
      <c r="AN70" s="10">
        <f t="shared" si="15"/>
        <v>1.42E-6</v>
      </c>
      <c r="AO70" s="10">
        <v>0.41</v>
      </c>
      <c r="AP70" s="10">
        <f t="shared" si="16"/>
        <v>1.3347999999999999E-3</v>
      </c>
      <c r="AQ70" s="10" t="s">
        <v>208</v>
      </c>
    </row>
    <row r="71" spans="1:43" ht="14.25" customHeight="1" x14ac:dyDescent="0.3">
      <c r="A71" s="10" t="s">
        <v>201</v>
      </c>
      <c r="B71" s="10" t="s">
        <v>202</v>
      </c>
      <c r="C71" s="10">
        <v>2002</v>
      </c>
      <c r="D71" s="10" t="s">
        <v>72</v>
      </c>
      <c r="E71" s="10">
        <v>153</v>
      </c>
      <c r="F71" s="10">
        <v>2</v>
      </c>
      <c r="G71" s="10">
        <v>335</v>
      </c>
      <c r="H71" s="10">
        <v>344</v>
      </c>
      <c r="I71" s="10" t="s">
        <v>203</v>
      </c>
      <c r="J71" s="10" t="s">
        <v>204</v>
      </c>
      <c r="K71" s="10" t="s">
        <v>205</v>
      </c>
      <c r="L71" s="10" t="s">
        <v>47</v>
      </c>
      <c r="M71" s="10" t="s">
        <v>76</v>
      </c>
      <c r="N71" s="1" t="s">
        <v>108</v>
      </c>
      <c r="O71" s="10" t="s">
        <v>64</v>
      </c>
      <c r="P71" s="10" t="s">
        <v>52</v>
      </c>
      <c r="Q71" s="60" t="s">
        <v>206</v>
      </c>
      <c r="R71" s="59"/>
      <c r="T71" s="10" t="s">
        <v>55</v>
      </c>
      <c r="U71" s="10" t="s">
        <v>80</v>
      </c>
      <c r="V71" s="10" t="s">
        <v>119</v>
      </c>
      <c r="W71" s="10" t="s">
        <v>57</v>
      </c>
      <c r="X71" s="10" t="s">
        <v>82</v>
      </c>
      <c r="AC71" s="10">
        <v>43.532699999999998</v>
      </c>
      <c r="AD71" s="10">
        <v>-80.226200000000006</v>
      </c>
      <c r="AE71" s="10">
        <v>56.7</v>
      </c>
      <c r="AF71" s="10">
        <v>1.92</v>
      </c>
      <c r="AJ71" s="1">
        <v>20</v>
      </c>
      <c r="AK71" s="1">
        <f t="shared" si="12"/>
        <v>0.05</v>
      </c>
      <c r="AL71" s="1">
        <f t="shared" si="13"/>
        <v>500</v>
      </c>
      <c r="AM71" s="10">
        <f t="shared" si="14"/>
        <v>960</v>
      </c>
      <c r="AN71" s="10">
        <f t="shared" si="15"/>
        <v>1.42E-6</v>
      </c>
      <c r="AO71" s="10">
        <v>0.41</v>
      </c>
      <c r="AP71" s="10">
        <f t="shared" si="16"/>
        <v>1.3632E-3</v>
      </c>
      <c r="AQ71" s="10" t="s">
        <v>208</v>
      </c>
    </row>
    <row r="72" spans="1:43" ht="14.25" customHeight="1" x14ac:dyDescent="0.3">
      <c r="A72" s="10" t="s">
        <v>201</v>
      </c>
      <c r="B72" s="10" t="s">
        <v>202</v>
      </c>
      <c r="C72" s="10">
        <v>2002</v>
      </c>
      <c r="D72" s="10" t="s">
        <v>72</v>
      </c>
      <c r="E72" s="10">
        <v>153</v>
      </c>
      <c r="F72" s="10">
        <v>2</v>
      </c>
      <c r="G72" s="10">
        <v>335</v>
      </c>
      <c r="H72" s="10">
        <v>344</v>
      </c>
      <c r="I72" s="10" t="s">
        <v>203</v>
      </c>
      <c r="J72" s="10" t="s">
        <v>204</v>
      </c>
      <c r="K72" s="10" t="s">
        <v>205</v>
      </c>
      <c r="L72" s="10" t="s">
        <v>47</v>
      </c>
      <c r="M72" s="10" t="s">
        <v>76</v>
      </c>
      <c r="N72" s="1" t="s">
        <v>108</v>
      </c>
      <c r="O72" s="10" t="s">
        <v>64</v>
      </c>
      <c r="P72" s="10" t="s">
        <v>52</v>
      </c>
      <c r="Q72" s="60" t="s">
        <v>206</v>
      </c>
      <c r="R72" s="59"/>
      <c r="T72" s="10" t="s">
        <v>55</v>
      </c>
      <c r="U72" s="10" t="s">
        <v>80</v>
      </c>
      <c r="V72" s="10" t="s">
        <v>119</v>
      </c>
      <c r="W72" s="10" t="s">
        <v>57</v>
      </c>
      <c r="X72" s="10" t="s">
        <v>82</v>
      </c>
      <c r="AC72" s="10">
        <v>43.532699999999998</v>
      </c>
      <c r="AD72" s="10">
        <v>-80.226200000000006</v>
      </c>
      <c r="AE72" s="10">
        <v>62.4</v>
      </c>
      <c r="AF72" s="10">
        <v>1.94</v>
      </c>
      <c r="AJ72" s="1">
        <v>20</v>
      </c>
      <c r="AK72" s="1">
        <f t="shared" si="12"/>
        <v>0.05</v>
      </c>
      <c r="AL72" s="1">
        <f t="shared" si="13"/>
        <v>500</v>
      </c>
      <c r="AM72" s="10">
        <f t="shared" si="14"/>
        <v>970</v>
      </c>
      <c r="AN72" s="10">
        <f t="shared" si="15"/>
        <v>1.42E-6</v>
      </c>
      <c r="AO72" s="10">
        <v>0.41</v>
      </c>
      <c r="AP72" s="10">
        <f t="shared" si="16"/>
        <v>1.3774E-3</v>
      </c>
      <c r="AQ72" s="10" t="s">
        <v>208</v>
      </c>
    </row>
    <row r="73" spans="1:43" ht="14.25" customHeight="1" x14ac:dyDescent="0.3">
      <c r="A73" s="10" t="s">
        <v>201</v>
      </c>
      <c r="B73" s="10" t="s">
        <v>202</v>
      </c>
      <c r="C73" s="10">
        <v>2002</v>
      </c>
      <c r="D73" s="10" t="s">
        <v>72</v>
      </c>
      <c r="E73" s="10">
        <v>153</v>
      </c>
      <c r="F73" s="10">
        <v>2</v>
      </c>
      <c r="G73" s="10">
        <v>335</v>
      </c>
      <c r="H73" s="10">
        <v>344</v>
      </c>
      <c r="I73" s="10" t="s">
        <v>203</v>
      </c>
      <c r="J73" s="10" t="s">
        <v>204</v>
      </c>
      <c r="K73" s="10" t="s">
        <v>205</v>
      </c>
      <c r="L73" s="10" t="s">
        <v>47</v>
      </c>
      <c r="M73" s="10" t="s">
        <v>76</v>
      </c>
      <c r="N73" s="1" t="s">
        <v>108</v>
      </c>
      <c r="O73" s="10" t="s">
        <v>64</v>
      </c>
      <c r="P73" s="10" t="s">
        <v>52</v>
      </c>
      <c r="Q73" s="60" t="s">
        <v>206</v>
      </c>
      <c r="R73" s="59"/>
      <c r="T73" s="10" t="s">
        <v>55</v>
      </c>
      <c r="U73" s="10" t="s">
        <v>80</v>
      </c>
      <c r="V73" s="10" t="s">
        <v>119</v>
      </c>
      <c r="W73" s="10" t="s">
        <v>57</v>
      </c>
      <c r="X73" s="10" t="s">
        <v>82</v>
      </c>
      <c r="AC73" s="10">
        <v>43.532699999999998</v>
      </c>
      <c r="AD73" s="10">
        <v>-80.226200000000006</v>
      </c>
      <c r="AE73" s="10">
        <v>77.8</v>
      </c>
      <c r="AF73" s="10">
        <v>2.1</v>
      </c>
      <c r="AJ73" s="1">
        <v>20</v>
      </c>
      <c r="AK73" s="1">
        <f t="shared" si="12"/>
        <v>0.05</v>
      </c>
      <c r="AL73" s="1">
        <f t="shared" si="13"/>
        <v>500</v>
      </c>
      <c r="AM73" s="10">
        <f t="shared" si="14"/>
        <v>1050</v>
      </c>
      <c r="AN73" s="10">
        <f t="shared" si="15"/>
        <v>1.42E-6</v>
      </c>
      <c r="AO73" s="10">
        <v>0.41</v>
      </c>
      <c r="AP73" s="10">
        <f t="shared" si="16"/>
        <v>1.4909999999999999E-3</v>
      </c>
      <c r="AQ73" s="10" t="s">
        <v>208</v>
      </c>
    </row>
    <row r="74" spans="1:43" ht="14.25" customHeight="1" x14ac:dyDescent="0.3">
      <c r="A74" s="10" t="s">
        <v>201</v>
      </c>
      <c r="B74" s="10" t="s">
        <v>202</v>
      </c>
      <c r="C74" s="10">
        <v>2002</v>
      </c>
      <c r="D74" s="10" t="s">
        <v>72</v>
      </c>
      <c r="E74" s="10">
        <v>153</v>
      </c>
      <c r="F74" s="10">
        <v>2</v>
      </c>
      <c r="G74" s="10">
        <v>335</v>
      </c>
      <c r="H74" s="10">
        <v>344</v>
      </c>
      <c r="I74" s="10" t="s">
        <v>203</v>
      </c>
      <c r="J74" s="10" t="s">
        <v>204</v>
      </c>
      <c r="K74" s="10" t="s">
        <v>205</v>
      </c>
      <c r="L74" s="10" t="s">
        <v>47</v>
      </c>
      <c r="M74" s="10" t="s">
        <v>76</v>
      </c>
      <c r="N74" s="1" t="s">
        <v>108</v>
      </c>
      <c r="O74" s="10" t="s">
        <v>64</v>
      </c>
      <c r="P74" s="10" t="s">
        <v>52</v>
      </c>
      <c r="Q74" s="60" t="s">
        <v>206</v>
      </c>
      <c r="R74" s="59"/>
      <c r="T74" s="10" t="s">
        <v>55</v>
      </c>
      <c r="U74" s="10" t="s">
        <v>80</v>
      </c>
      <c r="V74" s="10" t="s">
        <v>217</v>
      </c>
      <c r="W74" s="10" t="s">
        <v>57</v>
      </c>
      <c r="X74" s="10" t="s">
        <v>82</v>
      </c>
      <c r="AC74" s="10">
        <v>43.532699999999998</v>
      </c>
      <c r="AD74" s="10">
        <v>-80.226200000000006</v>
      </c>
      <c r="AE74" s="10">
        <v>41.8</v>
      </c>
      <c r="AF74" s="10">
        <v>1.77</v>
      </c>
      <c r="AJ74" s="1">
        <v>20</v>
      </c>
      <c r="AK74" s="1">
        <f t="shared" si="12"/>
        <v>0.05</v>
      </c>
      <c r="AL74" s="1">
        <f t="shared" si="13"/>
        <v>500</v>
      </c>
      <c r="AM74" s="10">
        <f t="shared" si="14"/>
        <v>885</v>
      </c>
      <c r="AN74" s="10">
        <f t="shared" si="15"/>
        <v>1.42E-6</v>
      </c>
      <c r="AO74" s="10">
        <v>0.41</v>
      </c>
      <c r="AP74" s="10">
        <f t="shared" si="16"/>
        <v>1.2566999999999999E-3</v>
      </c>
      <c r="AQ74" s="10" t="s">
        <v>208</v>
      </c>
    </row>
    <row r="75" spans="1:43" ht="14.25" customHeight="1" x14ac:dyDescent="0.3">
      <c r="A75" s="10" t="s">
        <v>201</v>
      </c>
      <c r="B75" s="10" t="s">
        <v>202</v>
      </c>
      <c r="C75" s="10">
        <v>2002</v>
      </c>
      <c r="D75" s="10" t="s">
        <v>72</v>
      </c>
      <c r="E75" s="10">
        <v>153</v>
      </c>
      <c r="F75" s="10">
        <v>2</v>
      </c>
      <c r="G75" s="10">
        <v>335</v>
      </c>
      <c r="H75" s="10">
        <v>344</v>
      </c>
      <c r="I75" s="10" t="s">
        <v>203</v>
      </c>
      <c r="J75" s="10" t="s">
        <v>204</v>
      </c>
      <c r="K75" s="10" t="s">
        <v>205</v>
      </c>
      <c r="L75" s="10" t="s">
        <v>47</v>
      </c>
      <c r="M75" s="10" t="s">
        <v>76</v>
      </c>
      <c r="N75" s="1" t="s">
        <v>108</v>
      </c>
      <c r="O75" s="10" t="s">
        <v>64</v>
      </c>
      <c r="P75" s="10" t="s">
        <v>52</v>
      </c>
      <c r="Q75" s="60" t="s">
        <v>206</v>
      </c>
      <c r="R75" s="59"/>
      <c r="T75" s="10" t="s">
        <v>55</v>
      </c>
      <c r="U75" s="10" t="s">
        <v>218</v>
      </c>
      <c r="V75" s="10" t="s">
        <v>219</v>
      </c>
      <c r="W75" s="10" t="s">
        <v>57</v>
      </c>
      <c r="X75" s="10" t="s">
        <v>82</v>
      </c>
      <c r="AC75" s="10">
        <v>43.532699999999998</v>
      </c>
      <c r="AD75" s="10">
        <v>-80.226200000000006</v>
      </c>
      <c r="AE75" s="10">
        <v>51.5</v>
      </c>
      <c r="AF75" s="10">
        <v>1.83</v>
      </c>
      <c r="AJ75" s="1">
        <v>20</v>
      </c>
      <c r="AK75" s="1">
        <f t="shared" si="12"/>
        <v>0.05</v>
      </c>
      <c r="AL75" s="1">
        <f t="shared" si="13"/>
        <v>500</v>
      </c>
      <c r="AM75" s="10">
        <f t="shared" si="14"/>
        <v>915</v>
      </c>
      <c r="AN75" s="10">
        <f t="shared" si="15"/>
        <v>1.42E-6</v>
      </c>
      <c r="AO75" s="10">
        <v>0.41</v>
      </c>
      <c r="AP75" s="10">
        <f t="shared" si="16"/>
        <v>1.2993E-3</v>
      </c>
      <c r="AQ75" s="10" t="s">
        <v>208</v>
      </c>
    </row>
    <row r="76" spans="1:43" ht="14.25" customHeight="1" x14ac:dyDescent="0.3">
      <c r="A76" s="10" t="s">
        <v>201</v>
      </c>
      <c r="B76" s="10" t="s">
        <v>202</v>
      </c>
      <c r="C76" s="10">
        <v>2002</v>
      </c>
      <c r="D76" s="10" t="s">
        <v>72</v>
      </c>
      <c r="E76" s="10">
        <v>153</v>
      </c>
      <c r="F76" s="10">
        <v>2</v>
      </c>
      <c r="G76" s="10">
        <v>335</v>
      </c>
      <c r="H76" s="10">
        <v>344</v>
      </c>
      <c r="I76" s="10" t="s">
        <v>203</v>
      </c>
      <c r="J76" s="10" t="s">
        <v>204</v>
      </c>
      <c r="K76" s="10" t="s">
        <v>205</v>
      </c>
      <c r="L76" s="10" t="s">
        <v>47</v>
      </c>
      <c r="M76" s="10" t="s">
        <v>76</v>
      </c>
      <c r="N76" s="1" t="s">
        <v>108</v>
      </c>
      <c r="O76" s="10" t="s">
        <v>64</v>
      </c>
      <c r="P76" s="10" t="s">
        <v>52</v>
      </c>
      <c r="Q76" s="60" t="s">
        <v>206</v>
      </c>
      <c r="R76" s="59"/>
      <c r="T76" s="10" t="s">
        <v>55</v>
      </c>
      <c r="U76" s="10" t="s">
        <v>80</v>
      </c>
      <c r="V76" s="10" t="s">
        <v>220</v>
      </c>
      <c r="W76" s="10" t="s">
        <v>57</v>
      </c>
      <c r="X76" s="10" t="s">
        <v>82</v>
      </c>
      <c r="AC76" s="10">
        <v>43.532699999999998</v>
      </c>
      <c r="AD76" s="10">
        <v>-80.226200000000006</v>
      </c>
      <c r="AE76" s="10">
        <v>53</v>
      </c>
      <c r="AF76" s="10">
        <v>1.86</v>
      </c>
      <c r="AJ76" s="1">
        <v>20</v>
      </c>
      <c r="AK76" s="1">
        <f t="shared" si="12"/>
        <v>0.05</v>
      </c>
      <c r="AL76" s="1">
        <f t="shared" si="13"/>
        <v>500</v>
      </c>
      <c r="AM76" s="10">
        <f t="shared" si="14"/>
        <v>930</v>
      </c>
      <c r="AN76" s="10">
        <f t="shared" si="15"/>
        <v>1.42E-6</v>
      </c>
      <c r="AO76" s="10">
        <v>0.41</v>
      </c>
      <c r="AP76" s="10">
        <f t="shared" si="16"/>
        <v>1.3205999999999999E-3</v>
      </c>
      <c r="AQ76" s="10" t="s">
        <v>208</v>
      </c>
    </row>
    <row r="77" spans="1:43" ht="14.25" customHeight="1" x14ac:dyDescent="0.3">
      <c r="A77" s="10" t="s">
        <v>201</v>
      </c>
      <c r="B77" s="10" t="s">
        <v>202</v>
      </c>
      <c r="C77" s="10">
        <v>2002</v>
      </c>
      <c r="D77" s="10" t="s">
        <v>72</v>
      </c>
      <c r="E77" s="10">
        <v>153</v>
      </c>
      <c r="F77" s="10">
        <v>2</v>
      </c>
      <c r="G77" s="10">
        <v>335</v>
      </c>
      <c r="H77" s="10">
        <v>344</v>
      </c>
      <c r="I77" s="10" t="s">
        <v>203</v>
      </c>
      <c r="J77" s="10" t="s">
        <v>204</v>
      </c>
      <c r="K77" s="10" t="s">
        <v>205</v>
      </c>
      <c r="L77" s="10" t="s">
        <v>47</v>
      </c>
      <c r="M77" s="10" t="s">
        <v>76</v>
      </c>
      <c r="N77" s="1" t="s">
        <v>108</v>
      </c>
      <c r="O77" s="10" t="s">
        <v>64</v>
      </c>
      <c r="P77" s="10" t="s">
        <v>52</v>
      </c>
      <c r="Q77" s="60" t="s">
        <v>206</v>
      </c>
      <c r="R77" s="59"/>
      <c r="T77" s="10" t="s">
        <v>55</v>
      </c>
      <c r="U77" s="10" t="s">
        <v>212</v>
      </c>
      <c r="V77" s="10" t="s">
        <v>221</v>
      </c>
      <c r="W77" s="10" t="s">
        <v>57</v>
      </c>
      <c r="X77" s="10" t="s">
        <v>82</v>
      </c>
      <c r="AC77" s="10">
        <v>43.532699999999998</v>
      </c>
      <c r="AD77" s="10">
        <v>-80.226200000000006</v>
      </c>
      <c r="AE77" s="10">
        <v>62.1</v>
      </c>
      <c r="AF77" s="10">
        <v>7.66</v>
      </c>
      <c r="AJ77" s="1">
        <v>20</v>
      </c>
      <c r="AK77" s="1">
        <f t="shared" si="12"/>
        <v>0.05</v>
      </c>
      <c r="AL77" s="1">
        <f t="shared" si="13"/>
        <v>500</v>
      </c>
      <c r="AM77" s="10">
        <f t="shared" si="14"/>
        <v>3830</v>
      </c>
      <c r="AN77" s="10">
        <f t="shared" si="15"/>
        <v>1.42E-6</v>
      </c>
      <c r="AO77" s="10">
        <v>0.41</v>
      </c>
      <c r="AP77" s="10">
        <f t="shared" si="16"/>
        <v>5.4386E-3</v>
      </c>
      <c r="AQ77" s="10" t="s">
        <v>208</v>
      </c>
    </row>
    <row r="78" spans="1:43" ht="14.25" customHeight="1" x14ac:dyDescent="0.3">
      <c r="A78" s="10" t="s">
        <v>201</v>
      </c>
      <c r="B78" s="10" t="s">
        <v>202</v>
      </c>
      <c r="C78" s="10">
        <v>2002</v>
      </c>
      <c r="D78" s="10" t="s">
        <v>72</v>
      </c>
      <c r="E78" s="10">
        <v>153</v>
      </c>
      <c r="F78" s="10">
        <v>2</v>
      </c>
      <c r="G78" s="10">
        <v>335</v>
      </c>
      <c r="H78" s="10">
        <v>344</v>
      </c>
      <c r="I78" s="10" t="s">
        <v>203</v>
      </c>
      <c r="J78" s="10" t="s">
        <v>204</v>
      </c>
      <c r="K78" s="10" t="s">
        <v>205</v>
      </c>
      <c r="L78" s="10" t="s">
        <v>47</v>
      </c>
      <c r="M78" s="10" t="s">
        <v>76</v>
      </c>
      <c r="N78" s="1" t="s">
        <v>108</v>
      </c>
      <c r="O78" s="10" t="s">
        <v>64</v>
      </c>
      <c r="P78" s="10" t="s">
        <v>52</v>
      </c>
      <c r="Q78" s="60" t="s">
        <v>206</v>
      </c>
      <c r="R78" s="59"/>
      <c r="T78" s="10" t="s">
        <v>55</v>
      </c>
      <c r="U78" s="10" t="s">
        <v>80</v>
      </c>
      <c r="V78" s="10" t="s">
        <v>94</v>
      </c>
      <c r="W78" s="10" t="s">
        <v>57</v>
      </c>
      <c r="X78" s="10" t="s">
        <v>82</v>
      </c>
      <c r="AC78" s="10">
        <v>43.532699999999998</v>
      </c>
      <c r="AD78" s="10">
        <v>-80.226200000000006</v>
      </c>
      <c r="AE78" s="10">
        <v>77.8</v>
      </c>
      <c r="AF78" s="10">
        <v>1.99</v>
      </c>
      <c r="AJ78" s="1">
        <v>20</v>
      </c>
      <c r="AK78" s="1">
        <f t="shared" si="12"/>
        <v>0.05</v>
      </c>
      <c r="AL78" s="1">
        <f t="shared" si="13"/>
        <v>500</v>
      </c>
      <c r="AM78" s="10">
        <f t="shared" si="14"/>
        <v>995</v>
      </c>
      <c r="AN78" s="10">
        <f t="shared" si="15"/>
        <v>1.42E-6</v>
      </c>
      <c r="AO78" s="10">
        <v>0.41</v>
      </c>
      <c r="AP78" s="10">
        <f t="shared" si="16"/>
        <v>1.4128999999999999E-3</v>
      </c>
      <c r="AQ78" s="10" t="s">
        <v>208</v>
      </c>
    </row>
    <row r="79" spans="1:43" ht="13.5" customHeight="1" x14ac:dyDescent="0.3">
      <c r="A79" s="10" t="s">
        <v>222</v>
      </c>
      <c r="B79" s="10" t="s">
        <v>223</v>
      </c>
      <c r="C79" s="10">
        <v>1995</v>
      </c>
      <c r="D79" s="10" t="s">
        <v>109</v>
      </c>
      <c r="E79" s="10">
        <v>27</v>
      </c>
      <c r="F79" s="10">
        <v>9</v>
      </c>
      <c r="G79" s="10">
        <v>1153</v>
      </c>
      <c r="H79" s="10">
        <v>1159</v>
      </c>
      <c r="I79" s="10" t="s">
        <v>224</v>
      </c>
      <c r="J79" s="25" t="s">
        <v>225</v>
      </c>
      <c r="K79" s="10"/>
      <c r="L79" s="10" t="s">
        <v>47</v>
      </c>
      <c r="M79" s="10" t="s">
        <v>76</v>
      </c>
      <c r="N79" s="1" t="s">
        <v>108</v>
      </c>
      <c r="O79" s="10" t="s">
        <v>64</v>
      </c>
      <c r="P79" s="10" t="s">
        <v>77</v>
      </c>
      <c r="Q79" s="10" t="s">
        <v>110</v>
      </c>
      <c r="R79" s="10" t="s">
        <v>226</v>
      </c>
      <c r="T79" s="10" t="s">
        <v>55</v>
      </c>
      <c r="U79" s="10" t="s">
        <v>80</v>
      </c>
      <c r="V79" s="10" t="s">
        <v>227</v>
      </c>
      <c r="W79" s="10" t="s">
        <v>228</v>
      </c>
      <c r="X79" s="10" t="s">
        <v>82</v>
      </c>
      <c r="Y79" s="10">
        <v>20</v>
      </c>
      <c r="Z79" s="10">
        <v>500</v>
      </c>
      <c r="AC79" s="10">
        <v>55.692599999999999</v>
      </c>
      <c r="AD79" s="10">
        <v>12.0974</v>
      </c>
      <c r="AF79" s="10">
        <v>12.88</v>
      </c>
      <c r="AJ79" s="1">
        <v>20</v>
      </c>
      <c r="AK79" s="1">
        <f t="shared" si="12"/>
        <v>0.05</v>
      </c>
      <c r="AL79" s="1">
        <f t="shared" si="13"/>
        <v>500</v>
      </c>
      <c r="AM79" s="10">
        <f t="shared" si="14"/>
        <v>6440</v>
      </c>
      <c r="AN79" s="10">
        <f t="shared" si="15"/>
        <v>1.42E-6</v>
      </c>
      <c r="AO79" s="10">
        <v>0.41</v>
      </c>
      <c r="AP79" s="10">
        <f t="shared" si="16"/>
        <v>9.1447999999999998E-3</v>
      </c>
      <c r="AQ79" s="10" t="s">
        <v>229</v>
      </c>
    </row>
    <row r="80" spans="1:43" ht="13.5" customHeight="1" x14ac:dyDescent="0.3">
      <c r="A80" s="10" t="s">
        <v>222</v>
      </c>
      <c r="B80" s="10" t="s">
        <v>223</v>
      </c>
      <c r="C80" s="10">
        <v>1995</v>
      </c>
      <c r="D80" s="10" t="s">
        <v>109</v>
      </c>
      <c r="E80" s="10">
        <v>27</v>
      </c>
      <c r="F80" s="10">
        <v>9</v>
      </c>
      <c r="G80" s="10">
        <v>1153</v>
      </c>
      <c r="H80" s="10">
        <v>1159</v>
      </c>
      <c r="I80" s="10" t="s">
        <v>224</v>
      </c>
      <c r="J80" s="25" t="s">
        <v>225</v>
      </c>
      <c r="K80" s="10"/>
      <c r="L80" s="10" t="s">
        <v>47</v>
      </c>
      <c r="M80" s="10" t="s">
        <v>76</v>
      </c>
      <c r="N80" s="1" t="s">
        <v>108</v>
      </c>
      <c r="O80" s="10" t="s">
        <v>64</v>
      </c>
      <c r="P80" s="10" t="s">
        <v>77</v>
      </c>
      <c r="Q80" s="10" t="s">
        <v>110</v>
      </c>
      <c r="R80" s="10" t="s">
        <v>226</v>
      </c>
      <c r="T80" s="10" t="s">
        <v>55</v>
      </c>
      <c r="U80" s="10" t="s">
        <v>80</v>
      </c>
      <c r="V80" s="10" t="s">
        <v>227</v>
      </c>
      <c r="W80" s="10" t="s">
        <v>228</v>
      </c>
      <c r="X80" s="10" t="s">
        <v>82</v>
      </c>
      <c r="Y80" s="10">
        <v>20</v>
      </c>
      <c r="Z80" s="10">
        <v>500</v>
      </c>
      <c r="AC80" s="10">
        <v>55.692599999999999</v>
      </c>
      <c r="AD80" s="10">
        <v>12.0974</v>
      </c>
      <c r="AF80" s="10">
        <v>20.79</v>
      </c>
      <c r="AJ80" s="1">
        <v>20</v>
      </c>
      <c r="AK80" s="1">
        <f t="shared" si="12"/>
        <v>0.05</v>
      </c>
      <c r="AL80" s="1">
        <f t="shared" si="13"/>
        <v>500</v>
      </c>
      <c r="AM80" s="10">
        <f t="shared" si="14"/>
        <v>10395</v>
      </c>
      <c r="AN80" s="10">
        <f t="shared" si="15"/>
        <v>1.42E-6</v>
      </c>
      <c r="AO80" s="10">
        <v>0.41</v>
      </c>
      <c r="AP80" s="10">
        <f t="shared" si="16"/>
        <v>1.47609E-2</v>
      </c>
      <c r="AQ80" s="10" t="s">
        <v>230</v>
      </c>
    </row>
    <row r="81" spans="1:59" ht="14.25" customHeight="1" x14ac:dyDescent="0.3">
      <c r="A81" s="1" t="s">
        <v>222</v>
      </c>
      <c r="B81" s="1" t="s">
        <v>223</v>
      </c>
      <c r="C81" s="22">
        <v>1995</v>
      </c>
      <c r="D81" s="1" t="s">
        <v>109</v>
      </c>
      <c r="E81" s="22">
        <v>27</v>
      </c>
      <c r="F81" s="22">
        <v>9</v>
      </c>
      <c r="G81" s="22">
        <v>1153</v>
      </c>
      <c r="H81" s="22">
        <v>1159</v>
      </c>
      <c r="I81" s="1" t="s">
        <v>224</v>
      </c>
      <c r="J81" s="1" t="s">
        <v>225</v>
      </c>
      <c r="K81" s="1"/>
      <c r="L81" s="1" t="s">
        <v>47</v>
      </c>
      <c r="M81" s="1" t="s">
        <v>76</v>
      </c>
      <c r="N81" s="1" t="s">
        <v>108</v>
      </c>
      <c r="O81" s="1" t="s">
        <v>64</v>
      </c>
      <c r="P81" s="1" t="s">
        <v>77</v>
      </c>
      <c r="Q81" s="1" t="s">
        <v>110</v>
      </c>
      <c r="R81" s="1" t="s">
        <v>226</v>
      </c>
      <c r="S81" s="1"/>
      <c r="T81" s="1" t="s">
        <v>55</v>
      </c>
      <c r="U81" s="1" t="s">
        <v>80</v>
      </c>
      <c r="V81" s="1" t="s">
        <v>227</v>
      </c>
      <c r="W81" s="1" t="s">
        <v>228</v>
      </c>
      <c r="X81" s="1" t="s">
        <v>82</v>
      </c>
      <c r="Y81" s="10">
        <v>20</v>
      </c>
      <c r="Z81" s="10">
        <v>500</v>
      </c>
      <c r="AA81" s="44"/>
      <c r="AB81" s="1"/>
      <c r="AC81" s="10">
        <v>55.692599999999999</v>
      </c>
      <c r="AD81" s="10">
        <v>12.0974</v>
      </c>
      <c r="AE81" s="1"/>
      <c r="AF81" s="1">
        <v>14.31</v>
      </c>
      <c r="AG81" s="1"/>
      <c r="AH81" s="1"/>
      <c r="AI81" s="1"/>
      <c r="AJ81" s="1">
        <v>20</v>
      </c>
      <c r="AK81" s="1">
        <f t="shared" si="12"/>
        <v>0.05</v>
      </c>
      <c r="AL81" s="1">
        <f t="shared" si="13"/>
        <v>500</v>
      </c>
      <c r="AM81" s="10">
        <f t="shared" si="14"/>
        <v>7155</v>
      </c>
      <c r="AN81" s="10">
        <f t="shared" si="15"/>
        <v>1.42E-6</v>
      </c>
      <c r="AO81" s="10">
        <v>0.41</v>
      </c>
      <c r="AP81" s="10">
        <f t="shared" si="16"/>
        <v>1.01601E-2</v>
      </c>
      <c r="AQ81" s="1" t="s">
        <v>231</v>
      </c>
      <c r="AR81" s="1"/>
      <c r="AS81" s="1"/>
      <c r="AT81" s="1"/>
      <c r="AU81" s="1"/>
      <c r="AV81" s="1"/>
      <c r="AW81" s="1"/>
      <c r="AX81" s="1"/>
      <c r="AY81" s="1"/>
      <c r="AZ81" s="1"/>
      <c r="BA81" s="1"/>
      <c r="BB81" s="1"/>
      <c r="BC81" s="1"/>
      <c r="BD81" s="1"/>
      <c r="BE81" s="1"/>
      <c r="BF81" s="1"/>
      <c r="BG81" s="1"/>
    </row>
    <row r="82" spans="1:59" ht="14.25" customHeight="1" x14ac:dyDescent="0.3">
      <c r="A82" s="1" t="s">
        <v>222</v>
      </c>
      <c r="B82" s="1" t="s">
        <v>223</v>
      </c>
      <c r="C82" s="22">
        <v>1995</v>
      </c>
      <c r="D82" s="1" t="s">
        <v>109</v>
      </c>
      <c r="E82" s="22">
        <v>27</v>
      </c>
      <c r="F82" s="22">
        <v>9</v>
      </c>
      <c r="G82" s="22">
        <v>1153</v>
      </c>
      <c r="H82" s="22">
        <v>1159</v>
      </c>
      <c r="I82" s="1" t="s">
        <v>224</v>
      </c>
      <c r="J82" s="1" t="s">
        <v>225</v>
      </c>
      <c r="K82" s="1"/>
      <c r="L82" s="1" t="s">
        <v>47</v>
      </c>
      <c r="M82" s="1" t="s">
        <v>76</v>
      </c>
      <c r="N82" s="1" t="s">
        <v>108</v>
      </c>
      <c r="O82" s="1" t="s">
        <v>64</v>
      </c>
      <c r="P82" s="1" t="s">
        <v>77</v>
      </c>
      <c r="Q82" s="1" t="s">
        <v>110</v>
      </c>
      <c r="R82" s="1" t="s">
        <v>226</v>
      </c>
      <c r="S82" s="1"/>
      <c r="T82" s="1" t="s">
        <v>55</v>
      </c>
      <c r="U82" s="1" t="s">
        <v>80</v>
      </c>
      <c r="V82" s="1" t="s">
        <v>227</v>
      </c>
      <c r="W82" s="1" t="s">
        <v>228</v>
      </c>
      <c r="X82" s="1" t="s">
        <v>82</v>
      </c>
      <c r="Y82" s="10">
        <v>20</v>
      </c>
      <c r="Z82" s="10">
        <v>500</v>
      </c>
      <c r="AA82" s="44"/>
      <c r="AB82" s="1"/>
      <c r="AC82" s="10">
        <v>55.692599999999999</v>
      </c>
      <c r="AD82" s="10">
        <v>12.0974</v>
      </c>
      <c r="AE82" s="1"/>
      <c r="AF82" s="1">
        <v>19.170000000000002</v>
      </c>
      <c r="AG82" s="1"/>
      <c r="AH82" s="1"/>
      <c r="AI82" s="1"/>
      <c r="AJ82" s="1">
        <v>20</v>
      </c>
      <c r="AK82" s="1">
        <f t="shared" si="12"/>
        <v>0.05</v>
      </c>
      <c r="AL82" s="1">
        <f t="shared" si="13"/>
        <v>500</v>
      </c>
      <c r="AM82" s="10">
        <f t="shared" si="14"/>
        <v>9585</v>
      </c>
      <c r="AN82" s="10">
        <f t="shared" si="15"/>
        <v>1.42E-6</v>
      </c>
      <c r="AO82" s="10">
        <v>0.41</v>
      </c>
      <c r="AP82" s="10">
        <f t="shared" si="16"/>
        <v>1.36107E-2</v>
      </c>
      <c r="AQ82" s="1" t="s">
        <v>232</v>
      </c>
      <c r="AR82" s="1"/>
      <c r="AS82" s="1"/>
      <c r="AT82" s="1"/>
      <c r="AU82" s="1"/>
      <c r="AV82" s="1"/>
      <c r="AW82" s="1"/>
      <c r="AX82" s="1"/>
      <c r="AY82" s="1"/>
      <c r="AZ82" s="1"/>
      <c r="BA82" s="1"/>
      <c r="BB82" s="1"/>
      <c r="BC82" s="1"/>
      <c r="BD82" s="1"/>
      <c r="BE82" s="1"/>
      <c r="BF82" s="1"/>
      <c r="BG82" s="1"/>
    </row>
    <row r="83" spans="1:59" ht="14.25" customHeight="1" x14ac:dyDescent="0.3">
      <c r="A83" s="1" t="s">
        <v>222</v>
      </c>
      <c r="B83" s="1" t="s">
        <v>223</v>
      </c>
      <c r="C83" s="22">
        <v>1995</v>
      </c>
      <c r="D83" s="1" t="s">
        <v>109</v>
      </c>
      <c r="E83" s="22">
        <v>27</v>
      </c>
      <c r="F83" s="22">
        <v>9</v>
      </c>
      <c r="G83" s="22">
        <v>1153</v>
      </c>
      <c r="H83" s="22">
        <v>1159</v>
      </c>
      <c r="I83" s="1" t="s">
        <v>224</v>
      </c>
      <c r="J83" s="1" t="s">
        <v>225</v>
      </c>
      <c r="K83" s="1"/>
      <c r="L83" s="1" t="s">
        <v>47</v>
      </c>
      <c r="M83" s="1" t="s">
        <v>76</v>
      </c>
      <c r="N83" s="1" t="s">
        <v>108</v>
      </c>
      <c r="O83" s="1" t="s">
        <v>64</v>
      </c>
      <c r="P83" s="1" t="s">
        <v>77</v>
      </c>
      <c r="Q83" s="1" t="s">
        <v>110</v>
      </c>
      <c r="R83" s="1" t="s">
        <v>226</v>
      </c>
      <c r="S83" s="1"/>
      <c r="T83" s="1" t="s">
        <v>55</v>
      </c>
      <c r="U83" s="1" t="s">
        <v>80</v>
      </c>
      <c r="V83" s="1" t="s">
        <v>233</v>
      </c>
      <c r="W83" s="1" t="s">
        <v>228</v>
      </c>
      <c r="X83" s="1" t="s">
        <v>82</v>
      </c>
      <c r="Y83" s="10">
        <v>20</v>
      </c>
      <c r="Z83" s="10">
        <v>500</v>
      </c>
      <c r="AA83" s="44"/>
      <c r="AB83" s="1"/>
      <c r="AC83" s="10">
        <v>55.692599999999999</v>
      </c>
      <c r="AD83" s="10">
        <v>12.0974</v>
      </c>
      <c r="AE83" s="1"/>
      <c r="AF83" s="1">
        <v>9.25</v>
      </c>
      <c r="AG83" s="1"/>
      <c r="AH83" s="1"/>
      <c r="AI83" s="1"/>
      <c r="AJ83" s="1">
        <v>20</v>
      </c>
      <c r="AK83" s="1">
        <f t="shared" ref="AK83:AK108" si="17">1/AJ83</f>
        <v>0.05</v>
      </c>
      <c r="AL83" s="1">
        <f t="shared" ref="AL83:AL108" si="18">AK83*(100*100)</f>
        <v>500</v>
      </c>
      <c r="AM83" s="10">
        <f t="shared" si="14"/>
        <v>4625</v>
      </c>
      <c r="AN83" s="10">
        <f t="shared" si="15"/>
        <v>1.42E-6</v>
      </c>
      <c r="AO83" s="10">
        <v>0.41</v>
      </c>
      <c r="AP83" s="10">
        <f t="shared" si="16"/>
        <v>6.5674999999999996E-3</v>
      </c>
      <c r="AQ83" s="1" t="s">
        <v>231</v>
      </c>
      <c r="AR83" s="1"/>
      <c r="AS83" s="1"/>
      <c r="AT83" s="1"/>
      <c r="AU83" s="1"/>
      <c r="AV83" s="1"/>
      <c r="AW83" s="1"/>
      <c r="AX83" s="1"/>
      <c r="AY83" s="1"/>
      <c r="AZ83" s="1"/>
      <c r="BA83" s="1"/>
      <c r="BB83" s="1"/>
      <c r="BC83" s="1"/>
      <c r="BD83" s="1"/>
      <c r="BE83" s="1"/>
      <c r="BF83" s="1"/>
      <c r="BG83" s="1"/>
    </row>
    <row r="84" spans="1:59" ht="14.25" customHeight="1" x14ac:dyDescent="0.3">
      <c r="A84" s="1" t="s">
        <v>222</v>
      </c>
      <c r="B84" s="1" t="s">
        <v>223</v>
      </c>
      <c r="C84" s="22">
        <v>1995</v>
      </c>
      <c r="D84" s="1" t="s">
        <v>109</v>
      </c>
      <c r="E84" s="22">
        <v>27</v>
      </c>
      <c r="F84" s="22">
        <v>9</v>
      </c>
      <c r="G84" s="22">
        <v>1153</v>
      </c>
      <c r="H84" s="22">
        <v>1159</v>
      </c>
      <c r="I84" s="1" t="s">
        <v>224</v>
      </c>
      <c r="J84" s="1" t="s">
        <v>225</v>
      </c>
      <c r="K84" s="1"/>
      <c r="L84" s="1" t="s">
        <v>47</v>
      </c>
      <c r="M84" s="1" t="s">
        <v>76</v>
      </c>
      <c r="N84" s="1" t="s">
        <v>108</v>
      </c>
      <c r="O84" s="1" t="s">
        <v>64</v>
      </c>
      <c r="P84" s="1" t="s">
        <v>77</v>
      </c>
      <c r="Q84" s="1" t="s">
        <v>110</v>
      </c>
      <c r="R84" s="1" t="s">
        <v>226</v>
      </c>
      <c r="S84" s="1"/>
      <c r="T84" s="1" t="s">
        <v>55</v>
      </c>
      <c r="U84" s="1" t="s">
        <v>80</v>
      </c>
      <c r="V84" s="1" t="s">
        <v>233</v>
      </c>
      <c r="W84" s="1" t="s">
        <v>228</v>
      </c>
      <c r="X84" s="1" t="s">
        <v>82</v>
      </c>
      <c r="Y84" s="10">
        <v>20</v>
      </c>
      <c r="Z84" s="10">
        <v>500</v>
      </c>
      <c r="AA84" s="44"/>
      <c r="AB84" s="1"/>
      <c r="AC84" s="10">
        <v>55.692599999999999</v>
      </c>
      <c r="AD84" s="10">
        <v>12.0974</v>
      </c>
      <c r="AE84" s="1"/>
      <c r="AF84" s="1">
        <v>10.32</v>
      </c>
      <c r="AG84" s="1"/>
      <c r="AH84" s="1"/>
      <c r="AI84" s="1"/>
      <c r="AJ84" s="1">
        <v>20</v>
      </c>
      <c r="AK84" s="1">
        <f t="shared" si="17"/>
        <v>0.05</v>
      </c>
      <c r="AL84" s="1">
        <f t="shared" si="18"/>
        <v>500</v>
      </c>
      <c r="AM84" s="10">
        <f t="shared" si="14"/>
        <v>5160</v>
      </c>
      <c r="AN84" s="10">
        <f t="shared" si="15"/>
        <v>1.42E-6</v>
      </c>
      <c r="AO84" s="10">
        <v>0.41</v>
      </c>
      <c r="AP84" s="10">
        <f t="shared" si="16"/>
        <v>7.3271999999999999E-3</v>
      </c>
      <c r="AQ84" s="1" t="s">
        <v>234</v>
      </c>
      <c r="AR84" s="1"/>
      <c r="AS84" s="1"/>
      <c r="AT84" s="1"/>
      <c r="AU84" s="1"/>
      <c r="AV84" s="1"/>
      <c r="AW84" s="1"/>
      <c r="AX84" s="1"/>
      <c r="AY84" s="1"/>
      <c r="AZ84" s="1"/>
      <c r="BA84" s="1"/>
      <c r="BB84" s="1"/>
      <c r="BC84" s="1"/>
      <c r="BD84" s="1"/>
      <c r="BE84" s="1"/>
      <c r="BF84" s="1"/>
      <c r="BG84" s="1"/>
    </row>
    <row r="85" spans="1:59" ht="14.25" customHeight="1" x14ac:dyDescent="0.3">
      <c r="A85" s="1" t="s">
        <v>222</v>
      </c>
      <c r="B85" s="1" t="s">
        <v>223</v>
      </c>
      <c r="C85" s="22">
        <v>1995</v>
      </c>
      <c r="D85" s="1" t="s">
        <v>109</v>
      </c>
      <c r="E85" s="22">
        <v>27</v>
      </c>
      <c r="F85" s="22">
        <v>9</v>
      </c>
      <c r="G85" s="22">
        <v>1153</v>
      </c>
      <c r="H85" s="22">
        <v>1159</v>
      </c>
      <c r="I85" s="1" t="s">
        <v>224</v>
      </c>
      <c r="J85" s="1" t="s">
        <v>225</v>
      </c>
      <c r="K85" s="1"/>
      <c r="L85" s="1" t="s">
        <v>47</v>
      </c>
      <c r="M85" s="1" t="s">
        <v>76</v>
      </c>
      <c r="N85" s="1" t="s">
        <v>108</v>
      </c>
      <c r="O85" s="1" t="s">
        <v>64</v>
      </c>
      <c r="P85" s="1" t="s">
        <v>77</v>
      </c>
      <c r="Q85" s="1" t="s">
        <v>110</v>
      </c>
      <c r="R85" s="1" t="s">
        <v>226</v>
      </c>
      <c r="S85" s="1"/>
      <c r="T85" s="1" t="s">
        <v>55</v>
      </c>
      <c r="U85" s="1" t="s">
        <v>80</v>
      </c>
      <c r="V85" s="1" t="s">
        <v>233</v>
      </c>
      <c r="W85" s="1" t="s">
        <v>228</v>
      </c>
      <c r="X85" s="1" t="s">
        <v>82</v>
      </c>
      <c r="Y85" s="10">
        <v>20</v>
      </c>
      <c r="Z85" s="10">
        <v>500</v>
      </c>
      <c r="AA85" s="44"/>
      <c r="AB85" s="1"/>
      <c r="AC85" s="10">
        <v>55.692599999999999</v>
      </c>
      <c r="AD85" s="10">
        <v>12.0974</v>
      </c>
      <c r="AE85" s="1"/>
      <c r="AF85" s="1">
        <v>19.170000000000002</v>
      </c>
      <c r="AG85" s="1"/>
      <c r="AH85" s="1"/>
      <c r="AI85" s="1"/>
      <c r="AJ85" s="1">
        <v>20</v>
      </c>
      <c r="AK85" s="1">
        <f t="shared" si="17"/>
        <v>0.05</v>
      </c>
      <c r="AL85" s="1">
        <f t="shared" si="18"/>
        <v>500</v>
      </c>
      <c r="AM85" s="10">
        <f t="shared" si="14"/>
        <v>9585</v>
      </c>
      <c r="AN85" s="10">
        <f t="shared" si="15"/>
        <v>1.42E-6</v>
      </c>
      <c r="AO85" s="10">
        <v>0.41</v>
      </c>
      <c r="AP85" s="10">
        <f t="shared" si="16"/>
        <v>1.36107E-2</v>
      </c>
      <c r="AQ85" s="1" t="s">
        <v>232</v>
      </c>
      <c r="AR85" s="1"/>
      <c r="AS85" s="1"/>
      <c r="AT85" s="1"/>
      <c r="AU85" s="1"/>
      <c r="AV85" s="1"/>
      <c r="AW85" s="1"/>
      <c r="AX85" s="1"/>
      <c r="AY85" s="1"/>
      <c r="AZ85" s="1"/>
      <c r="BA85" s="1"/>
      <c r="BB85" s="1"/>
      <c r="BC85" s="1"/>
      <c r="BD85" s="1"/>
      <c r="BE85" s="1"/>
      <c r="BF85" s="1"/>
      <c r="BG85" s="1"/>
    </row>
    <row r="86" spans="1:59" ht="14.25" customHeight="1" x14ac:dyDescent="0.3">
      <c r="A86" s="10" t="s">
        <v>235</v>
      </c>
      <c r="B86" s="10" t="s">
        <v>236</v>
      </c>
      <c r="C86" s="10">
        <v>2016</v>
      </c>
      <c r="D86" s="10" t="s">
        <v>113</v>
      </c>
      <c r="E86" s="10">
        <v>26</v>
      </c>
      <c r="F86" s="10">
        <v>6</v>
      </c>
      <c r="G86" s="10">
        <v>565</v>
      </c>
      <c r="H86" s="10">
        <v>574</v>
      </c>
      <c r="I86" s="40" t="s">
        <v>237</v>
      </c>
      <c r="J86" s="25" t="s">
        <v>238</v>
      </c>
      <c r="K86" s="10" t="s">
        <v>239</v>
      </c>
      <c r="L86" s="1" t="s">
        <v>47</v>
      </c>
      <c r="M86" s="1" t="s">
        <v>76</v>
      </c>
      <c r="N86" s="1" t="s">
        <v>108</v>
      </c>
      <c r="O86" s="10" t="s">
        <v>51</v>
      </c>
      <c r="P86" s="10" t="s">
        <v>77</v>
      </c>
      <c r="Q86" s="1" t="s">
        <v>110</v>
      </c>
      <c r="R86" s="1" t="s">
        <v>226</v>
      </c>
      <c r="T86" s="10" t="s">
        <v>55</v>
      </c>
      <c r="W86" s="10" t="s">
        <v>57</v>
      </c>
      <c r="X86" s="10" t="s">
        <v>82</v>
      </c>
      <c r="AB86" s="10">
        <v>3</v>
      </c>
      <c r="AC86" s="10">
        <v>-32.506300000000003</v>
      </c>
      <c r="AD86" s="10">
        <v>116.9919</v>
      </c>
      <c r="AE86" s="10">
        <v>68</v>
      </c>
      <c r="AF86" s="38">
        <f t="shared" ref="AF86:AF91" si="19">(AG86/AH86)/100</f>
        <v>2.1928571428571431</v>
      </c>
      <c r="AG86" s="10">
        <v>307</v>
      </c>
      <c r="AH86" s="40">
        <v>1.4</v>
      </c>
      <c r="AI86" s="40"/>
      <c r="AJ86" s="1">
        <v>10</v>
      </c>
      <c r="AK86" s="1">
        <f t="shared" si="17"/>
        <v>0.1</v>
      </c>
      <c r="AL86" s="1">
        <f t="shared" si="18"/>
        <v>1000</v>
      </c>
      <c r="AM86" s="38">
        <f t="shared" si="14"/>
        <v>2192.8571428571431</v>
      </c>
      <c r="AN86" s="10">
        <f t="shared" si="15"/>
        <v>1.42E-6</v>
      </c>
      <c r="AO86" s="10">
        <v>0.41</v>
      </c>
      <c r="AP86">
        <f t="shared" si="16"/>
        <v>3.113857142857143E-3</v>
      </c>
      <c r="AQ86" s="10" t="s">
        <v>240</v>
      </c>
    </row>
    <row r="87" spans="1:59" ht="14.25" customHeight="1" x14ac:dyDescent="0.3">
      <c r="A87" s="10" t="s">
        <v>235</v>
      </c>
      <c r="B87" s="10" t="s">
        <v>236</v>
      </c>
      <c r="C87" s="10">
        <v>2016</v>
      </c>
      <c r="D87" s="10" t="s">
        <v>113</v>
      </c>
      <c r="E87" s="10">
        <v>26</v>
      </c>
      <c r="F87" s="10">
        <v>6</v>
      </c>
      <c r="G87" s="10">
        <v>565</v>
      </c>
      <c r="H87" s="10">
        <v>574</v>
      </c>
      <c r="I87" s="10" t="s">
        <v>237</v>
      </c>
      <c r="J87" s="25" t="s">
        <v>238</v>
      </c>
      <c r="K87" s="10" t="s">
        <v>239</v>
      </c>
      <c r="L87" s="1" t="s">
        <v>47</v>
      </c>
      <c r="M87" s="1" t="s">
        <v>76</v>
      </c>
      <c r="N87" s="1" t="s">
        <v>108</v>
      </c>
      <c r="O87" s="10" t="s">
        <v>51</v>
      </c>
      <c r="P87" s="10" t="s">
        <v>77</v>
      </c>
      <c r="Q87" s="1" t="s">
        <v>110</v>
      </c>
      <c r="R87" s="1" t="s">
        <v>226</v>
      </c>
      <c r="T87" s="10" t="s">
        <v>55</v>
      </c>
      <c r="W87" s="10" t="s">
        <v>57</v>
      </c>
      <c r="X87" s="10" t="s">
        <v>82</v>
      </c>
      <c r="AB87" s="10">
        <v>3</v>
      </c>
      <c r="AC87" s="10">
        <v>-32.506300000000003</v>
      </c>
      <c r="AD87" s="10">
        <v>116.9919</v>
      </c>
      <c r="AE87" s="10">
        <v>46.4</v>
      </c>
      <c r="AF87" s="38">
        <f t="shared" si="19"/>
        <v>2.2714285714285718</v>
      </c>
      <c r="AG87" s="10">
        <v>318</v>
      </c>
      <c r="AH87" s="40">
        <v>1.4</v>
      </c>
      <c r="AJ87" s="1">
        <v>10</v>
      </c>
      <c r="AK87" s="1">
        <f t="shared" si="17"/>
        <v>0.1</v>
      </c>
      <c r="AL87" s="1">
        <f t="shared" si="18"/>
        <v>1000</v>
      </c>
      <c r="AM87" s="38">
        <f t="shared" si="14"/>
        <v>2271.428571428572</v>
      </c>
      <c r="AN87" s="10">
        <f t="shared" si="15"/>
        <v>1.42E-6</v>
      </c>
      <c r="AO87" s="10">
        <v>0.41</v>
      </c>
      <c r="AP87">
        <f t="shared" si="16"/>
        <v>3.2254285714285722E-3</v>
      </c>
      <c r="AQ87" s="10" t="s">
        <v>241</v>
      </c>
    </row>
    <row r="88" spans="1:59" ht="14.25" customHeight="1" x14ac:dyDescent="0.3">
      <c r="A88" s="10" t="s">
        <v>235</v>
      </c>
      <c r="B88" s="10" t="s">
        <v>236</v>
      </c>
      <c r="C88" s="10">
        <v>2016</v>
      </c>
      <c r="D88" s="10" t="s">
        <v>113</v>
      </c>
      <c r="E88" s="10">
        <v>26</v>
      </c>
      <c r="F88" s="10">
        <v>6</v>
      </c>
      <c r="G88" s="10">
        <v>565</v>
      </c>
      <c r="H88" s="10">
        <v>574</v>
      </c>
      <c r="I88" s="10" t="s">
        <v>237</v>
      </c>
      <c r="J88" s="25" t="s">
        <v>238</v>
      </c>
      <c r="K88" s="10" t="s">
        <v>239</v>
      </c>
      <c r="L88" s="1" t="s">
        <v>47</v>
      </c>
      <c r="M88" s="1" t="s">
        <v>76</v>
      </c>
      <c r="N88" s="1" t="s">
        <v>108</v>
      </c>
      <c r="O88" s="10" t="s">
        <v>51</v>
      </c>
      <c r="P88" s="10" t="s">
        <v>77</v>
      </c>
      <c r="Q88" s="1" t="s">
        <v>110</v>
      </c>
      <c r="R88" s="1" t="s">
        <v>226</v>
      </c>
      <c r="T88" s="10" t="s">
        <v>55</v>
      </c>
      <c r="W88" s="10" t="s">
        <v>57</v>
      </c>
      <c r="X88" s="10" t="s">
        <v>82</v>
      </c>
      <c r="AB88" s="10">
        <v>3</v>
      </c>
      <c r="AC88" s="10">
        <v>-32.506300000000003</v>
      </c>
      <c r="AD88" s="10">
        <v>116.9919</v>
      </c>
      <c r="AE88" s="10">
        <v>53.1</v>
      </c>
      <c r="AF88" s="38">
        <f t="shared" si="19"/>
        <v>3.0857142857142863</v>
      </c>
      <c r="AG88" s="10">
        <v>432</v>
      </c>
      <c r="AH88" s="40">
        <v>1.4</v>
      </c>
      <c r="AJ88" s="1">
        <v>10</v>
      </c>
      <c r="AK88" s="1">
        <f t="shared" si="17"/>
        <v>0.1</v>
      </c>
      <c r="AL88" s="1">
        <f t="shared" si="18"/>
        <v>1000</v>
      </c>
      <c r="AM88" s="38">
        <f t="shared" si="14"/>
        <v>3085.7142857142862</v>
      </c>
      <c r="AN88" s="10">
        <f t="shared" si="15"/>
        <v>1.42E-6</v>
      </c>
      <c r="AO88" s="10">
        <v>0.41</v>
      </c>
      <c r="AP88">
        <f t="shared" si="16"/>
        <v>4.3817142857142865E-3</v>
      </c>
      <c r="AQ88" s="10" t="s">
        <v>242</v>
      </c>
    </row>
    <row r="89" spans="1:59" ht="14.25" customHeight="1" x14ac:dyDescent="0.3">
      <c r="A89" s="10" t="s">
        <v>235</v>
      </c>
      <c r="B89" s="10" t="s">
        <v>236</v>
      </c>
      <c r="C89" s="10">
        <v>2016</v>
      </c>
      <c r="D89" s="10" t="s">
        <v>113</v>
      </c>
      <c r="E89" s="10">
        <v>26</v>
      </c>
      <c r="F89" s="10">
        <v>6</v>
      </c>
      <c r="G89" s="10">
        <v>565</v>
      </c>
      <c r="H89" s="10">
        <v>574</v>
      </c>
      <c r="I89" s="10" t="s">
        <v>237</v>
      </c>
      <c r="J89" s="25" t="s">
        <v>238</v>
      </c>
      <c r="K89" s="10" t="s">
        <v>239</v>
      </c>
      <c r="L89" s="1" t="s">
        <v>47</v>
      </c>
      <c r="M89" s="1" t="s">
        <v>76</v>
      </c>
      <c r="N89" s="1" t="s">
        <v>108</v>
      </c>
      <c r="O89" s="10" t="s">
        <v>51</v>
      </c>
      <c r="P89" s="10" t="s">
        <v>77</v>
      </c>
      <c r="Q89" s="1" t="s">
        <v>110</v>
      </c>
      <c r="R89" s="1" t="s">
        <v>226</v>
      </c>
      <c r="T89" s="10" t="s">
        <v>55</v>
      </c>
      <c r="W89" s="10" t="s">
        <v>57</v>
      </c>
      <c r="X89" s="10" t="s">
        <v>82</v>
      </c>
      <c r="AB89" s="10">
        <v>3</v>
      </c>
      <c r="AC89" s="10">
        <v>-32.506300000000003</v>
      </c>
      <c r="AD89" s="10">
        <v>116.9919</v>
      </c>
      <c r="AE89" s="10">
        <v>43.5</v>
      </c>
      <c r="AF89" s="38">
        <f t="shared" si="19"/>
        <v>2.3571428571428572</v>
      </c>
      <c r="AG89" s="10">
        <v>330</v>
      </c>
      <c r="AH89" s="40">
        <v>1.4</v>
      </c>
      <c r="AJ89" s="1">
        <v>10</v>
      </c>
      <c r="AK89" s="1">
        <f t="shared" si="17"/>
        <v>0.1</v>
      </c>
      <c r="AL89" s="1">
        <f t="shared" si="18"/>
        <v>1000</v>
      </c>
      <c r="AM89" s="38">
        <f t="shared" si="14"/>
        <v>2357.1428571428573</v>
      </c>
      <c r="AN89" s="10">
        <f t="shared" si="15"/>
        <v>1.42E-6</v>
      </c>
      <c r="AO89" s="10">
        <v>0.41</v>
      </c>
      <c r="AP89">
        <f t="shared" si="16"/>
        <v>3.3471428571428571E-3</v>
      </c>
      <c r="AQ89" s="10" t="s">
        <v>243</v>
      </c>
    </row>
    <row r="90" spans="1:59" ht="14.25" customHeight="1" x14ac:dyDescent="0.3">
      <c r="A90" s="10" t="s">
        <v>235</v>
      </c>
      <c r="B90" s="10" t="s">
        <v>236</v>
      </c>
      <c r="C90" s="10">
        <v>2016</v>
      </c>
      <c r="D90" s="10" t="s">
        <v>113</v>
      </c>
      <c r="E90" s="10">
        <v>26</v>
      </c>
      <c r="F90" s="10">
        <v>6</v>
      </c>
      <c r="G90" s="10">
        <v>565</v>
      </c>
      <c r="H90" s="10">
        <v>574</v>
      </c>
      <c r="I90" s="10" t="s">
        <v>237</v>
      </c>
      <c r="J90" s="25" t="s">
        <v>238</v>
      </c>
      <c r="K90" s="10" t="s">
        <v>239</v>
      </c>
      <c r="L90" s="1" t="s">
        <v>47</v>
      </c>
      <c r="M90" s="1" t="s">
        <v>76</v>
      </c>
      <c r="N90" s="1" t="s">
        <v>108</v>
      </c>
      <c r="O90" s="10" t="s">
        <v>51</v>
      </c>
      <c r="P90" s="10" t="s">
        <v>77</v>
      </c>
      <c r="Q90" s="1" t="s">
        <v>110</v>
      </c>
      <c r="R90" s="1" t="s">
        <v>226</v>
      </c>
      <c r="T90" s="10" t="s">
        <v>55</v>
      </c>
      <c r="W90" s="10" t="s">
        <v>57</v>
      </c>
      <c r="X90" s="10" t="s">
        <v>82</v>
      </c>
      <c r="AB90" s="10">
        <v>3</v>
      </c>
      <c r="AC90" s="10">
        <v>-32.506300000000003</v>
      </c>
      <c r="AD90" s="10">
        <v>116.9919</v>
      </c>
      <c r="AE90" s="10">
        <v>43.3</v>
      </c>
      <c r="AF90" s="38">
        <f t="shared" si="19"/>
        <v>3.2142857142857144</v>
      </c>
      <c r="AG90" s="10">
        <v>450</v>
      </c>
      <c r="AH90" s="40">
        <v>1.4</v>
      </c>
      <c r="AJ90" s="1">
        <v>10</v>
      </c>
      <c r="AK90" s="1">
        <f t="shared" si="17"/>
        <v>0.1</v>
      </c>
      <c r="AL90" s="1">
        <f t="shared" si="18"/>
        <v>1000</v>
      </c>
      <c r="AM90" s="38">
        <f t="shared" si="14"/>
        <v>3214.2857142857142</v>
      </c>
      <c r="AN90" s="10">
        <f t="shared" si="15"/>
        <v>1.42E-6</v>
      </c>
      <c r="AO90" s="10">
        <v>0.41</v>
      </c>
      <c r="AP90">
        <f t="shared" si="16"/>
        <v>4.5642857142857143E-3</v>
      </c>
      <c r="AQ90" s="10" t="s">
        <v>244</v>
      </c>
    </row>
    <row r="91" spans="1:59" ht="14.25" customHeight="1" x14ac:dyDescent="0.3">
      <c r="A91" s="10" t="s">
        <v>235</v>
      </c>
      <c r="B91" s="10" t="s">
        <v>236</v>
      </c>
      <c r="C91" s="10">
        <v>2016</v>
      </c>
      <c r="D91" s="10" t="s">
        <v>113</v>
      </c>
      <c r="E91" s="10">
        <v>26</v>
      </c>
      <c r="F91" s="10">
        <v>6</v>
      </c>
      <c r="G91" s="10">
        <v>565</v>
      </c>
      <c r="H91" s="10">
        <v>574</v>
      </c>
      <c r="I91" s="10" t="s">
        <v>237</v>
      </c>
      <c r="J91" s="25" t="s">
        <v>238</v>
      </c>
      <c r="K91" s="10" t="s">
        <v>239</v>
      </c>
      <c r="L91" s="1" t="s">
        <v>47</v>
      </c>
      <c r="M91" s="1" t="s">
        <v>76</v>
      </c>
      <c r="N91" s="1" t="s">
        <v>108</v>
      </c>
      <c r="O91" s="10" t="s">
        <v>51</v>
      </c>
      <c r="P91" s="10" t="s">
        <v>77</v>
      </c>
      <c r="Q91" s="1" t="s">
        <v>110</v>
      </c>
      <c r="R91" s="1" t="s">
        <v>226</v>
      </c>
      <c r="T91" s="10" t="s">
        <v>55</v>
      </c>
      <c r="W91" s="10" t="s">
        <v>57</v>
      </c>
      <c r="X91" s="10" t="s">
        <v>82</v>
      </c>
      <c r="AB91" s="10">
        <v>3</v>
      </c>
      <c r="AC91" s="10">
        <v>-32.506300000000003</v>
      </c>
      <c r="AD91" s="10">
        <v>116.9919</v>
      </c>
      <c r="AE91" s="10">
        <v>34</v>
      </c>
      <c r="AF91" s="38">
        <f t="shared" si="19"/>
        <v>2.1928571428571431</v>
      </c>
      <c r="AG91" s="10">
        <v>307</v>
      </c>
      <c r="AH91" s="40">
        <v>1.4</v>
      </c>
      <c r="AJ91" s="1">
        <v>10</v>
      </c>
      <c r="AK91" s="1">
        <f t="shared" si="17"/>
        <v>0.1</v>
      </c>
      <c r="AL91" s="1">
        <f t="shared" si="18"/>
        <v>1000</v>
      </c>
      <c r="AM91" s="38">
        <f t="shared" si="14"/>
        <v>2192.8571428571431</v>
      </c>
      <c r="AN91" s="10">
        <f t="shared" si="15"/>
        <v>1.42E-6</v>
      </c>
      <c r="AO91" s="10">
        <v>0.41</v>
      </c>
      <c r="AP91">
        <f t="shared" si="16"/>
        <v>3.113857142857143E-3</v>
      </c>
      <c r="AQ91" s="10" t="s">
        <v>245</v>
      </c>
    </row>
    <row r="92" spans="1:59" ht="14.25" customHeight="1" x14ac:dyDescent="0.3">
      <c r="A92" s="10" t="s">
        <v>246</v>
      </c>
      <c r="B92" s="10" t="s">
        <v>247</v>
      </c>
      <c r="C92" s="10">
        <v>2006</v>
      </c>
      <c r="D92" s="10" t="s">
        <v>125</v>
      </c>
      <c r="E92" s="10">
        <v>288</v>
      </c>
      <c r="F92" s="24"/>
      <c r="G92" s="10">
        <v>81</v>
      </c>
      <c r="H92" s="10">
        <v>90</v>
      </c>
      <c r="I92" s="40" t="s">
        <v>248</v>
      </c>
      <c r="J92" s="10" t="s">
        <v>249</v>
      </c>
      <c r="K92" s="10" t="s">
        <v>250</v>
      </c>
      <c r="L92" s="1" t="s">
        <v>47</v>
      </c>
      <c r="M92" s="1" t="s">
        <v>76</v>
      </c>
      <c r="N92" s="1" t="s">
        <v>108</v>
      </c>
      <c r="O92" s="10" t="s">
        <v>64</v>
      </c>
      <c r="P92" s="10" t="s">
        <v>52</v>
      </c>
      <c r="Q92" s="10" t="s">
        <v>251</v>
      </c>
      <c r="R92" s="10" t="s">
        <v>252</v>
      </c>
      <c r="S92" s="10" t="s">
        <v>253</v>
      </c>
      <c r="T92" s="10" t="s">
        <v>55</v>
      </c>
      <c r="U92" s="10" t="s">
        <v>254</v>
      </c>
      <c r="V92" s="10" t="s">
        <v>54</v>
      </c>
      <c r="W92" s="10" t="s">
        <v>57</v>
      </c>
      <c r="X92" s="10" t="s">
        <v>58</v>
      </c>
      <c r="AB92" s="10">
        <v>8</v>
      </c>
      <c r="AC92" s="10">
        <v>46.75</v>
      </c>
      <c r="AD92" s="10">
        <v>-114.124</v>
      </c>
      <c r="AG92" s="10">
        <v>393</v>
      </c>
      <c r="AJ92" s="1">
        <v>10</v>
      </c>
      <c r="AK92" s="1">
        <f t="shared" si="17"/>
        <v>0.1</v>
      </c>
      <c r="AL92" s="1">
        <f t="shared" si="18"/>
        <v>1000</v>
      </c>
      <c r="AM92" s="38"/>
      <c r="AN92" s="10">
        <f t="shared" si="15"/>
        <v>1.42E-6</v>
      </c>
      <c r="AO92" s="10">
        <v>0.41</v>
      </c>
    </row>
    <row r="93" spans="1:59" ht="14.25" customHeight="1" x14ac:dyDescent="0.3">
      <c r="A93" s="10" t="s">
        <v>246</v>
      </c>
      <c r="B93" s="10" t="s">
        <v>247</v>
      </c>
      <c r="C93" s="10">
        <v>2006</v>
      </c>
      <c r="D93" s="10" t="s">
        <v>125</v>
      </c>
      <c r="E93" s="10">
        <v>288</v>
      </c>
      <c r="F93" s="24"/>
      <c r="G93" s="10">
        <v>81</v>
      </c>
      <c r="H93" s="10">
        <v>90</v>
      </c>
      <c r="I93" s="10" t="s">
        <v>248</v>
      </c>
      <c r="J93" s="10" t="s">
        <v>249</v>
      </c>
      <c r="K93" s="10" t="s">
        <v>250</v>
      </c>
      <c r="L93" s="1" t="s">
        <v>47</v>
      </c>
      <c r="M93" s="1" t="s">
        <v>76</v>
      </c>
      <c r="N93" s="1" t="s">
        <v>108</v>
      </c>
      <c r="O93" s="10" t="s">
        <v>64</v>
      </c>
      <c r="P93" s="10" t="s">
        <v>52</v>
      </c>
      <c r="Q93" s="10" t="s">
        <v>251</v>
      </c>
      <c r="R93" s="10" t="s">
        <v>252</v>
      </c>
      <c r="S93" s="10" t="s">
        <v>253</v>
      </c>
      <c r="T93" s="10" t="s">
        <v>55</v>
      </c>
      <c r="U93" s="10" t="s">
        <v>254</v>
      </c>
      <c r="V93" s="10" t="s">
        <v>54</v>
      </c>
      <c r="W93" s="10" t="s">
        <v>57</v>
      </c>
      <c r="X93" s="10" t="s">
        <v>58</v>
      </c>
      <c r="AB93" s="10">
        <v>8</v>
      </c>
      <c r="AC93" s="10">
        <v>46.75</v>
      </c>
      <c r="AD93" s="10">
        <v>-114.124</v>
      </c>
      <c r="AG93" s="10">
        <v>314</v>
      </c>
      <c r="AJ93" s="1">
        <v>10</v>
      </c>
      <c r="AK93" s="1">
        <f t="shared" si="17"/>
        <v>0.1</v>
      </c>
      <c r="AL93" s="1">
        <f t="shared" si="18"/>
        <v>1000</v>
      </c>
      <c r="AM93" s="38"/>
      <c r="AN93" s="10">
        <f t="shared" si="15"/>
        <v>1.42E-6</v>
      </c>
      <c r="AO93" s="10">
        <v>0.41</v>
      </c>
    </row>
    <row r="94" spans="1:59" ht="14.25" customHeight="1" x14ac:dyDescent="0.3">
      <c r="A94" s="10" t="s">
        <v>246</v>
      </c>
      <c r="B94" s="10" t="s">
        <v>247</v>
      </c>
      <c r="C94" s="10">
        <v>2006</v>
      </c>
      <c r="D94" s="10" t="s">
        <v>125</v>
      </c>
      <c r="E94" s="10">
        <v>288</v>
      </c>
      <c r="F94" s="24"/>
      <c r="G94" s="10">
        <v>81</v>
      </c>
      <c r="H94" s="10">
        <v>90</v>
      </c>
      <c r="I94" s="10" t="s">
        <v>248</v>
      </c>
      <c r="J94" s="10" t="s">
        <v>249</v>
      </c>
      <c r="K94" s="10" t="s">
        <v>250</v>
      </c>
      <c r="L94" s="1" t="s">
        <v>47</v>
      </c>
      <c r="M94" s="1" t="s">
        <v>76</v>
      </c>
      <c r="N94" s="1" t="s">
        <v>108</v>
      </c>
      <c r="O94" s="10" t="s">
        <v>64</v>
      </c>
      <c r="P94" s="10" t="s">
        <v>52</v>
      </c>
      <c r="Q94" s="10" t="s">
        <v>251</v>
      </c>
      <c r="R94" s="10" t="s">
        <v>252</v>
      </c>
      <c r="S94" s="10" t="s">
        <v>253</v>
      </c>
      <c r="T94" s="10" t="s">
        <v>55</v>
      </c>
      <c r="U94" s="10" t="s">
        <v>254</v>
      </c>
      <c r="V94" s="10" t="s">
        <v>54</v>
      </c>
      <c r="W94" s="10" t="s">
        <v>57</v>
      </c>
      <c r="X94" s="10" t="s">
        <v>58</v>
      </c>
      <c r="AB94" s="10">
        <v>8</v>
      </c>
      <c r="AC94" s="10">
        <v>46.75</v>
      </c>
      <c r="AD94" s="10">
        <v>-114.124</v>
      </c>
      <c r="AG94" s="10">
        <v>231</v>
      </c>
      <c r="AJ94" s="1">
        <v>10</v>
      </c>
      <c r="AK94" s="1">
        <f t="shared" si="17"/>
        <v>0.1</v>
      </c>
      <c r="AL94" s="1">
        <f t="shared" si="18"/>
        <v>1000</v>
      </c>
      <c r="AM94" s="38"/>
      <c r="AN94" s="10">
        <f t="shared" si="15"/>
        <v>1.42E-6</v>
      </c>
      <c r="AO94" s="10">
        <v>0.41</v>
      </c>
    </row>
    <row r="95" spans="1:59" ht="14.25" customHeight="1" x14ac:dyDescent="0.3">
      <c r="A95" s="10" t="s">
        <v>246</v>
      </c>
      <c r="B95" s="10" t="s">
        <v>247</v>
      </c>
      <c r="C95" s="10">
        <v>2006</v>
      </c>
      <c r="D95" s="10" t="s">
        <v>125</v>
      </c>
      <c r="E95" s="10">
        <v>288</v>
      </c>
      <c r="F95" s="24"/>
      <c r="G95" s="10">
        <v>81</v>
      </c>
      <c r="H95" s="10">
        <v>90</v>
      </c>
      <c r="I95" s="10" t="s">
        <v>248</v>
      </c>
      <c r="J95" s="10" t="s">
        <v>249</v>
      </c>
      <c r="K95" s="10" t="s">
        <v>250</v>
      </c>
      <c r="L95" s="1" t="s">
        <v>47</v>
      </c>
      <c r="M95" s="1" t="s">
        <v>76</v>
      </c>
      <c r="N95" s="1" t="s">
        <v>108</v>
      </c>
      <c r="O95" s="10" t="s">
        <v>64</v>
      </c>
      <c r="P95" s="10" t="s">
        <v>52</v>
      </c>
      <c r="Q95" s="10" t="s">
        <v>251</v>
      </c>
      <c r="R95" s="10" t="s">
        <v>252</v>
      </c>
      <c r="S95" s="10" t="s">
        <v>253</v>
      </c>
      <c r="T95" s="10" t="s">
        <v>55</v>
      </c>
      <c r="U95" s="10" t="s">
        <v>254</v>
      </c>
      <c r="V95" s="10" t="s">
        <v>54</v>
      </c>
      <c r="W95" s="10" t="s">
        <v>57</v>
      </c>
      <c r="X95" s="10" t="s">
        <v>58</v>
      </c>
      <c r="AB95" s="10">
        <v>8</v>
      </c>
      <c r="AC95" s="10">
        <v>46.75</v>
      </c>
      <c r="AD95" s="10">
        <v>-114.124</v>
      </c>
      <c r="AG95" s="10">
        <v>191</v>
      </c>
      <c r="AJ95" s="1">
        <v>10</v>
      </c>
      <c r="AK95" s="1">
        <f t="shared" si="17"/>
        <v>0.1</v>
      </c>
      <c r="AL95" s="1">
        <f t="shared" si="18"/>
        <v>1000</v>
      </c>
      <c r="AM95" s="38"/>
      <c r="AN95" s="10">
        <f t="shared" si="15"/>
        <v>1.42E-6</v>
      </c>
      <c r="AO95" s="10">
        <v>0.41</v>
      </c>
    </row>
    <row r="96" spans="1:59" ht="14.25" customHeight="1" x14ac:dyDescent="0.3">
      <c r="A96" s="10" t="s">
        <v>246</v>
      </c>
      <c r="B96" s="10" t="s">
        <v>247</v>
      </c>
      <c r="C96" s="10">
        <v>2006</v>
      </c>
      <c r="D96" s="10" t="s">
        <v>125</v>
      </c>
      <c r="E96" s="10">
        <v>288</v>
      </c>
      <c r="F96" s="24"/>
      <c r="G96" s="10">
        <v>81</v>
      </c>
      <c r="H96" s="10">
        <v>90</v>
      </c>
      <c r="I96" s="10" t="s">
        <v>248</v>
      </c>
      <c r="J96" s="10" t="s">
        <v>249</v>
      </c>
      <c r="K96" s="10" t="s">
        <v>250</v>
      </c>
      <c r="L96" s="1" t="s">
        <v>47</v>
      </c>
      <c r="M96" s="1" t="s">
        <v>76</v>
      </c>
      <c r="N96" s="1" t="s">
        <v>108</v>
      </c>
      <c r="O96" s="10" t="s">
        <v>64</v>
      </c>
      <c r="P96" s="10" t="s">
        <v>52</v>
      </c>
      <c r="Q96" s="10" t="s">
        <v>251</v>
      </c>
      <c r="R96" s="10" t="s">
        <v>252</v>
      </c>
      <c r="S96" s="10" t="s">
        <v>253</v>
      </c>
      <c r="T96" s="10" t="s">
        <v>55</v>
      </c>
      <c r="U96" s="10" t="s">
        <v>254</v>
      </c>
      <c r="V96" s="10" t="s">
        <v>54</v>
      </c>
      <c r="W96" s="10" t="s">
        <v>57</v>
      </c>
      <c r="X96" s="10" t="s">
        <v>58</v>
      </c>
      <c r="AB96" s="10">
        <v>8</v>
      </c>
      <c r="AC96" s="10">
        <v>46.75</v>
      </c>
      <c r="AD96" s="10">
        <v>-114.124</v>
      </c>
      <c r="AG96" s="10">
        <v>111</v>
      </c>
      <c r="AJ96" s="1">
        <v>10</v>
      </c>
      <c r="AK96" s="1">
        <f t="shared" si="17"/>
        <v>0.1</v>
      </c>
      <c r="AL96" s="1">
        <f t="shared" si="18"/>
        <v>1000</v>
      </c>
      <c r="AM96" s="38"/>
      <c r="AN96" s="10">
        <f t="shared" si="15"/>
        <v>1.42E-6</v>
      </c>
      <c r="AO96" s="10">
        <v>0.41</v>
      </c>
    </row>
    <row r="97" spans="1:41" ht="14.25" customHeight="1" x14ac:dyDescent="0.3">
      <c r="A97" s="10" t="s">
        <v>246</v>
      </c>
      <c r="B97" s="10" t="s">
        <v>247</v>
      </c>
      <c r="C97" s="10">
        <v>2006</v>
      </c>
      <c r="D97" s="10" t="s">
        <v>125</v>
      </c>
      <c r="E97" s="10">
        <v>288</v>
      </c>
      <c r="F97" s="24"/>
      <c r="G97" s="10">
        <v>81</v>
      </c>
      <c r="H97" s="10">
        <v>90</v>
      </c>
      <c r="I97" s="10" t="s">
        <v>248</v>
      </c>
      <c r="J97" s="10" t="s">
        <v>249</v>
      </c>
      <c r="K97" s="10" t="s">
        <v>250</v>
      </c>
      <c r="L97" s="1" t="s">
        <v>47</v>
      </c>
      <c r="M97" s="1" t="s">
        <v>76</v>
      </c>
      <c r="N97" s="1" t="s">
        <v>108</v>
      </c>
      <c r="O97" s="10" t="s">
        <v>64</v>
      </c>
      <c r="P97" s="10" t="s">
        <v>52</v>
      </c>
      <c r="Q97" s="10" t="s">
        <v>251</v>
      </c>
      <c r="R97" s="10" t="s">
        <v>252</v>
      </c>
      <c r="S97" s="10" t="s">
        <v>253</v>
      </c>
      <c r="T97" s="10" t="s">
        <v>55</v>
      </c>
      <c r="U97" s="10" t="s">
        <v>254</v>
      </c>
      <c r="V97" s="10" t="s">
        <v>54</v>
      </c>
      <c r="W97" s="10" t="s">
        <v>57</v>
      </c>
      <c r="X97" s="10" t="s">
        <v>58</v>
      </c>
      <c r="AB97" s="10">
        <v>8</v>
      </c>
      <c r="AC97" s="10">
        <v>46.75</v>
      </c>
      <c r="AD97" s="10">
        <v>-114.124</v>
      </c>
      <c r="AG97" s="10">
        <v>258</v>
      </c>
      <c r="AJ97" s="1">
        <v>10</v>
      </c>
      <c r="AK97" s="1">
        <f t="shared" si="17"/>
        <v>0.1</v>
      </c>
      <c r="AL97" s="1">
        <f t="shared" si="18"/>
        <v>1000</v>
      </c>
      <c r="AM97" s="38"/>
      <c r="AN97" s="10">
        <f t="shared" si="15"/>
        <v>1.42E-6</v>
      </c>
      <c r="AO97" s="10">
        <v>0.41</v>
      </c>
    </row>
    <row r="98" spans="1:41" ht="14.25" customHeight="1" x14ac:dyDescent="0.3">
      <c r="A98" s="10" t="s">
        <v>246</v>
      </c>
      <c r="B98" s="10" t="s">
        <v>247</v>
      </c>
      <c r="C98" s="10">
        <v>2006</v>
      </c>
      <c r="D98" s="10" t="s">
        <v>125</v>
      </c>
      <c r="E98" s="10">
        <v>288</v>
      </c>
      <c r="F98" s="24"/>
      <c r="G98" s="10">
        <v>81</v>
      </c>
      <c r="H98" s="10">
        <v>90</v>
      </c>
      <c r="I98" s="10" t="s">
        <v>248</v>
      </c>
      <c r="J98" s="10" t="s">
        <v>249</v>
      </c>
      <c r="K98" s="10" t="s">
        <v>250</v>
      </c>
      <c r="L98" s="1" t="s">
        <v>47</v>
      </c>
      <c r="M98" s="1" t="s">
        <v>76</v>
      </c>
      <c r="N98" s="1" t="s">
        <v>108</v>
      </c>
      <c r="O98" s="10" t="s">
        <v>64</v>
      </c>
      <c r="P98" s="10" t="s">
        <v>52</v>
      </c>
      <c r="Q98" s="10" t="s">
        <v>251</v>
      </c>
      <c r="R98" s="10" t="s">
        <v>252</v>
      </c>
      <c r="S98" s="10" t="s">
        <v>253</v>
      </c>
      <c r="T98" s="10" t="s">
        <v>55</v>
      </c>
      <c r="U98" s="10" t="s">
        <v>254</v>
      </c>
      <c r="V98" s="10" t="s">
        <v>54</v>
      </c>
      <c r="W98" s="10" t="s">
        <v>57</v>
      </c>
      <c r="X98" s="10" t="s">
        <v>58</v>
      </c>
      <c r="AB98" s="10">
        <v>8</v>
      </c>
      <c r="AC98" s="10">
        <v>46.75</v>
      </c>
      <c r="AD98" s="10">
        <v>-114.124</v>
      </c>
      <c r="AG98" s="10">
        <v>238</v>
      </c>
      <c r="AJ98" s="1">
        <v>10</v>
      </c>
      <c r="AK98" s="1">
        <f t="shared" si="17"/>
        <v>0.1</v>
      </c>
      <c r="AL98" s="1">
        <f t="shared" si="18"/>
        <v>1000</v>
      </c>
      <c r="AM98" s="38"/>
      <c r="AN98" s="10">
        <f t="shared" si="15"/>
        <v>1.42E-6</v>
      </c>
      <c r="AO98" s="10">
        <v>0.41</v>
      </c>
    </row>
    <row r="99" spans="1:41" ht="14.25" customHeight="1" x14ac:dyDescent="0.3">
      <c r="A99" s="10" t="s">
        <v>246</v>
      </c>
      <c r="B99" s="10" t="s">
        <v>247</v>
      </c>
      <c r="C99" s="10">
        <v>2006</v>
      </c>
      <c r="D99" s="10" t="s">
        <v>125</v>
      </c>
      <c r="E99" s="10">
        <v>288</v>
      </c>
      <c r="F99" s="24"/>
      <c r="G99" s="10">
        <v>81</v>
      </c>
      <c r="H99" s="10">
        <v>90</v>
      </c>
      <c r="I99" s="10" t="s">
        <v>248</v>
      </c>
      <c r="J99" s="10" t="s">
        <v>249</v>
      </c>
      <c r="K99" s="10" t="s">
        <v>250</v>
      </c>
      <c r="L99" s="1" t="s">
        <v>47</v>
      </c>
      <c r="M99" s="1" t="s">
        <v>76</v>
      </c>
      <c r="N99" s="1" t="s">
        <v>108</v>
      </c>
      <c r="O99" s="10" t="s">
        <v>64</v>
      </c>
      <c r="P99" s="10" t="s">
        <v>52</v>
      </c>
      <c r="Q99" s="60" t="s">
        <v>255</v>
      </c>
      <c r="R99" s="59"/>
      <c r="S99" s="10" t="s">
        <v>253</v>
      </c>
      <c r="T99" s="10" t="s">
        <v>55</v>
      </c>
      <c r="U99" s="10" t="s">
        <v>254</v>
      </c>
      <c r="V99" s="10" t="s">
        <v>54</v>
      </c>
      <c r="W99" s="10" t="s">
        <v>57</v>
      </c>
      <c r="X99" s="10" t="s">
        <v>58</v>
      </c>
      <c r="AB99" s="10">
        <v>8</v>
      </c>
      <c r="AC99" s="10">
        <v>46.75</v>
      </c>
      <c r="AD99" s="10">
        <v>-114.124</v>
      </c>
      <c r="AG99" s="10">
        <v>399</v>
      </c>
      <c r="AJ99" s="1">
        <v>10</v>
      </c>
      <c r="AK99" s="1">
        <f t="shared" si="17"/>
        <v>0.1</v>
      </c>
      <c r="AL99" s="1">
        <f t="shared" si="18"/>
        <v>1000</v>
      </c>
      <c r="AM99" s="38"/>
      <c r="AN99" s="10">
        <f t="shared" si="15"/>
        <v>1.42E-6</v>
      </c>
      <c r="AO99" s="10">
        <v>0.41</v>
      </c>
    </row>
    <row r="100" spans="1:41" ht="14.25" customHeight="1" x14ac:dyDescent="0.3">
      <c r="A100" s="10" t="s">
        <v>246</v>
      </c>
      <c r="B100" s="10" t="s">
        <v>247</v>
      </c>
      <c r="C100" s="10">
        <v>2006</v>
      </c>
      <c r="D100" s="10" t="s">
        <v>125</v>
      </c>
      <c r="E100" s="10">
        <v>288</v>
      </c>
      <c r="F100" s="24"/>
      <c r="G100" s="10">
        <v>81</v>
      </c>
      <c r="H100" s="10">
        <v>90</v>
      </c>
      <c r="I100" s="10" t="s">
        <v>248</v>
      </c>
      <c r="J100" s="10" t="s">
        <v>249</v>
      </c>
      <c r="K100" s="10" t="s">
        <v>250</v>
      </c>
      <c r="L100" s="1" t="s">
        <v>47</v>
      </c>
      <c r="M100" s="1" t="s">
        <v>76</v>
      </c>
      <c r="N100" s="1" t="s">
        <v>108</v>
      </c>
      <c r="O100" s="10" t="s">
        <v>64</v>
      </c>
      <c r="P100" s="10" t="s">
        <v>52</v>
      </c>
      <c r="Q100" s="60" t="s">
        <v>255</v>
      </c>
      <c r="R100" s="59"/>
      <c r="S100" s="10" t="s">
        <v>253</v>
      </c>
      <c r="T100" s="10" t="s">
        <v>55</v>
      </c>
      <c r="U100" s="10" t="s">
        <v>254</v>
      </c>
      <c r="V100" s="10" t="s">
        <v>54</v>
      </c>
      <c r="W100" s="10" t="s">
        <v>57</v>
      </c>
      <c r="X100" s="10" t="s">
        <v>58</v>
      </c>
      <c r="AB100" s="10">
        <v>8</v>
      </c>
      <c r="AC100" s="10">
        <v>46.75</v>
      </c>
      <c r="AD100" s="10">
        <v>-114.124</v>
      </c>
      <c r="AG100" s="10">
        <v>423</v>
      </c>
      <c r="AJ100" s="1">
        <v>10</v>
      </c>
      <c r="AK100" s="1">
        <f t="shared" si="17"/>
        <v>0.1</v>
      </c>
      <c r="AL100" s="1">
        <f t="shared" si="18"/>
        <v>1000</v>
      </c>
      <c r="AM100" s="38"/>
      <c r="AN100" s="10">
        <f t="shared" si="15"/>
        <v>1.42E-6</v>
      </c>
      <c r="AO100" s="10">
        <v>0.41</v>
      </c>
    </row>
    <row r="101" spans="1:41" ht="14.25" customHeight="1" x14ac:dyDescent="0.3">
      <c r="A101" s="10" t="s">
        <v>246</v>
      </c>
      <c r="B101" s="10" t="s">
        <v>247</v>
      </c>
      <c r="C101" s="10">
        <v>2006</v>
      </c>
      <c r="D101" s="10" t="s">
        <v>125</v>
      </c>
      <c r="E101" s="10">
        <v>288</v>
      </c>
      <c r="F101" s="24"/>
      <c r="G101" s="10">
        <v>81</v>
      </c>
      <c r="H101" s="10">
        <v>90</v>
      </c>
      <c r="I101" s="10" t="s">
        <v>248</v>
      </c>
      <c r="J101" s="10" t="s">
        <v>249</v>
      </c>
      <c r="K101" s="10" t="s">
        <v>250</v>
      </c>
      <c r="L101" s="1" t="s">
        <v>47</v>
      </c>
      <c r="M101" s="1" t="s">
        <v>76</v>
      </c>
      <c r="N101" s="1" t="s">
        <v>108</v>
      </c>
      <c r="O101" s="10" t="s">
        <v>64</v>
      </c>
      <c r="P101" s="10" t="s">
        <v>52</v>
      </c>
      <c r="Q101" s="60" t="s">
        <v>255</v>
      </c>
      <c r="R101" s="59"/>
      <c r="S101" s="10" t="s">
        <v>253</v>
      </c>
      <c r="T101" s="10" t="s">
        <v>55</v>
      </c>
      <c r="U101" s="10" t="s">
        <v>254</v>
      </c>
      <c r="V101" s="10" t="s">
        <v>54</v>
      </c>
      <c r="W101" s="10" t="s">
        <v>57</v>
      </c>
      <c r="X101" s="10" t="s">
        <v>58</v>
      </c>
      <c r="AB101" s="10">
        <v>8</v>
      </c>
      <c r="AC101" s="10">
        <v>46.75</v>
      </c>
      <c r="AD101" s="10">
        <v>-114.124</v>
      </c>
      <c r="AG101" s="10">
        <v>366</v>
      </c>
      <c r="AJ101" s="1">
        <v>10</v>
      </c>
      <c r="AK101" s="1">
        <f t="shared" si="17"/>
        <v>0.1</v>
      </c>
      <c r="AL101" s="1">
        <f t="shared" si="18"/>
        <v>1000</v>
      </c>
      <c r="AM101" s="38"/>
      <c r="AN101" s="10">
        <f t="shared" si="15"/>
        <v>1.42E-6</v>
      </c>
      <c r="AO101" s="10">
        <v>0.41</v>
      </c>
    </row>
    <row r="102" spans="1:41" ht="14.25" customHeight="1" x14ac:dyDescent="0.3">
      <c r="A102" s="10" t="s">
        <v>246</v>
      </c>
      <c r="B102" s="10" t="s">
        <v>247</v>
      </c>
      <c r="C102" s="10">
        <v>2006</v>
      </c>
      <c r="D102" s="10" t="s">
        <v>125</v>
      </c>
      <c r="E102" s="10">
        <v>288</v>
      </c>
      <c r="F102" s="24"/>
      <c r="G102" s="10">
        <v>81</v>
      </c>
      <c r="H102" s="10">
        <v>90</v>
      </c>
      <c r="I102" s="10" t="s">
        <v>248</v>
      </c>
      <c r="J102" s="10" t="s">
        <v>249</v>
      </c>
      <c r="K102" s="10" t="s">
        <v>250</v>
      </c>
      <c r="L102" s="1" t="s">
        <v>47</v>
      </c>
      <c r="M102" s="1" t="s">
        <v>76</v>
      </c>
      <c r="N102" s="1" t="s">
        <v>108</v>
      </c>
      <c r="O102" s="10" t="s">
        <v>64</v>
      </c>
      <c r="P102" s="10" t="s">
        <v>52</v>
      </c>
      <c r="Q102" s="60" t="s">
        <v>255</v>
      </c>
      <c r="R102" s="59"/>
      <c r="S102" s="10" t="s">
        <v>253</v>
      </c>
      <c r="T102" s="10" t="s">
        <v>55</v>
      </c>
      <c r="U102" s="10" t="s">
        <v>254</v>
      </c>
      <c r="V102" s="10" t="s">
        <v>54</v>
      </c>
      <c r="W102" s="10" t="s">
        <v>57</v>
      </c>
      <c r="X102" s="10" t="s">
        <v>58</v>
      </c>
      <c r="AB102" s="10">
        <v>8</v>
      </c>
      <c r="AC102" s="10">
        <v>46.75</v>
      </c>
      <c r="AD102" s="10">
        <v>-114.124</v>
      </c>
      <c r="AG102" s="10">
        <v>254</v>
      </c>
      <c r="AJ102" s="1">
        <v>10</v>
      </c>
      <c r="AK102" s="1">
        <f t="shared" si="17"/>
        <v>0.1</v>
      </c>
      <c r="AL102" s="1">
        <f t="shared" si="18"/>
        <v>1000</v>
      </c>
      <c r="AM102" s="38"/>
      <c r="AN102" s="10">
        <f t="shared" si="15"/>
        <v>1.42E-6</v>
      </c>
      <c r="AO102" s="10">
        <v>0.41</v>
      </c>
    </row>
    <row r="103" spans="1:41" ht="14.25" customHeight="1" x14ac:dyDescent="0.3">
      <c r="A103" s="10" t="s">
        <v>246</v>
      </c>
      <c r="B103" s="10" t="s">
        <v>247</v>
      </c>
      <c r="C103" s="10">
        <v>2006</v>
      </c>
      <c r="D103" s="10" t="s">
        <v>125</v>
      </c>
      <c r="E103" s="10">
        <v>288</v>
      </c>
      <c r="F103" s="24"/>
      <c r="G103" s="10">
        <v>81</v>
      </c>
      <c r="H103" s="10">
        <v>90</v>
      </c>
      <c r="I103" s="10" t="s">
        <v>248</v>
      </c>
      <c r="J103" s="10" t="s">
        <v>249</v>
      </c>
      <c r="K103" s="10" t="s">
        <v>250</v>
      </c>
      <c r="L103" s="1" t="s">
        <v>47</v>
      </c>
      <c r="M103" s="1" t="s">
        <v>76</v>
      </c>
      <c r="N103" s="1" t="s">
        <v>108</v>
      </c>
      <c r="O103" s="10" t="s">
        <v>64</v>
      </c>
      <c r="P103" s="10" t="s">
        <v>52</v>
      </c>
      <c r="Q103" s="60" t="s">
        <v>255</v>
      </c>
      <c r="R103" s="59"/>
      <c r="S103" s="10" t="s">
        <v>253</v>
      </c>
      <c r="T103" s="10" t="s">
        <v>55</v>
      </c>
      <c r="U103" s="10" t="s">
        <v>254</v>
      </c>
      <c r="V103" s="10" t="s">
        <v>54</v>
      </c>
      <c r="W103" s="10" t="s">
        <v>57</v>
      </c>
      <c r="X103" s="10" t="s">
        <v>58</v>
      </c>
      <c r="AB103" s="10">
        <v>8</v>
      </c>
      <c r="AC103" s="10">
        <v>46.75</v>
      </c>
      <c r="AD103" s="10">
        <v>-114.124</v>
      </c>
      <c r="AG103" s="10">
        <v>185</v>
      </c>
      <c r="AJ103" s="1">
        <v>10</v>
      </c>
      <c r="AK103" s="1">
        <f t="shared" si="17"/>
        <v>0.1</v>
      </c>
      <c r="AL103" s="1">
        <f t="shared" si="18"/>
        <v>1000</v>
      </c>
      <c r="AM103" s="38"/>
      <c r="AN103" s="10">
        <f t="shared" si="15"/>
        <v>1.42E-6</v>
      </c>
      <c r="AO103" s="10">
        <v>0.41</v>
      </c>
    </row>
    <row r="104" spans="1:41" ht="14.25" customHeight="1" x14ac:dyDescent="0.3">
      <c r="A104" s="10" t="s">
        <v>246</v>
      </c>
      <c r="B104" s="10" t="s">
        <v>247</v>
      </c>
      <c r="C104" s="10">
        <v>2006</v>
      </c>
      <c r="D104" s="10" t="s">
        <v>125</v>
      </c>
      <c r="E104" s="10">
        <v>288</v>
      </c>
      <c r="F104" s="24"/>
      <c r="G104" s="10">
        <v>81</v>
      </c>
      <c r="H104" s="10">
        <v>90</v>
      </c>
      <c r="I104" s="10" t="s">
        <v>248</v>
      </c>
      <c r="J104" s="10" t="s">
        <v>249</v>
      </c>
      <c r="K104" s="10" t="s">
        <v>250</v>
      </c>
      <c r="L104" s="1" t="s">
        <v>47</v>
      </c>
      <c r="M104" s="1" t="s">
        <v>76</v>
      </c>
      <c r="N104" s="1" t="s">
        <v>108</v>
      </c>
      <c r="O104" s="10" t="s">
        <v>64</v>
      </c>
      <c r="P104" s="10" t="s">
        <v>52</v>
      </c>
      <c r="Q104" s="60" t="s">
        <v>255</v>
      </c>
      <c r="R104" s="59"/>
      <c r="S104" s="10" t="s">
        <v>253</v>
      </c>
      <c r="T104" s="10" t="s">
        <v>55</v>
      </c>
      <c r="U104" s="10" t="s">
        <v>254</v>
      </c>
      <c r="V104" s="10" t="s">
        <v>54</v>
      </c>
      <c r="W104" s="10" t="s">
        <v>57</v>
      </c>
      <c r="X104" s="10" t="s">
        <v>58</v>
      </c>
      <c r="AB104" s="10">
        <v>8</v>
      </c>
      <c r="AC104" s="10">
        <v>46.75</v>
      </c>
      <c r="AD104" s="10">
        <v>-114.124</v>
      </c>
      <c r="AG104" s="10">
        <v>358</v>
      </c>
      <c r="AJ104" s="1">
        <v>10</v>
      </c>
      <c r="AK104" s="1">
        <f t="shared" si="17"/>
        <v>0.1</v>
      </c>
      <c r="AL104" s="1">
        <f t="shared" si="18"/>
        <v>1000</v>
      </c>
      <c r="AM104" s="38"/>
      <c r="AN104" s="10">
        <f t="shared" si="15"/>
        <v>1.42E-6</v>
      </c>
      <c r="AO104" s="10">
        <v>0.41</v>
      </c>
    </row>
    <row r="105" spans="1:41" ht="14.25" customHeight="1" x14ac:dyDescent="0.3">
      <c r="A105" s="10" t="s">
        <v>246</v>
      </c>
      <c r="B105" s="10" t="s">
        <v>247</v>
      </c>
      <c r="C105" s="10">
        <v>2006</v>
      </c>
      <c r="D105" s="10" t="s">
        <v>125</v>
      </c>
      <c r="E105" s="10">
        <v>288</v>
      </c>
      <c r="F105" s="24"/>
      <c r="G105" s="10">
        <v>81</v>
      </c>
      <c r="H105" s="10">
        <v>90</v>
      </c>
      <c r="I105" s="10" t="s">
        <v>248</v>
      </c>
      <c r="J105" s="10" t="s">
        <v>249</v>
      </c>
      <c r="K105" s="10" t="s">
        <v>250</v>
      </c>
      <c r="L105" s="1" t="s">
        <v>47</v>
      </c>
      <c r="M105" s="1" t="s">
        <v>76</v>
      </c>
      <c r="N105" s="1" t="s">
        <v>108</v>
      </c>
      <c r="O105" s="10" t="s">
        <v>64</v>
      </c>
      <c r="P105" s="10" t="s">
        <v>52</v>
      </c>
      <c r="Q105" s="60" t="s">
        <v>255</v>
      </c>
      <c r="R105" s="59"/>
      <c r="S105" s="10" t="s">
        <v>253</v>
      </c>
      <c r="T105" s="10" t="s">
        <v>55</v>
      </c>
      <c r="U105" s="10" t="s">
        <v>254</v>
      </c>
      <c r="V105" s="10" t="s">
        <v>54</v>
      </c>
      <c r="W105" s="10" t="s">
        <v>57</v>
      </c>
      <c r="X105" s="10" t="s">
        <v>58</v>
      </c>
      <c r="AB105" s="10">
        <v>8</v>
      </c>
      <c r="AC105" s="10">
        <v>46.75</v>
      </c>
      <c r="AD105" s="10">
        <v>-114.124</v>
      </c>
      <c r="AG105" s="10">
        <v>303</v>
      </c>
      <c r="AJ105" s="1">
        <v>10</v>
      </c>
      <c r="AK105" s="1">
        <f t="shared" si="17"/>
        <v>0.1</v>
      </c>
      <c r="AL105" s="1">
        <f t="shared" si="18"/>
        <v>1000</v>
      </c>
      <c r="AM105" s="38"/>
      <c r="AN105" s="10">
        <f t="shared" si="15"/>
        <v>1.42E-6</v>
      </c>
      <c r="AO105" s="10">
        <v>0.41</v>
      </c>
    </row>
    <row r="106" spans="1:41" ht="14.25" customHeight="1" x14ac:dyDescent="0.3">
      <c r="A106" s="10" t="s">
        <v>246</v>
      </c>
      <c r="B106" s="10" t="s">
        <v>247</v>
      </c>
      <c r="C106" s="10">
        <v>2006</v>
      </c>
      <c r="D106" s="10" t="s">
        <v>125</v>
      </c>
      <c r="E106" s="10">
        <v>288</v>
      </c>
      <c r="F106" s="24"/>
      <c r="G106" s="10">
        <v>81</v>
      </c>
      <c r="H106" s="10">
        <v>90</v>
      </c>
      <c r="I106" s="10" t="s">
        <v>248</v>
      </c>
      <c r="J106" s="10" t="s">
        <v>249</v>
      </c>
      <c r="K106" s="10" t="s">
        <v>250</v>
      </c>
      <c r="L106" s="1" t="s">
        <v>47</v>
      </c>
      <c r="M106" s="1" t="s">
        <v>76</v>
      </c>
      <c r="N106" s="1" t="s">
        <v>108</v>
      </c>
      <c r="O106" s="10" t="s">
        <v>64</v>
      </c>
      <c r="P106" s="10" t="s">
        <v>52</v>
      </c>
      <c r="Q106" s="60" t="s">
        <v>255</v>
      </c>
      <c r="R106" s="59"/>
      <c r="S106" s="10" t="s">
        <v>253</v>
      </c>
      <c r="T106" s="10" t="s">
        <v>55</v>
      </c>
      <c r="U106" s="10" t="s">
        <v>254</v>
      </c>
      <c r="V106" s="10" t="s">
        <v>54</v>
      </c>
      <c r="W106" s="10" t="s">
        <v>57</v>
      </c>
      <c r="X106" s="10" t="s">
        <v>58</v>
      </c>
      <c r="AB106" s="10">
        <v>8</v>
      </c>
      <c r="AC106" s="10">
        <v>46.75</v>
      </c>
      <c r="AD106" s="10">
        <v>-114.124</v>
      </c>
      <c r="AG106" s="10">
        <v>334</v>
      </c>
      <c r="AJ106" s="1">
        <v>10</v>
      </c>
      <c r="AK106" s="1">
        <f t="shared" si="17"/>
        <v>0.1</v>
      </c>
      <c r="AL106" s="1">
        <f t="shared" si="18"/>
        <v>1000</v>
      </c>
      <c r="AM106" s="38"/>
      <c r="AN106" s="10">
        <f t="shared" si="15"/>
        <v>1.42E-6</v>
      </c>
      <c r="AO106" s="10">
        <v>0.41</v>
      </c>
    </row>
    <row r="107" spans="1:41" ht="14.25" customHeight="1" x14ac:dyDescent="0.3">
      <c r="A107" s="26" t="s">
        <v>256</v>
      </c>
      <c r="B107" s="28" t="s">
        <v>264</v>
      </c>
      <c r="C107" s="29">
        <v>2005</v>
      </c>
      <c r="D107" s="29" t="s">
        <v>109</v>
      </c>
      <c r="E107" s="29">
        <v>37</v>
      </c>
      <c r="F107" s="30"/>
      <c r="G107" s="29">
        <v>601</v>
      </c>
      <c r="H107" s="29">
        <v>604</v>
      </c>
      <c r="I107" s="41" t="s">
        <v>283</v>
      </c>
      <c r="J107" t="s">
        <v>265</v>
      </c>
      <c r="K107" t="s">
        <v>266</v>
      </c>
      <c r="L107" s="31" t="s">
        <v>47</v>
      </c>
      <c r="M107" s="31" t="s">
        <v>76</v>
      </c>
      <c r="N107" s="1" t="s">
        <v>108</v>
      </c>
      <c r="O107" s="29" t="s">
        <v>107</v>
      </c>
      <c r="P107" s="29" t="s">
        <v>105</v>
      </c>
      <c r="Q107" s="29" t="s">
        <v>56</v>
      </c>
      <c r="R107" s="29" t="s">
        <v>54</v>
      </c>
      <c r="T107" s="29" t="s">
        <v>55</v>
      </c>
      <c r="U107" s="29" t="s">
        <v>254</v>
      </c>
      <c r="V107" s="10" t="s">
        <v>54</v>
      </c>
      <c r="W107" s="29" t="s">
        <v>57</v>
      </c>
      <c r="X107" s="29" t="s">
        <v>58</v>
      </c>
      <c r="AC107" s="40">
        <v>43.075000000000003</v>
      </c>
      <c r="AD107" s="40">
        <v>-89.417221999999995</v>
      </c>
      <c r="AG107">
        <v>344</v>
      </c>
      <c r="AJ107" s="31">
        <v>20</v>
      </c>
      <c r="AK107" s="31">
        <f t="shared" si="17"/>
        <v>0.05</v>
      </c>
      <c r="AL107" s="31">
        <f t="shared" si="18"/>
        <v>500</v>
      </c>
      <c r="AM107" s="38"/>
      <c r="AN107" s="10">
        <f t="shared" si="15"/>
        <v>1.42E-6</v>
      </c>
      <c r="AO107" s="10">
        <v>0.41</v>
      </c>
    </row>
    <row r="108" spans="1:41" ht="14.25" customHeight="1" x14ac:dyDescent="0.3">
      <c r="A108" s="26" t="s">
        <v>267</v>
      </c>
      <c r="B108" s="28" t="s">
        <v>264</v>
      </c>
      <c r="C108" s="29">
        <v>2005</v>
      </c>
      <c r="D108" s="29" t="s">
        <v>109</v>
      </c>
      <c r="E108" s="29">
        <v>38</v>
      </c>
      <c r="F108" s="30"/>
      <c r="G108" s="29">
        <v>601</v>
      </c>
      <c r="H108" s="29">
        <v>604</v>
      </c>
      <c r="I108" s="41" t="s">
        <v>283</v>
      </c>
      <c r="J108" t="s">
        <v>265</v>
      </c>
      <c r="K108" t="s">
        <v>266</v>
      </c>
      <c r="L108" s="31" t="s">
        <v>47</v>
      </c>
      <c r="M108" s="31" t="s">
        <v>76</v>
      </c>
      <c r="N108" s="1" t="s">
        <v>108</v>
      </c>
      <c r="O108" s="29" t="s">
        <v>107</v>
      </c>
      <c r="P108" s="29" t="s">
        <v>105</v>
      </c>
      <c r="Q108" s="29" t="s">
        <v>56</v>
      </c>
      <c r="R108" s="29" t="s">
        <v>54</v>
      </c>
      <c r="T108" s="29" t="s">
        <v>55</v>
      </c>
      <c r="U108" s="29" t="s">
        <v>254</v>
      </c>
      <c r="V108" s="10" t="s">
        <v>54</v>
      </c>
      <c r="W108" s="29" t="s">
        <v>57</v>
      </c>
      <c r="X108" s="29" t="s">
        <v>58</v>
      </c>
      <c r="AC108" s="40">
        <v>43.075000000000003</v>
      </c>
      <c r="AD108" s="40">
        <v>-89.417221999999995</v>
      </c>
      <c r="AG108">
        <v>538</v>
      </c>
      <c r="AJ108" s="31">
        <v>20</v>
      </c>
      <c r="AK108" s="31">
        <f t="shared" si="17"/>
        <v>0.05</v>
      </c>
      <c r="AL108" s="31">
        <f t="shared" si="18"/>
        <v>500</v>
      </c>
      <c r="AM108" s="38"/>
      <c r="AN108" s="10">
        <f t="shared" si="15"/>
        <v>1.42E-6</v>
      </c>
      <c r="AO108" s="10">
        <v>0.41</v>
      </c>
    </row>
    <row r="109" spans="1:41" ht="14.25" customHeight="1" x14ac:dyDescent="0.3">
      <c r="A109" s="26" t="s">
        <v>268</v>
      </c>
      <c r="B109" s="28" t="s">
        <v>264</v>
      </c>
      <c r="C109" s="29">
        <v>2005</v>
      </c>
      <c r="D109" s="29" t="s">
        <v>109</v>
      </c>
      <c r="E109" s="29">
        <v>39</v>
      </c>
      <c r="F109" s="30"/>
      <c r="G109" s="29">
        <v>601</v>
      </c>
      <c r="H109" s="29">
        <v>604</v>
      </c>
      <c r="I109" s="41" t="s">
        <v>283</v>
      </c>
      <c r="J109" t="s">
        <v>265</v>
      </c>
      <c r="K109" t="s">
        <v>266</v>
      </c>
      <c r="L109" s="31" t="s">
        <v>47</v>
      </c>
      <c r="M109" s="31" t="s">
        <v>76</v>
      </c>
      <c r="N109" s="1" t="s">
        <v>108</v>
      </c>
      <c r="O109" s="29" t="s">
        <v>107</v>
      </c>
      <c r="P109" s="29" t="s">
        <v>105</v>
      </c>
      <c r="Q109" s="29" t="s">
        <v>56</v>
      </c>
      <c r="R109" s="29" t="s">
        <v>54</v>
      </c>
      <c r="T109" s="29" t="s">
        <v>55</v>
      </c>
      <c r="U109" s="29" t="s">
        <v>254</v>
      </c>
      <c r="V109" s="10" t="s">
        <v>54</v>
      </c>
      <c r="W109" s="29" t="s">
        <v>57</v>
      </c>
      <c r="X109" s="29" t="s">
        <v>58</v>
      </c>
      <c r="AC109" s="40">
        <v>43.075000000000003</v>
      </c>
      <c r="AD109" s="40">
        <v>-89.417221999999995</v>
      </c>
      <c r="AG109">
        <v>206</v>
      </c>
      <c r="AJ109" s="31">
        <v>20</v>
      </c>
      <c r="AK109" s="31">
        <f t="shared" ref="AK109:AK160" si="20">1/AJ109</f>
        <v>0.05</v>
      </c>
      <c r="AL109" s="31">
        <f t="shared" ref="AL109:AL160" si="21">AK109*(100*100)</f>
        <v>500</v>
      </c>
      <c r="AM109" s="38"/>
      <c r="AN109" s="10">
        <f t="shared" si="15"/>
        <v>1.42E-6</v>
      </c>
      <c r="AO109" s="10">
        <v>0.41</v>
      </c>
    </row>
    <row r="110" spans="1:41" ht="14.25" customHeight="1" x14ac:dyDescent="0.3">
      <c r="A110" s="32" t="s">
        <v>269</v>
      </c>
      <c r="B110" s="33" t="s">
        <v>270</v>
      </c>
      <c r="C110" s="29">
        <v>2014</v>
      </c>
      <c r="D110" s="32" t="s">
        <v>271</v>
      </c>
      <c r="E110" s="29">
        <v>170</v>
      </c>
      <c r="G110" s="29">
        <v>137</v>
      </c>
      <c r="H110" s="29">
        <v>142</v>
      </c>
      <c r="I110" s="42" t="s">
        <v>284</v>
      </c>
      <c r="J110" s="29"/>
      <c r="K110" s="34" t="s">
        <v>272</v>
      </c>
      <c r="L110" s="31" t="s">
        <v>47</v>
      </c>
      <c r="M110" s="31" t="s">
        <v>273</v>
      </c>
      <c r="N110" s="31" t="s">
        <v>108</v>
      </c>
      <c r="O110" s="29" t="s">
        <v>51</v>
      </c>
      <c r="P110" s="29" t="s">
        <v>77</v>
      </c>
      <c r="Q110" s="35" t="s">
        <v>274</v>
      </c>
      <c r="R110" t="s">
        <v>275</v>
      </c>
      <c r="T110" s="29" t="s">
        <v>55</v>
      </c>
      <c r="U110" s="61" t="s">
        <v>277</v>
      </c>
      <c r="V110" s="56"/>
      <c r="W110" s="29" t="s">
        <v>57</v>
      </c>
      <c r="X110" s="29" t="s">
        <v>82</v>
      </c>
      <c r="Y110" s="40" t="s">
        <v>285</v>
      </c>
      <c r="Z110" s="29" t="s">
        <v>276</v>
      </c>
      <c r="AB110">
        <v>3</v>
      </c>
      <c r="AC110">
        <v>30.334399999999999</v>
      </c>
      <c r="AD110">
        <v>112.2199</v>
      </c>
      <c r="AE110">
        <v>43</v>
      </c>
      <c r="AG110">
        <v>13.2</v>
      </c>
      <c r="AJ110" s="31">
        <v>20</v>
      </c>
      <c r="AK110" s="31">
        <f t="shared" si="20"/>
        <v>0.05</v>
      </c>
      <c r="AL110" s="31">
        <f t="shared" si="21"/>
        <v>500</v>
      </c>
      <c r="AM110" s="38"/>
      <c r="AN110" s="10">
        <f t="shared" si="15"/>
        <v>1.42E-6</v>
      </c>
      <c r="AO110" s="10">
        <v>0.41</v>
      </c>
    </row>
    <row r="111" spans="1:41" ht="14.25" customHeight="1" x14ac:dyDescent="0.3">
      <c r="A111" s="32" t="s">
        <v>269</v>
      </c>
      <c r="B111" s="33" t="s">
        <v>270</v>
      </c>
      <c r="C111" s="29">
        <v>2015</v>
      </c>
      <c r="D111" s="32" t="s">
        <v>271</v>
      </c>
      <c r="E111" s="29">
        <v>170</v>
      </c>
      <c r="G111" s="29">
        <v>137</v>
      </c>
      <c r="H111" s="29">
        <v>142</v>
      </c>
      <c r="I111" s="42" t="s">
        <v>284</v>
      </c>
      <c r="J111" s="29"/>
      <c r="K111" s="34" t="s">
        <v>272</v>
      </c>
      <c r="L111" s="31" t="s">
        <v>47</v>
      </c>
      <c r="M111" s="31" t="s">
        <v>273</v>
      </c>
      <c r="N111" s="1" t="s">
        <v>108</v>
      </c>
      <c r="O111" s="29" t="s">
        <v>51</v>
      </c>
      <c r="P111" s="29" t="s">
        <v>77</v>
      </c>
      <c r="Q111" s="35" t="s">
        <v>274</v>
      </c>
      <c r="R111" t="s">
        <v>275</v>
      </c>
      <c r="T111" s="29" t="s">
        <v>55</v>
      </c>
      <c r="U111" s="61" t="s">
        <v>277</v>
      </c>
      <c r="V111" s="56"/>
      <c r="W111" s="29" t="s">
        <v>57</v>
      </c>
      <c r="X111" s="29" t="s">
        <v>82</v>
      </c>
      <c r="Y111" s="40" t="s">
        <v>285</v>
      </c>
      <c r="Z111" s="29" t="s">
        <v>278</v>
      </c>
      <c r="AB111">
        <v>3</v>
      </c>
      <c r="AC111">
        <v>30.334399999999999</v>
      </c>
      <c r="AD111">
        <v>112.2199</v>
      </c>
      <c r="AE111">
        <v>32.1</v>
      </c>
      <c r="AG111">
        <v>10.5</v>
      </c>
      <c r="AJ111" s="31">
        <v>20</v>
      </c>
      <c r="AK111" s="31">
        <f t="shared" si="20"/>
        <v>0.05</v>
      </c>
      <c r="AL111" s="31">
        <f t="shared" si="21"/>
        <v>500</v>
      </c>
      <c r="AM111" s="38"/>
      <c r="AN111" s="10">
        <f t="shared" si="15"/>
        <v>1.42E-6</v>
      </c>
      <c r="AO111" s="10">
        <v>0.41</v>
      </c>
    </row>
    <row r="112" spans="1:41" ht="14.25" customHeight="1" x14ac:dyDescent="0.3">
      <c r="A112" s="32" t="s">
        <v>269</v>
      </c>
      <c r="B112" s="33" t="s">
        <v>270</v>
      </c>
      <c r="C112" s="29">
        <v>2016</v>
      </c>
      <c r="D112" s="32" t="s">
        <v>271</v>
      </c>
      <c r="E112" s="29">
        <v>170</v>
      </c>
      <c r="G112" s="29">
        <v>137</v>
      </c>
      <c r="H112" s="29">
        <v>142</v>
      </c>
      <c r="I112" s="42" t="s">
        <v>284</v>
      </c>
      <c r="J112" s="29"/>
      <c r="K112" s="34" t="s">
        <v>272</v>
      </c>
      <c r="L112" s="31" t="s">
        <v>47</v>
      </c>
      <c r="M112" s="31" t="s">
        <v>273</v>
      </c>
      <c r="N112" s="1" t="s">
        <v>108</v>
      </c>
      <c r="O112" s="29" t="s">
        <v>51</v>
      </c>
      <c r="P112" s="29" t="s">
        <v>77</v>
      </c>
      <c r="Q112" s="35" t="s">
        <v>274</v>
      </c>
      <c r="R112" t="s">
        <v>275</v>
      </c>
      <c r="T112" s="29" t="s">
        <v>55</v>
      </c>
      <c r="U112" s="61" t="s">
        <v>277</v>
      </c>
      <c r="V112" s="56"/>
      <c r="W112" s="29" t="s">
        <v>57</v>
      </c>
      <c r="X112" s="29" t="s">
        <v>82</v>
      </c>
      <c r="Y112" s="40" t="s">
        <v>285</v>
      </c>
      <c r="Z112" s="29" t="s">
        <v>279</v>
      </c>
      <c r="AB112">
        <v>3</v>
      </c>
      <c r="AC112">
        <v>30.334399999999999</v>
      </c>
      <c r="AD112">
        <v>112.2199</v>
      </c>
      <c r="AE112">
        <v>59.1</v>
      </c>
      <c r="AG112">
        <v>18.100000000000001</v>
      </c>
      <c r="AJ112" s="31">
        <v>20</v>
      </c>
      <c r="AK112" s="31">
        <f t="shared" si="20"/>
        <v>0.05</v>
      </c>
      <c r="AL112" s="31">
        <f t="shared" si="21"/>
        <v>500</v>
      </c>
      <c r="AM112" s="38"/>
      <c r="AN112" s="10">
        <f t="shared" si="15"/>
        <v>1.42E-6</v>
      </c>
      <c r="AO112" s="10">
        <v>0.41</v>
      </c>
    </row>
    <row r="113" spans="1:42" ht="14.25" customHeight="1" x14ac:dyDescent="0.3">
      <c r="A113" s="32" t="s">
        <v>269</v>
      </c>
      <c r="B113" s="33" t="s">
        <v>270</v>
      </c>
      <c r="C113" s="29">
        <v>2017</v>
      </c>
      <c r="D113" s="32" t="s">
        <v>271</v>
      </c>
      <c r="E113" s="29">
        <v>170</v>
      </c>
      <c r="G113" s="29">
        <v>137</v>
      </c>
      <c r="H113" s="29">
        <v>142</v>
      </c>
      <c r="I113" s="42" t="s">
        <v>284</v>
      </c>
      <c r="J113" s="29"/>
      <c r="K113" s="34" t="s">
        <v>272</v>
      </c>
      <c r="L113" s="31" t="s">
        <v>47</v>
      </c>
      <c r="M113" s="31" t="s">
        <v>273</v>
      </c>
      <c r="N113" s="1" t="s">
        <v>108</v>
      </c>
      <c r="O113" s="29" t="s">
        <v>51</v>
      </c>
      <c r="P113" s="29" t="s">
        <v>77</v>
      </c>
      <c r="Q113" s="35" t="s">
        <v>274</v>
      </c>
      <c r="R113" t="s">
        <v>275</v>
      </c>
      <c r="T113" s="29" t="s">
        <v>55</v>
      </c>
      <c r="U113" s="61" t="s">
        <v>277</v>
      </c>
      <c r="V113" s="56"/>
      <c r="W113" s="29" t="s">
        <v>57</v>
      </c>
      <c r="X113" s="29" t="s">
        <v>82</v>
      </c>
      <c r="Y113" s="40" t="s">
        <v>285</v>
      </c>
      <c r="Z113" s="29" t="s">
        <v>280</v>
      </c>
      <c r="AB113">
        <v>3</v>
      </c>
      <c r="AC113">
        <v>30.334399999999999</v>
      </c>
      <c r="AD113">
        <v>112.2199</v>
      </c>
      <c r="AE113">
        <v>52.2</v>
      </c>
      <c r="AG113">
        <v>14.3</v>
      </c>
      <c r="AJ113" s="31">
        <v>20</v>
      </c>
      <c r="AK113" s="31">
        <f t="shared" si="20"/>
        <v>0.05</v>
      </c>
      <c r="AL113" s="31">
        <f t="shared" si="21"/>
        <v>500</v>
      </c>
      <c r="AM113" s="38"/>
      <c r="AN113" s="10">
        <f t="shared" si="15"/>
        <v>1.42E-6</v>
      </c>
      <c r="AO113" s="10">
        <v>0.41</v>
      </c>
    </row>
    <row r="114" spans="1:42" ht="14.25" customHeight="1" x14ac:dyDescent="0.3">
      <c r="A114" s="32" t="s">
        <v>269</v>
      </c>
      <c r="B114" s="33" t="s">
        <v>270</v>
      </c>
      <c r="C114" s="29">
        <v>2018</v>
      </c>
      <c r="D114" s="32" t="s">
        <v>271</v>
      </c>
      <c r="E114" s="29">
        <v>170</v>
      </c>
      <c r="G114" s="29">
        <v>137</v>
      </c>
      <c r="H114" s="29">
        <v>142</v>
      </c>
      <c r="I114" s="42" t="s">
        <v>284</v>
      </c>
      <c r="J114" s="29"/>
      <c r="K114" s="34" t="s">
        <v>272</v>
      </c>
      <c r="L114" s="31" t="s">
        <v>47</v>
      </c>
      <c r="M114" s="31" t="s">
        <v>273</v>
      </c>
      <c r="N114" s="1" t="s">
        <v>108</v>
      </c>
      <c r="O114" s="29" t="s">
        <v>51</v>
      </c>
      <c r="P114" s="29" t="s">
        <v>77</v>
      </c>
      <c r="Q114" s="35" t="s">
        <v>274</v>
      </c>
      <c r="R114" t="s">
        <v>275</v>
      </c>
      <c r="T114" s="29" t="s">
        <v>55</v>
      </c>
      <c r="U114" s="61" t="s">
        <v>277</v>
      </c>
      <c r="V114" s="56"/>
      <c r="W114" s="29" t="s">
        <v>57</v>
      </c>
      <c r="X114" s="29" t="s">
        <v>82</v>
      </c>
      <c r="Y114" s="40" t="s">
        <v>285</v>
      </c>
      <c r="Z114" s="29" t="s">
        <v>281</v>
      </c>
      <c r="AB114">
        <v>3</v>
      </c>
      <c r="AC114">
        <v>30.334399999999999</v>
      </c>
      <c r="AD114">
        <v>112.2199</v>
      </c>
      <c r="AE114">
        <v>50.8</v>
      </c>
      <c r="AG114">
        <v>15.9</v>
      </c>
      <c r="AJ114" s="31">
        <v>20</v>
      </c>
      <c r="AK114" s="31">
        <f t="shared" si="20"/>
        <v>0.05</v>
      </c>
      <c r="AL114" s="31">
        <f t="shared" si="21"/>
        <v>500</v>
      </c>
      <c r="AM114" s="38"/>
      <c r="AN114" s="10">
        <f t="shared" si="15"/>
        <v>1.42E-6</v>
      </c>
      <c r="AO114" s="10">
        <v>0.41</v>
      </c>
    </row>
    <row r="115" spans="1:42" ht="14.25" customHeight="1" x14ac:dyDescent="0.3">
      <c r="A115" t="s">
        <v>286</v>
      </c>
      <c r="B115" t="s">
        <v>287</v>
      </c>
      <c r="C115">
        <v>2004</v>
      </c>
      <c r="D115" t="s">
        <v>288</v>
      </c>
      <c r="E115" s="40">
        <v>10</v>
      </c>
      <c r="F115">
        <v>10</v>
      </c>
      <c r="G115" s="40">
        <v>1678</v>
      </c>
      <c r="H115" s="40">
        <v>1688</v>
      </c>
      <c r="I115" t="s">
        <v>289</v>
      </c>
      <c r="J115" t="s">
        <v>290</v>
      </c>
      <c r="K115" t="s">
        <v>291</v>
      </c>
      <c r="M115" s="31" t="s">
        <v>76</v>
      </c>
      <c r="N115" s="1" t="s">
        <v>108</v>
      </c>
      <c r="O115" s="40" t="s">
        <v>64</v>
      </c>
      <c r="P115" s="40" t="s">
        <v>52</v>
      </c>
      <c r="Q115" s="34" t="s">
        <v>293</v>
      </c>
      <c r="R115" s="43" t="s">
        <v>294</v>
      </c>
      <c r="T115" s="40" t="s">
        <v>55</v>
      </c>
      <c r="U115" s="40" t="s">
        <v>56</v>
      </c>
      <c r="V115" s="40" t="s">
        <v>54</v>
      </c>
      <c r="W115" s="40" t="s">
        <v>57</v>
      </c>
      <c r="X115" s="40" t="s">
        <v>58</v>
      </c>
      <c r="AA115" s="46" t="s">
        <v>292</v>
      </c>
      <c r="AC115">
        <v>47.45</v>
      </c>
      <c r="AD115">
        <v>8.6999999999999993</v>
      </c>
      <c r="AE115">
        <v>21</v>
      </c>
      <c r="AG115">
        <v>141.30000000000001</v>
      </c>
      <c r="AJ115" s="31">
        <v>20</v>
      </c>
      <c r="AK115" s="31">
        <f t="shared" si="20"/>
        <v>0.05</v>
      </c>
      <c r="AL115" s="31">
        <f t="shared" si="21"/>
        <v>500</v>
      </c>
      <c r="AM115" s="38"/>
      <c r="AN115" s="10">
        <f t="shared" si="15"/>
        <v>1.42E-6</v>
      </c>
      <c r="AO115" s="10">
        <v>0.41</v>
      </c>
    </row>
    <row r="116" spans="1:42" ht="14.25" customHeight="1" x14ac:dyDescent="0.3">
      <c r="A116" t="s">
        <v>286</v>
      </c>
      <c r="B116" t="s">
        <v>287</v>
      </c>
      <c r="C116">
        <v>2005</v>
      </c>
      <c r="D116" t="s">
        <v>288</v>
      </c>
      <c r="E116" s="40">
        <v>10</v>
      </c>
      <c r="F116">
        <v>10</v>
      </c>
      <c r="G116" s="40">
        <v>1678</v>
      </c>
      <c r="H116" s="40">
        <v>1688</v>
      </c>
      <c r="I116" t="s">
        <v>289</v>
      </c>
      <c r="J116" t="s">
        <v>295</v>
      </c>
      <c r="K116" t="s">
        <v>291</v>
      </c>
      <c r="M116" s="31" t="s">
        <v>76</v>
      </c>
      <c r="N116" s="1" t="s">
        <v>108</v>
      </c>
      <c r="O116" s="40" t="s">
        <v>64</v>
      </c>
      <c r="P116" s="40" t="s">
        <v>52</v>
      </c>
      <c r="Q116" s="34" t="s">
        <v>293</v>
      </c>
      <c r="R116" s="43" t="s">
        <v>294</v>
      </c>
      <c r="T116" s="40" t="s">
        <v>55</v>
      </c>
      <c r="U116" s="40" t="s">
        <v>56</v>
      </c>
      <c r="V116" s="40" t="s">
        <v>54</v>
      </c>
      <c r="W116" s="40" t="s">
        <v>57</v>
      </c>
      <c r="X116" s="40" t="s">
        <v>58</v>
      </c>
      <c r="AA116" s="46" t="s">
        <v>292</v>
      </c>
      <c r="AC116">
        <v>47.45</v>
      </c>
      <c r="AD116">
        <v>8.6999999999999993</v>
      </c>
      <c r="AE116">
        <v>27</v>
      </c>
      <c r="AG116">
        <v>112.4</v>
      </c>
      <c r="AJ116" s="31">
        <v>20</v>
      </c>
      <c r="AK116" s="31">
        <f t="shared" si="20"/>
        <v>0.05</v>
      </c>
      <c r="AL116" s="31">
        <f t="shared" si="21"/>
        <v>500</v>
      </c>
      <c r="AM116" s="38"/>
      <c r="AN116" s="10">
        <f t="shared" si="15"/>
        <v>1.42E-6</v>
      </c>
      <c r="AO116" s="10">
        <v>0.41</v>
      </c>
    </row>
    <row r="117" spans="1:42" ht="14.25" customHeight="1" x14ac:dyDescent="0.3">
      <c r="A117" t="s">
        <v>286</v>
      </c>
      <c r="B117" t="s">
        <v>287</v>
      </c>
      <c r="C117">
        <v>2006</v>
      </c>
      <c r="D117" t="s">
        <v>288</v>
      </c>
      <c r="E117" s="40">
        <v>10</v>
      </c>
      <c r="F117">
        <v>10</v>
      </c>
      <c r="G117" s="40">
        <v>1678</v>
      </c>
      <c r="H117" s="40">
        <v>1688</v>
      </c>
      <c r="I117" t="s">
        <v>289</v>
      </c>
      <c r="J117" t="s">
        <v>296</v>
      </c>
      <c r="K117" t="s">
        <v>291</v>
      </c>
      <c r="M117" s="31" t="s">
        <v>76</v>
      </c>
      <c r="N117" s="1" t="s">
        <v>108</v>
      </c>
      <c r="O117" s="40" t="s">
        <v>64</v>
      </c>
      <c r="P117" s="40" t="s">
        <v>52</v>
      </c>
      <c r="Q117" s="34" t="s">
        <v>293</v>
      </c>
      <c r="R117" s="43" t="s">
        <v>294</v>
      </c>
      <c r="T117" s="40" t="s">
        <v>55</v>
      </c>
      <c r="U117" s="40" t="s">
        <v>56</v>
      </c>
      <c r="V117" s="40" t="s">
        <v>54</v>
      </c>
      <c r="W117" s="40" t="s">
        <v>57</v>
      </c>
      <c r="X117" s="40" t="s">
        <v>58</v>
      </c>
      <c r="AA117" s="46" t="s">
        <v>292</v>
      </c>
      <c r="AC117">
        <v>47.45</v>
      </c>
      <c r="AD117">
        <v>8.6999999999999993</v>
      </c>
      <c r="AE117">
        <v>10</v>
      </c>
      <c r="AG117">
        <v>93.05</v>
      </c>
      <c r="AJ117" s="31">
        <v>20</v>
      </c>
      <c r="AK117" s="31">
        <f t="shared" si="20"/>
        <v>0.05</v>
      </c>
      <c r="AL117" s="31">
        <f t="shared" si="21"/>
        <v>500</v>
      </c>
      <c r="AM117" s="38"/>
      <c r="AN117" s="10">
        <f t="shared" si="15"/>
        <v>1.42E-6</v>
      </c>
      <c r="AO117" s="10">
        <v>0.41</v>
      </c>
    </row>
    <row r="118" spans="1:42" ht="14.25" customHeight="1" x14ac:dyDescent="0.3">
      <c r="A118" t="s">
        <v>286</v>
      </c>
      <c r="B118" t="s">
        <v>287</v>
      </c>
      <c r="C118">
        <v>2007</v>
      </c>
      <c r="D118" t="s">
        <v>288</v>
      </c>
      <c r="E118" s="40">
        <v>10</v>
      </c>
      <c r="F118">
        <v>10</v>
      </c>
      <c r="G118" s="40">
        <v>1678</v>
      </c>
      <c r="H118" s="40">
        <v>1688</v>
      </c>
      <c r="I118" t="s">
        <v>289</v>
      </c>
      <c r="J118" t="s">
        <v>297</v>
      </c>
      <c r="K118" t="s">
        <v>291</v>
      </c>
      <c r="M118" s="31" t="s">
        <v>76</v>
      </c>
      <c r="N118" s="1" t="s">
        <v>108</v>
      </c>
      <c r="O118" s="40" t="s">
        <v>64</v>
      </c>
      <c r="P118" s="40" t="s">
        <v>52</v>
      </c>
      <c r="Q118" s="34" t="s">
        <v>293</v>
      </c>
      <c r="R118" s="43" t="s">
        <v>294</v>
      </c>
      <c r="T118" s="40" t="s">
        <v>55</v>
      </c>
      <c r="U118" s="40" t="s">
        <v>56</v>
      </c>
      <c r="V118" s="40" t="s">
        <v>54</v>
      </c>
      <c r="W118" s="40" t="s">
        <v>57</v>
      </c>
      <c r="X118" s="40" t="s">
        <v>58</v>
      </c>
      <c r="AA118" s="46" t="s">
        <v>292</v>
      </c>
      <c r="AC118">
        <v>47.45</v>
      </c>
      <c r="AD118">
        <v>8.6999999999999993</v>
      </c>
      <c r="AE118">
        <v>17</v>
      </c>
      <c r="AG118">
        <v>55</v>
      </c>
      <c r="AJ118" s="31">
        <v>20</v>
      </c>
      <c r="AK118" s="31">
        <f t="shared" si="20"/>
        <v>0.05</v>
      </c>
      <c r="AL118" s="31">
        <f t="shared" si="21"/>
        <v>500</v>
      </c>
      <c r="AM118" s="38"/>
      <c r="AN118" s="10">
        <f t="shared" si="15"/>
        <v>1.42E-6</v>
      </c>
      <c r="AO118" s="10">
        <v>0.41</v>
      </c>
    </row>
    <row r="119" spans="1:42" ht="14.25" customHeight="1" x14ac:dyDescent="0.3">
      <c r="A119" t="s">
        <v>298</v>
      </c>
      <c r="B119" t="s">
        <v>299</v>
      </c>
      <c r="C119">
        <v>2023</v>
      </c>
      <c r="D119" t="s">
        <v>300</v>
      </c>
      <c r="E119" s="47">
        <v>86</v>
      </c>
      <c r="G119" s="47">
        <v>64</v>
      </c>
      <c r="H119" s="47">
        <v>72</v>
      </c>
      <c r="I119" t="s">
        <v>301</v>
      </c>
      <c r="J119" s="41" t="s">
        <v>302</v>
      </c>
      <c r="K119" t="s">
        <v>303</v>
      </c>
      <c r="L119" t="s">
        <v>47</v>
      </c>
      <c r="M119" s="31" t="s">
        <v>76</v>
      </c>
      <c r="N119" s="1" t="s">
        <v>108</v>
      </c>
      <c r="O119" s="1" t="s">
        <v>64</v>
      </c>
      <c r="P119" s="1" t="s">
        <v>52</v>
      </c>
      <c r="Q119" s="62" t="s">
        <v>304</v>
      </c>
      <c r="R119" s="62"/>
      <c r="T119" s="47" t="s">
        <v>55</v>
      </c>
      <c r="U119" s="40" t="s">
        <v>56</v>
      </c>
      <c r="V119" s="40" t="s">
        <v>54</v>
      </c>
      <c r="W119" s="40" t="s">
        <v>57</v>
      </c>
      <c r="X119" s="40" t="s">
        <v>58</v>
      </c>
      <c r="AA119" s="45" t="s">
        <v>305</v>
      </c>
      <c r="AC119">
        <v>43.633333</v>
      </c>
      <c r="AD119">
        <v>116.7</v>
      </c>
      <c r="AE119" s="48" t="s">
        <v>90</v>
      </c>
      <c r="AF119" s="38">
        <f t="shared" ref="AF119:AF150" si="22">(AG119/AH119)/100</f>
        <v>5.0068027210884356</v>
      </c>
      <c r="AG119">
        <v>736</v>
      </c>
      <c r="AH119">
        <v>1.47</v>
      </c>
      <c r="AJ119" s="31">
        <v>20</v>
      </c>
      <c r="AK119" s="31">
        <f t="shared" si="20"/>
        <v>0.05</v>
      </c>
      <c r="AL119" s="31">
        <f t="shared" si="21"/>
        <v>500</v>
      </c>
      <c r="AM119" s="38">
        <f t="shared" ref="AM119:AM150" si="23">AF119*AL119</f>
        <v>2503.4013605442178</v>
      </c>
      <c r="AN119" s="10">
        <f t="shared" si="15"/>
        <v>1.42E-6</v>
      </c>
      <c r="AO119" s="10">
        <v>0.41</v>
      </c>
      <c r="AP119">
        <f t="shared" si="16"/>
        <v>3.5548299319727891E-3</v>
      </c>
    </row>
    <row r="120" spans="1:42" ht="14.25" customHeight="1" x14ac:dyDescent="0.3">
      <c r="A120" t="s">
        <v>298</v>
      </c>
      <c r="B120" t="s">
        <v>299</v>
      </c>
      <c r="C120">
        <v>2023</v>
      </c>
      <c r="D120" t="s">
        <v>300</v>
      </c>
      <c r="E120" s="47">
        <v>86</v>
      </c>
      <c r="G120" s="47">
        <v>64</v>
      </c>
      <c r="H120" s="47">
        <v>72</v>
      </c>
      <c r="I120" t="s">
        <v>306</v>
      </c>
      <c r="J120" s="41" t="s">
        <v>307</v>
      </c>
      <c r="K120" t="s">
        <v>303</v>
      </c>
      <c r="L120" t="s">
        <v>47</v>
      </c>
      <c r="M120" s="31" t="s">
        <v>76</v>
      </c>
      <c r="N120" s="1" t="s">
        <v>108</v>
      </c>
      <c r="O120" s="1" t="s">
        <v>64</v>
      </c>
      <c r="P120" s="1" t="s">
        <v>52</v>
      </c>
      <c r="Q120" s="62" t="s">
        <v>304</v>
      </c>
      <c r="R120" s="62"/>
      <c r="T120" s="47" t="s">
        <v>55</v>
      </c>
      <c r="U120" s="40" t="s">
        <v>56</v>
      </c>
      <c r="V120" s="40" t="s">
        <v>54</v>
      </c>
      <c r="W120" s="40" t="s">
        <v>57</v>
      </c>
      <c r="X120" s="40" t="s">
        <v>58</v>
      </c>
      <c r="AA120" s="45" t="s">
        <v>305</v>
      </c>
      <c r="AC120">
        <v>43.633333</v>
      </c>
      <c r="AD120">
        <v>116.7</v>
      </c>
      <c r="AE120" s="48" t="s">
        <v>90</v>
      </c>
      <c r="AF120" s="38">
        <f t="shared" si="22"/>
        <v>5.1020408163265305</v>
      </c>
      <c r="AG120">
        <v>750</v>
      </c>
      <c r="AH120">
        <v>1.47</v>
      </c>
      <c r="AJ120" s="31">
        <v>20</v>
      </c>
      <c r="AK120" s="31">
        <f t="shared" si="20"/>
        <v>0.05</v>
      </c>
      <c r="AL120" s="31">
        <f t="shared" si="21"/>
        <v>500</v>
      </c>
      <c r="AM120" s="38">
        <f t="shared" si="23"/>
        <v>2551.0204081632651</v>
      </c>
      <c r="AN120" s="10">
        <f t="shared" si="15"/>
        <v>1.42E-6</v>
      </c>
      <c r="AO120" s="10">
        <v>0.41</v>
      </c>
      <c r="AP120">
        <f t="shared" si="16"/>
        <v>3.6224489795918364E-3</v>
      </c>
    </row>
    <row r="121" spans="1:42" ht="14.25" customHeight="1" x14ac:dyDescent="0.3">
      <c r="A121" t="s">
        <v>298</v>
      </c>
      <c r="B121" t="s">
        <v>299</v>
      </c>
      <c r="C121">
        <v>2023</v>
      </c>
      <c r="D121" t="s">
        <v>300</v>
      </c>
      <c r="E121" s="47">
        <v>86</v>
      </c>
      <c r="G121" s="47">
        <v>64</v>
      </c>
      <c r="H121" s="47">
        <v>72</v>
      </c>
      <c r="I121" t="s">
        <v>308</v>
      </c>
      <c r="J121" s="41" t="s">
        <v>309</v>
      </c>
      <c r="K121" t="s">
        <v>303</v>
      </c>
      <c r="L121" t="s">
        <v>47</v>
      </c>
      <c r="M121" s="31" t="s">
        <v>76</v>
      </c>
      <c r="N121" s="1" t="s">
        <v>108</v>
      </c>
      <c r="O121" s="1" t="s">
        <v>64</v>
      </c>
      <c r="P121" s="1" t="s">
        <v>52</v>
      </c>
      <c r="Q121" s="62" t="s">
        <v>304</v>
      </c>
      <c r="R121" s="62"/>
      <c r="T121" s="47" t="s">
        <v>55</v>
      </c>
      <c r="U121" s="40" t="s">
        <v>56</v>
      </c>
      <c r="V121" s="40" t="s">
        <v>54</v>
      </c>
      <c r="W121" s="40" t="s">
        <v>57</v>
      </c>
      <c r="X121" s="40" t="s">
        <v>58</v>
      </c>
      <c r="AA121" s="45" t="s">
        <v>305</v>
      </c>
      <c r="AC121">
        <v>43.633333</v>
      </c>
      <c r="AD121">
        <v>116.7</v>
      </c>
      <c r="AE121" s="48" t="s">
        <v>90</v>
      </c>
      <c r="AF121" s="38">
        <f t="shared" si="22"/>
        <v>5.4421768707483</v>
      </c>
      <c r="AG121">
        <v>800</v>
      </c>
      <c r="AH121">
        <v>1.47</v>
      </c>
      <c r="AJ121" s="31">
        <v>20</v>
      </c>
      <c r="AK121" s="31">
        <f t="shared" si="20"/>
        <v>0.05</v>
      </c>
      <c r="AL121" s="31">
        <f t="shared" si="21"/>
        <v>500</v>
      </c>
      <c r="AM121" s="38">
        <f t="shared" si="23"/>
        <v>2721.0884353741499</v>
      </c>
      <c r="AN121" s="10">
        <f t="shared" si="15"/>
        <v>1.42E-6</v>
      </c>
      <c r="AO121" s="10">
        <v>0.41</v>
      </c>
      <c r="AP121">
        <f t="shared" si="16"/>
        <v>3.8639455782312928E-3</v>
      </c>
    </row>
    <row r="122" spans="1:42" ht="14.25" customHeight="1" x14ac:dyDescent="0.3">
      <c r="A122" t="s">
        <v>298</v>
      </c>
      <c r="B122" t="s">
        <v>299</v>
      </c>
      <c r="C122">
        <v>2023</v>
      </c>
      <c r="D122" t="s">
        <v>300</v>
      </c>
      <c r="E122" s="47">
        <v>86</v>
      </c>
      <c r="G122" s="47">
        <v>64</v>
      </c>
      <c r="H122" s="47">
        <v>72</v>
      </c>
      <c r="I122" t="s">
        <v>310</v>
      </c>
      <c r="J122" s="41" t="s">
        <v>311</v>
      </c>
      <c r="K122" t="s">
        <v>303</v>
      </c>
      <c r="L122" t="s">
        <v>47</v>
      </c>
      <c r="M122" s="31" t="s">
        <v>76</v>
      </c>
      <c r="N122" s="1" t="s">
        <v>108</v>
      </c>
      <c r="O122" s="1" t="s">
        <v>64</v>
      </c>
      <c r="P122" s="1" t="s">
        <v>52</v>
      </c>
      <c r="Q122" s="62" t="s">
        <v>304</v>
      </c>
      <c r="R122" s="62"/>
      <c r="T122" s="47" t="s">
        <v>55</v>
      </c>
      <c r="U122" s="40" t="s">
        <v>56</v>
      </c>
      <c r="V122" s="40" t="s">
        <v>54</v>
      </c>
      <c r="W122" s="40" t="s">
        <v>57</v>
      </c>
      <c r="X122" s="40" t="s">
        <v>58</v>
      </c>
      <c r="AA122" s="45" t="s">
        <v>305</v>
      </c>
      <c r="AC122">
        <v>43.633333</v>
      </c>
      <c r="AD122">
        <v>116.7</v>
      </c>
      <c r="AE122" s="48" t="s">
        <v>90</v>
      </c>
      <c r="AF122" s="38">
        <f t="shared" si="22"/>
        <v>6.0476190476190483</v>
      </c>
      <c r="AG122">
        <v>889</v>
      </c>
      <c r="AH122">
        <v>1.47</v>
      </c>
      <c r="AJ122" s="31">
        <v>20</v>
      </c>
      <c r="AK122" s="31">
        <f t="shared" si="20"/>
        <v>0.05</v>
      </c>
      <c r="AL122" s="31">
        <f t="shared" si="21"/>
        <v>500</v>
      </c>
      <c r="AM122" s="38">
        <f t="shared" si="23"/>
        <v>3023.8095238095243</v>
      </c>
      <c r="AN122" s="10">
        <f t="shared" ref="AN122:AN185" si="24">1.42*10^-6</f>
        <v>1.42E-6</v>
      </c>
      <c r="AO122" s="10">
        <v>0.41</v>
      </c>
      <c r="AP122">
        <f t="shared" ref="AP122:AP160" si="25">AM122*AN122</f>
        <v>4.2938095238095244E-3</v>
      </c>
    </row>
    <row r="123" spans="1:42" ht="14.25" customHeight="1" x14ac:dyDescent="0.3">
      <c r="A123" t="s">
        <v>298</v>
      </c>
      <c r="B123" t="s">
        <v>299</v>
      </c>
      <c r="C123">
        <v>2023</v>
      </c>
      <c r="D123" t="s">
        <v>300</v>
      </c>
      <c r="E123" s="47">
        <v>86</v>
      </c>
      <c r="G123" s="47">
        <v>64</v>
      </c>
      <c r="H123" s="47">
        <v>72</v>
      </c>
      <c r="I123" t="s">
        <v>312</v>
      </c>
      <c r="J123" s="41" t="s">
        <v>313</v>
      </c>
      <c r="K123" t="s">
        <v>303</v>
      </c>
      <c r="L123" t="s">
        <v>47</v>
      </c>
      <c r="M123" s="31" t="s">
        <v>76</v>
      </c>
      <c r="N123" s="1" t="s">
        <v>108</v>
      </c>
      <c r="O123" s="1" t="s">
        <v>64</v>
      </c>
      <c r="P123" s="1" t="s">
        <v>52</v>
      </c>
      <c r="Q123" s="62" t="s">
        <v>304</v>
      </c>
      <c r="R123" s="62"/>
      <c r="T123" s="47" t="s">
        <v>55</v>
      </c>
      <c r="U123" s="40" t="s">
        <v>56</v>
      </c>
      <c r="V123" s="40" t="s">
        <v>54</v>
      </c>
      <c r="W123" s="40" t="s">
        <v>57</v>
      </c>
      <c r="X123" s="40" t="s">
        <v>58</v>
      </c>
      <c r="AA123" s="45" t="s">
        <v>305</v>
      </c>
      <c r="AC123">
        <v>43.633333</v>
      </c>
      <c r="AD123">
        <v>116.7</v>
      </c>
      <c r="AE123" s="48" t="s">
        <v>90</v>
      </c>
      <c r="AF123" s="38">
        <f t="shared" si="22"/>
        <v>6.1360544217687076</v>
      </c>
      <c r="AG123">
        <v>902</v>
      </c>
      <c r="AH123">
        <v>1.47</v>
      </c>
      <c r="AJ123" s="31">
        <v>20</v>
      </c>
      <c r="AK123" s="31">
        <f t="shared" si="20"/>
        <v>0.05</v>
      </c>
      <c r="AL123" s="31">
        <f t="shared" si="21"/>
        <v>500</v>
      </c>
      <c r="AM123" s="38">
        <f t="shared" si="23"/>
        <v>3068.0272108843537</v>
      </c>
      <c r="AN123" s="10">
        <f t="shared" si="24"/>
        <v>1.42E-6</v>
      </c>
      <c r="AO123" s="10">
        <v>0.41</v>
      </c>
      <c r="AP123">
        <f t="shared" si="25"/>
        <v>4.3565986394557823E-3</v>
      </c>
    </row>
    <row r="124" spans="1:42" ht="14.25" customHeight="1" x14ac:dyDescent="0.3">
      <c r="A124" t="s">
        <v>298</v>
      </c>
      <c r="B124" t="s">
        <v>299</v>
      </c>
      <c r="C124">
        <v>2023</v>
      </c>
      <c r="D124" t="s">
        <v>300</v>
      </c>
      <c r="E124" s="47">
        <v>86</v>
      </c>
      <c r="G124" s="47">
        <v>64</v>
      </c>
      <c r="H124" s="47">
        <v>72</v>
      </c>
      <c r="I124" t="s">
        <v>314</v>
      </c>
      <c r="J124" s="41" t="s">
        <v>315</v>
      </c>
      <c r="K124" t="s">
        <v>303</v>
      </c>
      <c r="L124" t="s">
        <v>47</v>
      </c>
      <c r="M124" s="31" t="s">
        <v>76</v>
      </c>
      <c r="N124" s="1" t="s">
        <v>108</v>
      </c>
      <c r="O124" s="1" t="s">
        <v>64</v>
      </c>
      <c r="P124" s="1" t="s">
        <v>52</v>
      </c>
      <c r="Q124" s="62" t="s">
        <v>304</v>
      </c>
      <c r="R124" s="62"/>
      <c r="T124" s="47" t="s">
        <v>55</v>
      </c>
      <c r="U124" s="40" t="s">
        <v>56</v>
      </c>
      <c r="V124" s="40" t="s">
        <v>54</v>
      </c>
      <c r="W124" s="40" t="s">
        <v>57</v>
      </c>
      <c r="X124" s="40" t="s">
        <v>58</v>
      </c>
      <c r="AA124" s="45" t="s">
        <v>305</v>
      </c>
      <c r="AC124">
        <v>43.633333</v>
      </c>
      <c r="AD124">
        <v>116.7</v>
      </c>
      <c r="AE124" s="48" t="s">
        <v>90</v>
      </c>
      <c r="AF124" s="38">
        <f t="shared" si="22"/>
        <v>3.814569536423841</v>
      </c>
      <c r="AG124">
        <v>576</v>
      </c>
      <c r="AH124">
        <v>1.51</v>
      </c>
      <c r="AJ124" s="31">
        <v>20</v>
      </c>
      <c r="AK124" s="31">
        <f t="shared" si="20"/>
        <v>0.05</v>
      </c>
      <c r="AL124" s="31">
        <f t="shared" si="21"/>
        <v>500</v>
      </c>
      <c r="AM124" s="38">
        <f t="shared" si="23"/>
        <v>1907.2847682119204</v>
      </c>
      <c r="AN124" s="10">
        <f t="shared" si="24"/>
        <v>1.42E-6</v>
      </c>
      <c r="AO124" s="10">
        <v>0.41</v>
      </c>
      <c r="AP124">
        <f t="shared" si="25"/>
        <v>2.7083443708609272E-3</v>
      </c>
    </row>
    <row r="125" spans="1:42" ht="14.25" customHeight="1" x14ac:dyDescent="0.3">
      <c r="A125" t="s">
        <v>298</v>
      </c>
      <c r="B125" t="s">
        <v>299</v>
      </c>
      <c r="C125">
        <v>2023</v>
      </c>
      <c r="D125" t="s">
        <v>300</v>
      </c>
      <c r="E125" s="47">
        <v>86</v>
      </c>
      <c r="G125" s="47">
        <v>64</v>
      </c>
      <c r="H125" s="47">
        <v>72</v>
      </c>
      <c r="I125" t="s">
        <v>316</v>
      </c>
      <c r="J125" s="41" t="s">
        <v>317</v>
      </c>
      <c r="K125" t="s">
        <v>303</v>
      </c>
      <c r="L125" t="s">
        <v>47</v>
      </c>
      <c r="M125" s="31" t="s">
        <v>76</v>
      </c>
      <c r="N125" s="1" t="s">
        <v>108</v>
      </c>
      <c r="O125" s="1" t="s">
        <v>64</v>
      </c>
      <c r="P125" s="1" t="s">
        <v>52</v>
      </c>
      <c r="Q125" s="62" t="s">
        <v>304</v>
      </c>
      <c r="R125" s="62"/>
      <c r="T125" s="47" t="s">
        <v>55</v>
      </c>
      <c r="U125" s="40" t="s">
        <v>56</v>
      </c>
      <c r="V125" s="40" t="s">
        <v>54</v>
      </c>
      <c r="W125" s="40" t="s">
        <v>57</v>
      </c>
      <c r="X125" s="40" t="s">
        <v>58</v>
      </c>
      <c r="AA125" s="45" t="s">
        <v>305</v>
      </c>
      <c r="AC125">
        <v>43.633333</v>
      </c>
      <c r="AD125">
        <v>116.7</v>
      </c>
      <c r="AE125" s="48" t="s">
        <v>90</v>
      </c>
      <c r="AF125" s="38">
        <f t="shared" si="22"/>
        <v>3.9205298013245033</v>
      </c>
      <c r="AG125">
        <v>592</v>
      </c>
      <c r="AH125">
        <v>1.51</v>
      </c>
      <c r="AJ125" s="31">
        <v>20</v>
      </c>
      <c r="AK125" s="31">
        <f t="shared" si="20"/>
        <v>0.05</v>
      </c>
      <c r="AL125" s="31">
        <f t="shared" si="21"/>
        <v>500</v>
      </c>
      <c r="AM125" s="38">
        <f t="shared" si="23"/>
        <v>1960.2649006622516</v>
      </c>
      <c r="AN125" s="10">
        <f t="shared" si="24"/>
        <v>1.42E-6</v>
      </c>
      <c r="AO125" s="10">
        <v>0.41</v>
      </c>
      <c r="AP125">
        <f t="shared" si="25"/>
        <v>2.7835761589403971E-3</v>
      </c>
    </row>
    <row r="126" spans="1:42" ht="14.25" customHeight="1" x14ac:dyDescent="0.3">
      <c r="A126" t="s">
        <v>298</v>
      </c>
      <c r="B126" t="s">
        <v>299</v>
      </c>
      <c r="C126">
        <v>2023</v>
      </c>
      <c r="D126" t="s">
        <v>300</v>
      </c>
      <c r="E126" s="47">
        <v>86</v>
      </c>
      <c r="G126" s="47">
        <v>64</v>
      </c>
      <c r="H126" s="47">
        <v>72</v>
      </c>
      <c r="I126" t="s">
        <v>318</v>
      </c>
      <c r="J126" s="41" t="s">
        <v>319</v>
      </c>
      <c r="K126" t="s">
        <v>303</v>
      </c>
      <c r="L126" t="s">
        <v>47</v>
      </c>
      <c r="M126" s="31" t="s">
        <v>76</v>
      </c>
      <c r="N126" s="1" t="s">
        <v>108</v>
      </c>
      <c r="O126" s="1" t="s">
        <v>64</v>
      </c>
      <c r="P126" s="1" t="s">
        <v>52</v>
      </c>
      <c r="Q126" s="62" t="s">
        <v>304</v>
      </c>
      <c r="R126" s="62"/>
      <c r="T126" s="47" t="s">
        <v>55</v>
      </c>
      <c r="U126" s="40" t="s">
        <v>56</v>
      </c>
      <c r="V126" s="40" t="s">
        <v>54</v>
      </c>
      <c r="W126" s="40" t="s">
        <v>57</v>
      </c>
      <c r="X126" s="40" t="s">
        <v>58</v>
      </c>
      <c r="AA126" s="45" t="s">
        <v>305</v>
      </c>
      <c r="AC126">
        <v>43.633333</v>
      </c>
      <c r="AD126">
        <v>116.7</v>
      </c>
      <c r="AE126" s="48" t="s">
        <v>90</v>
      </c>
      <c r="AF126" s="38">
        <f t="shared" si="22"/>
        <v>4.1655629139072845</v>
      </c>
      <c r="AG126">
        <v>629</v>
      </c>
      <c r="AH126">
        <v>1.51</v>
      </c>
      <c r="AJ126" s="31">
        <v>20</v>
      </c>
      <c r="AK126" s="31">
        <f t="shared" si="20"/>
        <v>0.05</v>
      </c>
      <c r="AL126" s="31">
        <f t="shared" si="21"/>
        <v>500</v>
      </c>
      <c r="AM126" s="38">
        <f t="shared" si="23"/>
        <v>2082.7814569536422</v>
      </c>
      <c r="AN126" s="10">
        <f t="shared" si="24"/>
        <v>1.42E-6</v>
      </c>
      <c r="AO126" s="10">
        <v>0.41</v>
      </c>
      <c r="AP126">
        <f t="shared" si="25"/>
        <v>2.9575496688741716E-3</v>
      </c>
    </row>
    <row r="127" spans="1:42" ht="14.25" customHeight="1" x14ac:dyDescent="0.3">
      <c r="A127" t="s">
        <v>298</v>
      </c>
      <c r="B127" t="s">
        <v>299</v>
      </c>
      <c r="C127">
        <v>2023</v>
      </c>
      <c r="D127" t="s">
        <v>300</v>
      </c>
      <c r="E127" s="47">
        <v>86</v>
      </c>
      <c r="G127" s="47">
        <v>64</v>
      </c>
      <c r="H127" s="47">
        <v>72</v>
      </c>
      <c r="I127" t="s">
        <v>320</v>
      </c>
      <c r="J127" s="41" t="s">
        <v>321</v>
      </c>
      <c r="K127" t="s">
        <v>303</v>
      </c>
      <c r="L127" t="s">
        <v>47</v>
      </c>
      <c r="M127" s="31" t="s">
        <v>76</v>
      </c>
      <c r="N127" s="1" t="s">
        <v>108</v>
      </c>
      <c r="O127" s="1" t="s">
        <v>64</v>
      </c>
      <c r="P127" s="1" t="s">
        <v>52</v>
      </c>
      <c r="Q127" s="62" t="s">
        <v>304</v>
      </c>
      <c r="R127" s="62"/>
      <c r="T127" s="47" t="s">
        <v>55</v>
      </c>
      <c r="U127" s="40" t="s">
        <v>56</v>
      </c>
      <c r="V127" s="40" t="s">
        <v>54</v>
      </c>
      <c r="W127" s="40" t="s">
        <v>57</v>
      </c>
      <c r="X127" s="40" t="s">
        <v>58</v>
      </c>
      <c r="AA127" s="45" t="s">
        <v>305</v>
      </c>
      <c r="AC127">
        <v>43.633333</v>
      </c>
      <c r="AD127">
        <v>116.7</v>
      </c>
      <c r="AE127" s="48" t="s">
        <v>90</v>
      </c>
      <c r="AF127" s="38">
        <f t="shared" si="22"/>
        <v>4.6026490066225163</v>
      </c>
      <c r="AG127">
        <v>695</v>
      </c>
      <c r="AH127">
        <v>1.51</v>
      </c>
      <c r="AJ127" s="31">
        <v>20</v>
      </c>
      <c r="AK127" s="31">
        <f t="shared" si="20"/>
        <v>0.05</v>
      </c>
      <c r="AL127" s="31">
        <f t="shared" si="21"/>
        <v>500</v>
      </c>
      <c r="AM127" s="38">
        <f t="shared" si="23"/>
        <v>2301.324503311258</v>
      </c>
      <c r="AN127" s="10">
        <f t="shared" si="24"/>
        <v>1.42E-6</v>
      </c>
      <c r="AO127" s="10">
        <v>0.41</v>
      </c>
      <c r="AP127">
        <f t="shared" si="25"/>
        <v>3.2678807947019864E-3</v>
      </c>
    </row>
    <row r="128" spans="1:42" ht="14.25" customHeight="1" x14ac:dyDescent="0.3">
      <c r="A128" t="s">
        <v>298</v>
      </c>
      <c r="B128" t="s">
        <v>299</v>
      </c>
      <c r="C128">
        <v>2023</v>
      </c>
      <c r="D128" t="s">
        <v>300</v>
      </c>
      <c r="E128" s="47">
        <v>86</v>
      </c>
      <c r="G128" s="47">
        <v>64</v>
      </c>
      <c r="H128" s="47">
        <v>72</v>
      </c>
      <c r="I128" t="s">
        <v>322</v>
      </c>
      <c r="J128" s="41" t="s">
        <v>323</v>
      </c>
      <c r="K128" t="s">
        <v>303</v>
      </c>
      <c r="L128" t="s">
        <v>47</v>
      </c>
      <c r="M128" s="31" t="s">
        <v>76</v>
      </c>
      <c r="N128" s="1" t="s">
        <v>108</v>
      </c>
      <c r="O128" s="1" t="s">
        <v>64</v>
      </c>
      <c r="P128" s="1" t="s">
        <v>52</v>
      </c>
      <c r="Q128" s="62" t="s">
        <v>304</v>
      </c>
      <c r="R128" s="62"/>
      <c r="T128" s="47" t="s">
        <v>55</v>
      </c>
      <c r="U128" s="40" t="s">
        <v>56</v>
      </c>
      <c r="V128" s="40" t="s">
        <v>54</v>
      </c>
      <c r="W128" s="40" t="s">
        <v>57</v>
      </c>
      <c r="X128" s="40" t="s">
        <v>58</v>
      </c>
      <c r="AA128" s="45" t="s">
        <v>305</v>
      </c>
      <c r="AC128">
        <v>43.633333</v>
      </c>
      <c r="AD128">
        <v>116.7</v>
      </c>
      <c r="AE128" s="48" t="s">
        <v>90</v>
      </c>
      <c r="AF128" s="38">
        <f t="shared" si="22"/>
        <v>4.6622516556291389</v>
      </c>
      <c r="AG128">
        <v>704</v>
      </c>
      <c r="AH128">
        <v>1.51</v>
      </c>
      <c r="AJ128" s="31">
        <v>20</v>
      </c>
      <c r="AK128" s="31">
        <f t="shared" si="20"/>
        <v>0.05</v>
      </c>
      <c r="AL128" s="31">
        <f t="shared" si="21"/>
        <v>500</v>
      </c>
      <c r="AM128" s="38">
        <f t="shared" si="23"/>
        <v>2331.1258278145697</v>
      </c>
      <c r="AN128" s="10">
        <f t="shared" si="24"/>
        <v>1.42E-6</v>
      </c>
      <c r="AO128" s="10">
        <v>0.41</v>
      </c>
      <c r="AP128">
        <f t="shared" si="25"/>
        <v>3.3101986754966888E-3</v>
      </c>
    </row>
    <row r="129" spans="1:42" ht="14.25" customHeight="1" x14ac:dyDescent="0.3">
      <c r="A129" t="s">
        <v>298</v>
      </c>
      <c r="B129" t="s">
        <v>299</v>
      </c>
      <c r="C129">
        <v>2023</v>
      </c>
      <c r="D129" t="s">
        <v>300</v>
      </c>
      <c r="E129" s="47">
        <v>86</v>
      </c>
      <c r="G129" s="47">
        <v>64</v>
      </c>
      <c r="H129" s="47">
        <v>72</v>
      </c>
      <c r="I129" t="s">
        <v>324</v>
      </c>
      <c r="J129" s="41" t="s">
        <v>325</v>
      </c>
      <c r="K129" t="s">
        <v>303</v>
      </c>
      <c r="L129" t="s">
        <v>47</v>
      </c>
      <c r="M129" s="31" t="s">
        <v>76</v>
      </c>
      <c r="N129" s="1" t="s">
        <v>108</v>
      </c>
      <c r="O129" s="1" t="s">
        <v>64</v>
      </c>
      <c r="P129" s="1" t="s">
        <v>52</v>
      </c>
      <c r="Q129" s="62" t="s">
        <v>304</v>
      </c>
      <c r="R129" s="62"/>
      <c r="T129" s="47" t="s">
        <v>55</v>
      </c>
      <c r="U129" s="40" t="s">
        <v>56</v>
      </c>
      <c r="V129" s="40" t="s">
        <v>54</v>
      </c>
      <c r="W129" s="40" t="s">
        <v>57</v>
      </c>
      <c r="X129" s="40" t="s">
        <v>58</v>
      </c>
      <c r="AA129" s="45" t="s">
        <v>305</v>
      </c>
      <c r="AC129">
        <v>43.633333</v>
      </c>
      <c r="AD129">
        <v>116.7</v>
      </c>
      <c r="AE129" s="48" t="s">
        <v>90</v>
      </c>
      <c r="AF129" s="38">
        <f t="shared" si="22"/>
        <v>4.2465753424657535</v>
      </c>
      <c r="AG129">
        <v>620</v>
      </c>
      <c r="AH129" s="47">
        <v>1.46</v>
      </c>
      <c r="AJ129" s="31">
        <v>20</v>
      </c>
      <c r="AK129" s="31">
        <f t="shared" si="20"/>
        <v>0.05</v>
      </c>
      <c r="AL129" s="31">
        <f t="shared" si="21"/>
        <v>500</v>
      </c>
      <c r="AM129" s="38">
        <f t="shared" si="23"/>
        <v>2123.2876712328766</v>
      </c>
      <c r="AN129" s="10">
        <f t="shared" si="24"/>
        <v>1.42E-6</v>
      </c>
      <c r="AO129" s="10">
        <v>0.41</v>
      </c>
      <c r="AP129">
        <f t="shared" si="25"/>
        <v>3.0150684931506849E-3</v>
      </c>
    </row>
    <row r="130" spans="1:42" ht="14.25" customHeight="1" x14ac:dyDescent="0.3">
      <c r="A130" t="s">
        <v>298</v>
      </c>
      <c r="B130" t="s">
        <v>299</v>
      </c>
      <c r="C130">
        <v>2023</v>
      </c>
      <c r="D130" t="s">
        <v>300</v>
      </c>
      <c r="E130" s="47">
        <v>86</v>
      </c>
      <c r="G130" s="47">
        <v>64</v>
      </c>
      <c r="H130" s="47">
        <v>72</v>
      </c>
      <c r="I130" t="s">
        <v>326</v>
      </c>
      <c r="J130" s="41" t="s">
        <v>327</v>
      </c>
      <c r="K130" t="s">
        <v>303</v>
      </c>
      <c r="L130" t="s">
        <v>47</v>
      </c>
      <c r="M130" s="31" t="s">
        <v>76</v>
      </c>
      <c r="N130" s="1" t="s">
        <v>108</v>
      </c>
      <c r="O130" s="1" t="s">
        <v>64</v>
      </c>
      <c r="P130" s="1" t="s">
        <v>52</v>
      </c>
      <c r="Q130" s="62" t="s">
        <v>304</v>
      </c>
      <c r="R130" s="62"/>
      <c r="T130" s="47" t="s">
        <v>55</v>
      </c>
      <c r="U130" s="40" t="s">
        <v>56</v>
      </c>
      <c r="V130" s="40" t="s">
        <v>54</v>
      </c>
      <c r="W130" s="40" t="s">
        <v>57</v>
      </c>
      <c r="X130" s="40" t="s">
        <v>58</v>
      </c>
      <c r="AA130" s="45" t="s">
        <v>305</v>
      </c>
      <c r="AC130">
        <v>43.633333</v>
      </c>
      <c r="AD130">
        <v>116.7</v>
      </c>
      <c r="AE130" s="48" t="s">
        <v>90</v>
      </c>
      <c r="AF130" s="38">
        <f t="shared" si="22"/>
        <v>4.3287671232876717</v>
      </c>
      <c r="AG130">
        <v>632</v>
      </c>
      <c r="AH130" s="47">
        <v>1.46</v>
      </c>
      <c r="AJ130" s="31">
        <v>20</v>
      </c>
      <c r="AK130" s="31">
        <f t="shared" si="20"/>
        <v>0.05</v>
      </c>
      <c r="AL130" s="31">
        <f t="shared" si="21"/>
        <v>500</v>
      </c>
      <c r="AM130" s="38">
        <f t="shared" si="23"/>
        <v>2164.3835616438359</v>
      </c>
      <c r="AN130" s="10">
        <f t="shared" si="24"/>
        <v>1.42E-6</v>
      </c>
      <c r="AO130" s="10">
        <v>0.41</v>
      </c>
      <c r="AP130">
        <f t="shared" si="25"/>
        <v>3.0734246575342471E-3</v>
      </c>
    </row>
    <row r="131" spans="1:42" ht="14.25" customHeight="1" x14ac:dyDescent="0.3">
      <c r="A131" t="s">
        <v>298</v>
      </c>
      <c r="B131" t="s">
        <v>299</v>
      </c>
      <c r="C131">
        <v>2023</v>
      </c>
      <c r="D131" t="s">
        <v>300</v>
      </c>
      <c r="E131" s="47">
        <v>86</v>
      </c>
      <c r="G131" s="47">
        <v>64</v>
      </c>
      <c r="H131" s="47">
        <v>72</v>
      </c>
      <c r="I131" t="s">
        <v>328</v>
      </c>
      <c r="J131" s="41" t="s">
        <v>329</v>
      </c>
      <c r="K131" t="s">
        <v>303</v>
      </c>
      <c r="L131" t="s">
        <v>47</v>
      </c>
      <c r="M131" s="31" t="s">
        <v>76</v>
      </c>
      <c r="N131" s="1" t="s">
        <v>108</v>
      </c>
      <c r="O131" s="1" t="s">
        <v>64</v>
      </c>
      <c r="P131" s="1" t="s">
        <v>52</v>
      </c>
      <c r="Q131" s="62" t="s">
        <v>304</v>
      </c>
      <c r="R131" s="62"/>
      <c r="T131" s="47" t="s">
        <v>55</v>
      </c>
      <c r="U131" s="40" t="s">
        <v>56</v>
      </c>
      <c r="V131" s="40" t="s">
        <v>54</v>
      </c>
      <c r="W131" s="40" t="s">
        <v>57</v>
      </c>
      <c r="X131" s="40" t="s">
        <v>58</v>
      </c>
      <c r="AA131" s="45" t="s">
        <v>305</v>
      </c>
      <c r="AC131">
        <v>43.633333</v>
      </c>
      <c r="AD131">
        <v>116.7</v>
      </c>
      <c r="AE131" s="48" t="s">
        <v>90</v>
      </c>
      <c r="AF131" s="38">
        <f t="shared" si="22"/>
        <v>4.7397260273972606</v>
      </c>
      <c r="AG131">
        <v>692</v>
      </c>
      <c r="AH131" s="47">
        <v>1.46</v>
      </c>
      <c r="AJ131" s="31">
        <v>20</v>
      </c>
      <c r="AK131" s="31">
        <f t="shared" si="20"/>
        <v>0.05</v>
      </c>
      <c r="AL131" s="31">
        <f t="shared" si="21"/>
        <v>500</v>
      </c>
      <c r="AM131" s="38">
        <f t="shared" si="23"/>
        <v>2369.8630136986303</v>
      </c>
      <c r="AN131" s="10">
        <f t="shared" si="24"/>
        <v>1.42E-6</v>
      </c>
      <c r="AO131" s="10">
        <v>0.41</v>
      </c>
      <c r="AP131">
        <f t="shared" si="25"/>
        <v>3.3652054794520549E-3</v>
      </c>
    </row>
    <row r="132" spans="1:42" ht="14.25" customHeight="1" x14ac:dyDescent="0.3">
      <c r="A132" t="s">
        <v>298</v>
      </c>
      <c r="B132" t="s">
        <v>299</v>
      </c>
      <c r="C132">
        <v>2023</v>
      </c>
      <c r="D132" t="s">
        <v>300</v>
      </c>
      <c r="E132" s="47">
        <v>86</v>
      </c>
      <c r="G132" s="47">
        <v>64</v>
      </c>
      <c r="H132" s="47">
        <v>72</v>
      </c>
      <c r="I132" t="s">
        <v>330</v>
      </c>
      <c r="J132" s="41" t="s">
        <v>331</v>
      </c>
      <c r="K132" t="s">
        <v>303</v>
      </c>
      <c r="L132" t="s">
        <v>47</v>
      </c>
      <c r="M132" s="31" t="s">
        <v>76</v>
      </c>
      <c r="N132" s="1" t="s">
        <v>108</v>
      </c>
      <c r="O132" s="1" t="s">
        <v>64</v>
      </c>
      <c r="P132" s="1" t="s">
        <v>52</v>
      </c>
      <c r="Q132" s="62" t="s">
        <v>304</v>
      </c>
      <c r="R132" s="62"/>
      <c r="T132" s="47" t="s">
        <v>55</v>
      </c>
      <c r="U132" s="40" t="s">
        <v>56</v>
      </c>
      <c r="V132" s="40" t="s">
        <v>54</v>
      </c>
      <c r="W132" s="40" t="s">
        <v>57</v>
      </c>
      <c r="X132" s="40" t="s">
        <v>58</v>
      </c>
      <c r="AA132" s="45" t="s">
        <v>305</v>
      </c>
      <c r="AC132">
        <v>43.633333</v>
      </c>
      <c r="AD132">
        <v>116.7</v>
      </c>
      <c r="AE132" s="48" t="s">
        <v>90</v>
      </c>
      <c r="AF132" s="38">
        <f t="shared" si="22"/>
        <v>5.095890410958904</v>
      </c>
      <c r="AG132">
        <v>744</v>
      </c>
      <c r="AH132" s="47">
        <v>1.46</v>
      </c>
      <c r="AJ132" s="31">
        <v>20</v>
      </c>
      <c r="AK132" s="31">
        <f t="shared" si="20"/>
        <v>0.05</v>
      </c>
      <c r="AL132" s="31">
        <f t="shared" si="21"/>
        <v>500</v>
      </c>
      <c r="AM132" s="38">
        <f t="shared" si="23"/>
        <v>2547.9452054794519</v>
      </c>
      <c r="AN132" s="10">
        <f t="shared" si="24"/>
        <v>1.42E-6</v>
      </c>
      <c r="AO132" s="10">
        <v>0.41</v>
      </c>
      <c r="AP132">
        <f t="shared" si="25"/>
        <v>3.6180821917808216E-3</v>
      </c>
    </row>
    <row r="133" spans="1:42" ht="14.25" customHeight="1" x14ac:dyDescent="0.3">
      <c r="A133" t="s">
        <v>298</v>
      </c>
      <c r="B133" t="s">
        <v>299</v>
      </c>
      <c r="C133">
        <v>2023</v>
      </c>
      <c r="D133" t="s">
        <v>300</v>
      </c>
      <c r="E133" s="47">
        <v>86</v>
      </c>
      <c r="G133" s="47">
        <v>64</v>
      </c>
      <c r="H133" s="47">
        <v>72</v>
      </c>
      <c r="I133" t="s">
        <v>332</v>
      </c>
      <c r="J133" s="41" t="s">
        <v>333</v>
      </c>
      <c r="K133" t="s">
        <v>303</v>
      </c>
      <c r="L133" t="s">
        <v>47</v>
      </c>
      <c r="M133" s="31" t="s">
        <v>76</v>
      </c>
      <c r="N133" s="1" t="s">
        <v>108</v>
      </c>
      <c r="O133" s="1" t="s">
        <v>64</v>
      </c>
      <c r="P133" s="1" t="s">
        <v>52</v>
      </c>
      <c r="Q133" s="62" t="s">
        <v>304</v>
      </c>
      <c r="R133" s="62"/>
      <c r="T133" s="47" t="s">
        <v>55</v>
      </c>
      <c r="U133" s="40" t="s">
        <v>56</v>
      </c>
      <c r="V133" s="40" t="s">
        <v>54</v>
      </c>
      <c r="W133" s="40" t="s">
        <v>57</v>
      </c>
      <c r="X133" s="40" t="s">
        <v>58</v>
      </c>
      <c r="AA133" s="45" t="s">
        <v>305</v>
      </c>
      <c r="AC133">
        <v>43.633333</v>
      </c>
      <c r="AD133">
        <v>116.7</v>
      </c>
      <c r="AE133" s="48" t="s">
        <v>90</v>
      </c>
      <c r="AF133" s="38">
        <f t="shared" si="22"/>
        <v>3.2469135802469133</v>
      </c>
      <c r="AG133">
        <v>526</v>
      </c>
      <c r="AH133" s="47">
        <v>1.62</v>
      </c>
      <c r="AJ133" s="31">
        <v>20</v>
      </c>
      <c r="AK133" s="31">
        <f t="shared" si="20"/>
        <v>0.05</v>
      </c>
      <c r="AL133" s="31">
        <f t="shared" si="21"/>
        <v>500</v>
      </c>
      <c r="AM133" s="38">
        <f t="shared" si="23"/>
        <v>1623.4567901234566</v>
      </c>
      <c r="AN133" s="10">
        <f t="shared" si="24"/>
        <v>1.42E-6</v>
      </c>
      <c r="AO133" s="10">
        <v>0.41</v>
      </c>
      <c r="AP133">
        <f t="shared" si="25"/>
        <v>2.3053086419753083E-3</v>
      </c>
    </row>
    <row r="134" spans="1:42" ht="14.25" customHeight="1" x14ac:dyDescent="0.3">
      <c r="A134" t="s">
        <v>298</v>
      </c>
      <c r="B134" t="s">
        <v>299</v>
      </c>
      <c r="C134">
        <v>2023</v>
      </c>
      <c r="D134" t="s">
        <v>300</v>
      </c>
      <c r="E134" s="47">
        <v>86</v>
      </c>
      <c r="G134" s="47">
        <v>64</v>
      </c>
      <c r="H134" s="47">
        <v>72</v>
      </c>
      <c r="I134" t="s">
        <v>334</v>
      </c>
      <c r="J134" s="41" t="s">
        <v>335</v>
      </c>
      <c r="K134" t="s">
        <v>303</v>
      </c>
      <c r="L134" t="s">
        <v>47</v>
      </c>
      <c r="M134" s="31" t="s">
        <v>76</v>
      </c>
      <c r="N134" s="1" t="s">
        <v>108</v>
      </c>
      <c r="O134" s="1" t="s">
        <v>64</v>
      </c>
      <c r="P134" s="1" t="s">
        <v>52</v>
      </c>
      <c r="Q134" s="62" t="s">
        <v>304</v>
      </c>
      <c r="R134" s="62"/>
      <c r="T134" s="47" t="s">
        <v>55</v>
      </c>
      <c r="U134" s="40" t="s">
        <v>56</v>
      </c>
      <c r="V134" s="40" t="s">
        <v>54</v>
      </c>
      <c r="W134" s="40" t="s">
        <v>57</v>
      </c>
      <c r="X134" s="40" t="s">
        <v>58</v>
      </c>
      <c r="AA134" s="45" t="s">
        <v>305</v>
      </c>
      <c r="AC134">
        <v>43.633333</v>
      </c>
      <c r="AD134">
        <v>116.7</v>
      </c>
      <c r="AE134" s="48" t="s">
        <v>90</v>
      </c>
      <c r="AF134" s="38">
        <f t="shared" si="22"/>
        <v>3.4876543209876543</v>
      </c>
      <c r="AG134">
        <v>565</v>
      </c>
      <c r="AH134" s="47">
        <v>1.62</v>
      </c>
      <c r="AJ134" s="31">
        <v>20</v>
      </c>
      <c r="AK134" s="31">
        <f t="shared" si="20"/>
        <v>0.05</v>
      </c>
      <c r="AL134" s="31">
        <f t="shared" si="21"/>
        <v>500</v>
      </c>
      <c r="AM134" s="38">
        <f t="shared" si="23"/>
        <v>1743.827160493827</v>
      </c>
      <c r="AN134" s="10">
        <f t="shared" si="24"/>
        <v>1.42E-6</v>
      </c>
      <c r="AO134" s="10">
        <v>0.41</v>
      </c>
      <c r="AP134">
        <f t="shared" si="25"/>
        <v>2.4762345679012342E-3</v>
      </c>
    </row>
    <row r="135" spans="1:42" ht="14.25" customHeight="1" x14ac:dyDescent="0.3">
      <c r="A135" t="s">
        <v>298</v>
      </c>
      <c r="B135" t="s">
        <v>299</v>
      </c>
      <c r="C135">
        <v>2023</v>
      </c>
      <c r="D135" t="s">
        <v>300</v>
      </c>
      <c r="E135" s="47">
        <v>86</v>
      </c>
      <c r="G135" s="47">
        <v>64</v>
      </c>
      <c r="H135" s="47">
        <v>72</v>
      </c>
      <c r="I135" t="s">
        <v>336</v>
      </c>
      <c r="J135" s="41" t="s">
        <v>337</v>
      </c>
      <c r="K135" t="s">
        <v>303</v>
      </c>
      <c r="L135" t="s">
        <v>47</v>
      </c>
      <c r="M135" s="31" t="s">
        <v>76</v>
      </c>
      <c r="N135" s="1" t="s">
        <v>108</v>
      </c>
      <c r="O135" s="1" t="s">
        <v>64</v>
      </c>
      <c r="P135" s="1" t="s">
        <v>52</v>
      </c>
      <c r="Q135" s="62" t="s">
        <v>304</v>
      </c>
      <c r="R135" s="62"/>
      <c r="T135" s="47" t="s">
        <v>55</v>
      </c>
      <c r="U135" s="40" t="s">
        <v>56</v>
      </c>
      <c r="V135" s="40" t="s">
        <v>54</v>
      </c>
      <c r="W135" s="40" t="s">
        <v>57</v>
      </c>
      <c r="X135" s="40" t="s">
        <v>58</v>
      </c>
      <c r="AA135" s="45" t="s">
        <v>305</v>
      </c>
      <c r="AC135">
        <v>43.633333</v>
      </c>
      <c r="AD135">
        <v>116.7</v>
      </c>
      <c r="AE135" s="48" t="s">
        <v>90</v>
      </c>
      <c r="AF135" s="38">
        <f t="shared" si="22"/>
        <v>3.6543209876543212</v>
      </c>
      <c r="AG135">
        <v>592</v>
      </c>
      <c r="AH135" s="47">
        <v>1.62</v>
      </c>
      <c r="AJ135" s="31">
        <v>20</v>
      </c>
      <c r="AK135" s="31">
        <f t="shared" si="20"/>
        <v>0.05</v>
      </c>
      <c r="AL135" s="31">
        <f t="shared" si="21"/>
        <v>500</v>
      </c>
      <c r="AM135" s="38">
        <f t="shared" si="23"/>
        <v>1827.1604938271605</v>
      </c>
      <c r="AN135" s="10">
        <f t="shared" si="24"/>
        <v>1.42E-6</v>
      </c>
      <c r="AO135" s="10">
        <v>0.41</v>
      </c>
      <c r="AP135">
        <f t="shared" si="25"/>
        <v>2.5945679012345678E-3</v>
      </c>
    </row>
    <row r="136" spans="1:42" ht="14.25" customHeight="1" x14ac:dyDescent="0.3">
      <c r="A136" t="s">
        <v>298</v>
      </c>
      <c r="B136" t="s">
        <v>299</v>
      </c>
      <c r="C136">
        <v>2023</v>
      </c>
      <c r="D136" t="s">
        <v>300</v>
      </c>
      <c r="E136" s="47">
        <v>86</v>
      </c>
      <c r="G136" s="47">
        <v>64</v>
      </c>
      <c r="H136" s="47">
        <v>72</v>
      </c>
      <c r="I136" t="s">
        <v>338</v>
      </c>
      <c r="J136" s="41" t="s">
        <v>339</v>
      </c>
      <c r="K136" t="s">
        <v>303</v>
      </c>
      <c r="L136" t="s">
        <v>47</v>
      </c>
      <c r="M136" s="31" t="s">
        <v>76</v>
      </c>
      <c r="N136" s="1" t="s">
        <v>108</v>
      </c>
      <c r="O136" s="1" t="s">
        <v>64</v>
      </c>
      <c r="P136" s="1" t="s">
        <v>52</v>
      </c>
      <c r="Q136" s="62" t="s">
        <v>304</v>
      </c>
      <c r="R136" s="62"/>
      <c r="T136" s="47" t="s">
        <v>55</v>
      </c>
      <c r="U136" s="40" t="s">
        <v>56</v>
      </c>
      <c r="V136" s="40" t="s">
        <v>54</v>
      </c>
      <c r="W136" s="40" t="s">
        <v>57</v>
      </c>
      <c r="X136" s="40" t="s">
        <v>58</v>
      </c>
      <c r="AA136" s="45" t="s">
        <v>305</v>
      </c>
      <c r="AC136">
        <v>43.633333</v>
      </c>
      <c r="AD136">
        <v>116.7</v>
      </c>
      <c r="AE136" s="48" t="s">
        <v>90</v>
      </c>
      <c r="AF136" s="38">
        <f t="shared" si="22"/>
        <v>3.7716049382716044</v>
      </c>
      <c r="AG136">
        <v>611</v>
      </c>
      <c r="AH136" s="47">
        <v>1.62</v>
      </c>
      <c r="AJ136" s="31">
        <v>20</v>
      </c>
      <c r="AK136" s="31">
        <f t="shared" si="20"/>
        <v>0.05</v>
      </c>
      <c r="AL136" s="31">
        <f t="shared" si="21"/>
        <v>500</v>
      </c>
      <c r="AM136" s="38">
        <f t="shared" si="23"/>
        <v>1885.8024691358021</v>
      </c>
      <c r="AN136" s="10">
        <f t="shared" si="24"/>
        <v>1.42E-6</v>
      </c>
      <c r="AO136" s="10">
        <v>0.41</v>
      </c>
      <c r="AP136">
        <f t="shared" si="25"/>
        <v>2.6778395061728389E-3</v>
      </c>
    </row>
    <row r="137" spans="1:42" ht="14.25" customHeight="1" x14ac:dyDescent="0.3">
      <c r="A137" t="s">
        <v>298</v>
      </c>
      <c r="B137" t="s">
        <v>299</v>
      </c>
      <c r="C137">
        <v>2023</v>
      </c>
      <c r="D137" t="s">
        <v>300</v>
      </c>
      <c r="E137" s="47">
        <v>86</v>
      </c>
      <c r="G137" s="47">
        <v>64</v>
      </c>
      <c r="H137" s="47">
        <v>72</v>
      </c>
      <c r="I137" t="s">
        <v>340</v>
      </c>
      <c r="J137" s="41" t="s">
        <v>341</v>
      </c>
      <c r="K137" t="s">
        <v>303</v>
      </c>
      <c r="L137" t="s">
        <v>47</v>
      </c>
      <c r="M137" s="31" t="s">
        <v>76</v>
      </c>
      <c r="N137" s="1" t="s">
        <v>108</v>
      </c>
      <c r="O137" s="1" t="s">
        <v>64</v>
      </c>
      <c r="P137" s="1" t="s">
        <v>52</v>
      </c>
      <c r="Q137" s="62" t="s">
        <v>304</v>
      </c>
      <c r="R137" s="62"/>
      <c r="T137" s="47" t="s">
        <v>55</v>
      </c>
      <c r="U137" s="40" t="s">
        <v>56</v>
      </c>
      <c r="V137" s="40" t="s">
        <v>54</v>
      </c>
      <c r="W137" s="40" t="s">
        <v>57</v>
      </c>
      <c r="X137" s="40" t="s">
        <v>58</v>
      </c>
      <c r="AA137" s="45" t="s">
        <v>305</v>
      </c>
      <c r="AC137">
        <v>43.633333</v>
      </c>
      <c r="AD137">
        <v>116.7</v>
      </c>
      <c r="AE137" s="48" t="s">
        <v>90</v>
      </c>
      <c r="AF137" s="38">
        <f t="shared" si="22"/>
        <v>3.9135802469135803</v>
      </c>
      <c r="AG137">
        <v>634</v>
      </c>
      <c r="AH137" s="47">
        <v>1.62</v>
      </c>
      <c r="AJ137" s="31">
        <v>20</v>
      </c>
      <c r="AK137" s="31">
        <f t="shared" si="20"/>
        <v>0.05</v>
      </c>
      <c r="AL137" s="31">
        <f t="shared" si="21"/>
        <v>500</v>
      </c>
      <c r="AM137" s="38">
        <f t="shared" si="23"/>
        <v>1956.7901234567901</v>
      </c>
      <c r="AN137" s="10">
        <f t="shared" si="24"/>
        <v>1.42E-6</v>
      </c>
      <c r="AO137" s="10">
        <v>0.41</v>
      </c>
      <c r="AP137">
        <f t="shared" si="25"/>
        <v>2.7786419753086417E-3</v>
      </c>
    </row>
    <row r="138" spans="1:42" ht="14.25" customHeight="1" x14ac:dyDescent="0.3">
      <c r="A138" t="s">
        <v>298</v>
      </c>
      <c r="B138" t="s">
        <v>299</v>
      </c>
      <c r="C138">
        <v>2023</v>
      </c>
      <c r="D138" t="s">
        <v>300</v>
      </c>
      <c r="E138" s="47">
        <v>86</v>
      </c>
      <c r="G138" s="47">
        <v>64</v>
      </c>
      <c r="H138" s="47">
        <v>72</v>
      </c>
      <c r="I138" t="s">
        <v>342</v>
      </c>
      <c r="J138" s="41" t="s">
        <v>343</v>
      </c>
      <c r="K138" t="s">
        <v>303</v>
      </c>
      <c r="L138" t="s">
        <v>47</v>
      </c>
      <c r="M138" s="31" t="s">
        <v>76</v>
      </c>
      <c r="N138" s="1" t="s">
        <v>108</v>
      </c>
      <c r="O138" s="1" t="s">
        <v>64</v>
      </c>
      <c r="P138" s="1" t="s">
        <v>52</v>
      </c>
      <c r="Q138" s="62" t="s">
        <v>304</v>
      </c>
      <c r="R138" s="62"/>
      <c r="T138" s="47" t="s">
        <v>55</v>
      </c>
      <c r="U138" s="40" t="s">
        <v>56</v>
      </c>
      <c r="V138" s="40" t="s">
        <v>54</v>
      </c>
      <c r="W138" s="40" t="s">
        <v>57</v>
      </c>
      <c r="X138" s="40" t="s">
        <v>58</v>
      </c>
      <c r="AA138" s="45" t="s">
        <v>305</v>
      </c>
      <c r="AC138">
        <v>43.633333</v>
      </c>
      <c r="AD138">
        <v>116.7</v>
      </c>
      <c r="AE138" s="48" t="s">
        <v>90</v>
      </c>
      <c r="AF138" s="38">
        <f t="shared" si="22"/>
        <v>2.6838709677419352</v>
      </c>
      <c r="AG138">
        <v>416</v>
      </c>
      <c r="AH138" s="47">
        <v>1.55</v>
      </c>
      <c r="AJ138" s="31">
        <v>20</v>
      </c>
      <c r="AK138" s="31">
        <f t="shared" si="20"/>
        <v>0.05</v>
      </c>
      <c r="AL138" s="31">
        <f t="shared" si="21"/>
        <v>500</v>
      </c>
      <c r="AM138" s="38">
        <f t="shared" si="23"/>
        <v>1341.9354838709676</v>
      </c>
      <c r="AN138" s="10">
        <f t="shared" si="24"/>
        <v>1.42E-6</v>
      </c>
      <c r="AO138" s="10">
        <v>0.41</v>
      </c>
      <c r="AP138">
        <f t="shared" si="25"/>
        <v>1.9055483870967739E-3</v>
      </c>
    </row>
    <row r="139" spans="1:42" ht="14.25" customHeight="1" x14ac:dyDescent="0.3">
      <c r="A139" t="s">
        <v>298</v>
      </c>
      <c r="B139" t="s">
        <v>299</v>
      </c>
      <c r="C139">
        <v>2023</v>
      </c>
      <c r="D139" t="s">
        <v>300</v>
      </c>
      <c r="E139" s="47">
        <v>86</v>
      </c>
      <c r="G139" s="47">
        <v>64</v>
      </c>
      <c r="H139" s="47">
        <v>72</v>
      </c>
      <c r="I139" t="s">
        <v>344</v>
      </c>
      <c r="J139" s="41" t="s">
        <v>345</v>
      </c>
      <c r="K139" t="s">
        <v>303</v>
      </c>
      <c r="L139" t="s">
        <v>47</v>
      </c>
      <c r="M139" s="31" t="s">
        <v>76</v>
      </c>
      <c r="N139" s="1" t="s">
        <v>108</v>
      </c>
      <c r="O139" s="1" t="s">
        <v>64</v>
      </c>
      <c r="P139" s="1" t="s">
        <v>52</v>
      </c>
      <c r="Q139" s="62" t="s">
        <v>304</v>
      </c>
      <c r="R139" s="62"/>
      <c r="T139" s="47" t="s">
        <v>55</v>
      </c>
      <c r="U139" s="40" t="s">
        <v>56</v>
      </c>
      <c r="V139" s="40" t="s">
        <v>54</v>
      </c>
      <c r="W139" s="40" t="s">
        <v>57</v>
      </c>
      <c r="X139" s="40" t="s">
        <v>58</v>
      </c>
      <c r="AA139" s="45" t="s">
        <v>305</v>
      </c>
      <c r="AC139">
        <v>43.633333</v>
      </c>
      <c r="AD139">
        <v>116.7</v>
      </c>
      <c r="AE139" s="48" t="s">
        <v>90</v>
      </c>
      <c r="AF139" s="38">
        <f t="shared" si="22"/>
        <v>2.7806451612903227</v>
      </c>
      <c r="AG139">
        <v>431</v>
      </c>
      <c r="AH139" s="47">
        <v>1.55</v>
      </c>
      <c r="AJ139" s="31">
        <v>20</v>
      </c>
      <c r="AK139" s="31">
        <f t="shared" si="20"/>
        <v>0.05</v>
      </c>
      <c r="AL139" s="31">
        <f t="shared" si="21"/>
        <v>500</v>
      </c>
      <c r="AM139" s="38">
        <f t="shared" si="23"/>
        <v>1390.3225806451615</v>
      </c>
      <c r="AN139" s="10">
        <f t="shared" si="24"/>
        <v>1.42E-6</v>
      </c>
      <c r="AO139" s="10">
        <v>0.41</v>
      </c>
      <c r="AP139">
        <f t="shared" si="25"/>
        <v>1.974258064516129E-3</v>
      </c>
    </row>
    <row r="140" spans="1:42" ht="14.25" customHeight="1" x14ac:dyDescent="0.3">
      <c r="A140" t="s">
        <v>298</v>
      </c>
      <c r="B140" t="s">
        <v>299</v>
      </c>
      <c r="C140">
        <v>2023</v>
      </c>
      <c r="D140" t="s">
        <v>300</v>
      </c>
      <c r="E140" s="47">
        <v>86</v>
      </c>
      <c r="G140" s="47">
        <v>64</v>
      </c>
      <c r="H140" s="47">
        <v>72</v>
      </c>
      <c r="I140" t="s">
        <v>346</v>
      </c>
      <c r="J140" s="41" t="s">
        <v>347</v>
      </c>
      <c r="K140" t="s">
        <v>303</v>
      </c>
      <c r="L140" t="s">
        <v>47</v>
      </c>
      <c r="M140" s="31" t="s">
        <v>76</v>
      </c>
      <c r="N140" s="1" t="s">
        <v>108</v>
      </c>
      <c r="O140" s="1" t="s">
        <v>64</v>
      </c>
      <c r="P140" s="1" t="s">
        <v>52</v>
      </c>
      <c r="Q140" s="62" t="s">
        <v>304</v>
      </c>
      <c r="R140" s="62"/>
      <c r="T140" s="47" t="s">
        <v>55</v>
      </c>
      <c r="U140" s="40" t="s">
        <v>56</v>
      </c>
      <c r="V140" s="40" t="s">
        <v>54</v>
      </c>
      <c r="W140" s="40" t="s">
        <v>57</v>
      </c>
      <c r="X140" s="40" t="s">
        <v>58</v>
      </c>
      <c r="AA140" s="45" t="s">
        <v>305</v>
      </c>
      <c r="AC140">
        <v>43.633333</v>
      </c>
      <c r="AD140">
        <v>116.7</v>
      </c>
      <c r="AE140" s="48" t="s">
        <v>90</v>
      </c>
      <c r="AF140" s="38">
        <f t="shared" si="22"/>
        <v>2.8709677419354835</v>
      </c>
      <c r="AG140">
        <v>445</v>
      </c>
      <c r="AH140" s="47">
        <v>1.55</v>
      </c>
      <c r="AJ140" s="31">
        <v>20</v>
      </c>
      <c r="AK140" s="31">
        <f t="shared" si="20"/>
        <v>0.05</v>
      </c>
      <c r="AL140" s="31">
        <f t="shared" si="21"/>
        <v>500</v>
      </c>
      <c r="AM140" s="38">
        <f t="shared" si="23"/>
        <v>1435.4838709677417</v>
      </c>
      <c r="AN140" s="10">
        <f t="shared" si="24"/>
        <v>1.42E-6</v>
      </c>
      <c r="AO140" s="10">
        <v>0.41</v>
      </c>
      <c r="AP140">
        <f t="shared" si="25"/>
        <v>2.0383870967741933E-3</v>
      </c>
    </row>
    <row r="141" spans="1:42" ht="14.25" customHeight="1" x14ac:dyDescent="0.3">
      <c r="A141" t="s">
        <v>298</v>
      </c>
      <c r="B141" t="s">
        <v>299</v>
      </c>
      <c r="C141">
        <v>2023</v>
      </c>
      <c r="D141" t="s">
        <v>300</v>
      </c>
      <c r="E141" s="47">
        <v>86</v>
      </c>
      <c r="G141" s="47">
        <v>64</v>
      </c>
      <c r="H141" s="47">
        <v>72</v>
      </c>
      <c r="I141" t="s">
        <v>348</v>
      </c>
      <c r="J141" s="41" t="s">
        <v>349</v>
      </c>
      <c r="K141" t="s">
        <v>303</v>
      </c>
      <c r="L141" t="s">
        <v>47</v>
      </c>
      <c r="M141" s="31" t="s">
        <v>76</v>
      </c>
      <c r="N141" s="1" t="s">
        <v>108</v>
      </c>
      <c r="O141" s="1" t="s">
        <v>64</v>
      </c>
      <c r="P141" s="1" t="s">
        <v>52</v>
      </c>
      <c r="Q141" s="62" t="s">
        <v>304</v>
      </c>
      <c r="R141" s="62"/>
      <c r="T141" s="47" t="s">
        <v>55</v>
      </c>
      <c r="U141" s="40" t="s">
        <v>56</v>
      </c>
      <c r="V141" s="40" t="s">
        <v>54</v>
      </c>
      <c r="W141" s="40" t="s">
        <v>57</v>
      </c>
      <c r="X141" s="40" t="s">
        <v>58</v>
      </c>
      <c r="AA141" s="45" t="s">
        <v>305</v>
      </c>
      <c r="AC141">
        <v>43.633333</v>
      </c>
      <c r="AD141">
        <v>116.7</v>
      </c>
      <c r="AE141" s="48" t="s">
        <v>90</v>
      </c>
      <c r="AF141" s="38">
        <f t="shared" si="22"/>
        <v>3.2451612903225806</v>
      </c>
      <c r="AG141">
        <v>503</v>
      </c>
      <c r="AH141" s="47">
        <v>1.55</v>
      </c>
      <c r="AJ141" s="31">
        <v>20</v>
      </c>
      <c r="AK141" s="31">
        <f t="shared" si="20"/>
        <v>0.05</v>
      </c>
      <c r="AL141" s="31">
        <f t="shared" si="21"/>
        <v>500</v>
      </c>
      <c r="AM141" s="38">
        <f t="shared" si="23"/>
        <v>1622.5806451612902</v>
      </c>
      <c r="AN141" s="10">
        <f t="shared" si="24"/>
        <v>1.42E-6</v>
      </c>
      <c r="AO141" s="10">
        <v>0.41</v>
      </c>
      <c r="AP141">
        <f t="shared" si="25"/>
        <v>2.3040645161290321E-3</v>
      </c>
    </row>
    <row r="142" spans="1:42" ht="14.25" customHeight="1" x14ac:dyDescent="0.3">
      <c r="A142" t="s">
        <v>298</v>
      </c>
      <c r="B142" t="s">
        <v>299</v>
      </c>
      <c r="C142">
        <v>2023</v>
      </c>
      <c r="D142" t="s">
        <v>300</v>
      </c>
      <c r="E142" s="47">
        <v>86</v>
      </c>
      <c r="G142" s="47">
        <v>64</v>
      </c>
      <c r="H142" s="47">
        <v>72</v>
      </c>
      <c r="I142" t="s">
        <v>350</v>
      </c>
      <c r="J142" s="41" t="s">
        <v>351</v>
      </c>
      <c r="K142" t="s">
        <v>303</v>
      </c>
      <c r="L142" t="s">
        <v>47</v>
      </c>
      <c r="M142" s="31" t="s">
        <v>76</v>
      </c>
      <c r="N142" s="1" t="s">
        <v>108</v>
      </c>
      <c r="O142" s="1" t="s">
        <v>64</v>
      </c>
      <c r="P142" s="1" t="s">
        <v>52</v>
      </c>
      <c r="Q142" s="62" t="s">
        <v>304</v>
      </c>
      <c r="R142" s="62"/>
      <c r="T142" s="47" t="s">
        <v>55</v>
      </c>
      <c r="U142" s="40" t="s">
        <v>56</v>
      </c>
      <c r="V142" s="40" t="s">
        <v>54</v>
      </c>
      <c r="W142" s="40" t="s">
        <v>57</v>
      </c>
      <c r="X142" s="40" t="s">
        <v>58</v>
      </c>
      <c r="AA142" s="45" t="s">
        <v>305</v>
      </c>
      <c r="AC142">
        <v>43.633333</v>
      </c>
      <c r="AD142">
        <v>116.7</v>
      </c>
      <c r="AE142" s="48" t="s">
        <v>90</v>
      </c>
      <c r="AF142" s="38">
        <f t="shared" si="22"/>
        <v>3.1975308641975304</v>
      </c>
      <c r="AG142">
        <v>518</v>
      </c>
      <c r="AH142" s="47">
        <v>1.62</v>
      </c>
      <c r="AJ142" s="31">
        <v>20</v>
      </c>
      <c r="AK142" s="31">
        <f t="shared" si="20"/>
        <v>0.05</v>
      </c>
      <c r="AL142" s="31">
        <f t="shared" si="21"/>
        <v>500</v>
      </c>
      <c r="AM142" s="38">
        <f t="shared" si="23"/>
        <v>1598.7654320987651</v>
      </c>
      <c r="AN142" s="10">
        <f t="shared" si="24"/>
        <v>1.42E-6</v>
      </c>
      <c r="AO142" s="10">
        <v>0.41</v>
      </c>
      <c r="AP142">
        <f t="shared" si="25"/>
        <v>2.2702469135802462E-3</v>
      </c>
    </row>
    <row r="143" spans="1:42" ht="14.25" customHeight="1" x14ac:dyDescent="0.3">
      <c r="A143" t="s">
        <v>298</v>
      </c>
      <c r="B143" t="s">
        <v>299</v>
      </c>
      <c r="C143">
        <v>2023</v>
      </c>
      <c r="D143" t="s">
        <v>300</v>
      </c>
      <c r="E143" s="47">
        <v>86</v>
      </c>
      <c r="G143" s="47">
        <v>64</v>
      </c>
      <c r="H143" s="47">
        <v>72</v>
      </c>
      <c r="I143" t="s">
        <v>352</v>
      </c>
      <c r="J143" s="41" t="s">
        <v>353</v>
      </c>
      <c r="K143" t="s">
        <v>303</v>
      </c>
      <c r="L143" t="s">
        <v>47</v>
      </c>
      <c r="M143" s="31" t="s">
        <v>76</v>
      </c>
      <c r="N143" s="1" t="s">
        <v>108</v>
      </c>
      <c r="O143" s="1" t="s">
        <v>64</v>
      </c>
      <c r="P143" s="1" t="s">
        <v>52</v>
      </c>
      <c r="Q143" s="62" t="s">
        <v>304</v>
      </c>
      <c r="R143" s="62"/>
      <c r="T143" s="47" t="s">
        <v>55</v>
      </c>
      <c r="U143" s="40" t="s">
        <v>56</v>
      </c>
      <c r="V143" s="40" t="s">
        <v>54</v>
      </c>
      <c r="W143" s="40" t="s">
        <v>57</v>
      </c>
      <c r="X143" s="40" t="s">
        <v>58</v>
      </c>
      <c r="AA143" s="45" t="s">
        <v>305</v>
      </c>
      <c r="AC143">
        <v>43.633333</v>
      </c>
      <c r="AD143">
        <v>116.7</v>
      </c>
      <c r="AE143" s="48" t="s">
        <v>90</v>
      </c>
      <c r="AF143" s="38">
        <f t="shared" si="22"/>
        <v>3.333333333333333</v>
      </c>
      <c r="AG143">
        <v>540</v>
      </c>
      <c r="AH143" s="47">
        <v>1.62</v>
      </c>
      <c r="AJ143" s="31">
        <v>20</v>
      </c>
      <c r="AK143" s="31">
        <f t="shared" si="20"/>
        <v>0.05</v>
      </c>
      <c r="AL143" s="31">
        <f t="shared" si="21"/>
        <v>500</v>
      </c>
      <c r="AM143" s="38">
        <f t="shared" si="23"/>
        <v>1666.6666666666665</v>
      </c>
      <c r="AN143" s="10">
        <f t="shared" si="24"/>
        <v>1.42E-6</v>
      </c>
      <c r="AO143" s="10">
        <v>0.41</v>
      </c>
      <c r="AP143">
        <f t="shared" si="25"/>
        <v>2.3666666666666662E-3</v>
      </c>
    </row>
    <row r="144" spans="1:42" ht="14.25" customHeight="1" x14ac:dyDescent="0.3">
      <c r="A144" t="s">
        <v>298</v>
      </c>
      <c r="B144" t="s">
        <v>299</v>
      </c>
      <c r="C144">
        <v>2023</v>
      </c>
      <c r="D144" t="s">
        <v>300</v>
      </c>
      <c r="E144" s="47">
        <v>86</v>
      </c>
      <c r="G144" s="47">
        <v>64</v>
      </c>
      <c r="H144" s="47">
        <v>72</v>
      </c>
      <c r="I144" t="s">
        <v>354</v>
      </c>
      <c r="J144" s="41" t="s">
        <v>355</v>
      </c>
      <c r="K144" t="s">
        <v>303</v>
      </c>
      <c r="L144" t="s">
        <v>47</v>
      </c>
      <c r="M144" s="31" t="s">
        <v>76</v>
      </c>
      <c r="N144" s="1" t="s">
        <v>108</v>
      </c>
      <c r="O144" s="1" t="s">
        <v>64</v>
      </c>
      <c r="P144" s="1" t="s">
        <v>52</v>
      </c>
      <c r="Q144" s="62" t="s">
        <v>304</v>
      </c>
      <c r="R144" s="62"/>
      <c r="T144" s="47" t="s">
        <v>55</v>
      </c>
      <c r="U144" s="40" t="s">
        <v>56</v>
      </c>
      <c r="V144" s="40" t="s">
        <v>54</v>
      </c>
      <c r="W144" s="40" t="s">
        <v>57</v>
      </c>
      <c r="X144" s="40" t="s">
        <v>58</v>
      </c>
      <c r="AA144" s="45" t="s">
        <v>305</v>
      </c>
      <c r="AC144">
        <v>43.633333</v>
      </c>
      <c r="AD144">
        <v>116.7</v>
      </c>
      <c r="AE144" s="48" t="s">
        <v>90</v>
      </c>
      <c r="AF144" s="38">
        <f t="shared" si="22"/>
        <v>4.3518518518518512</v>
      </c>
      <c r="AG144">
        <v>705</v>
      </c>
      <c r="AH144" s="47">
        <v>1.62</v>
      </c>
      <c r="AJ144" s="31">
        <v>20</v>
      </c>
      <c r="AK144" s="31">
        <f t="shared" si="20"/>
        <v>0.05</v>
      </c>
      <c r="AL144" s="31">
        <f t="shared" si="21"/>
        <v>500</v>
      </c>
      <c r="AM144" s="38">
        <f t="shared" si="23"/>
        <v>2175.9259259259256</v>
      </c>
      <c r="AN144" s="10">
        <f t="shared" si="24"/>
        <v>1.42E-6</v>
      </c>
      <c r="AO144" s="10">
        <v>0.41</v>
      </c>
      <c r="AP144">
        <f t="shared" si="25"/>
        <v>3.0898148148148143E-3</v>
      </c>
    </row>
    <row r="145" spans="1:42" ht="14.25" customHeight="1" x14ac:dyDescent="0.3">
      <c r="A145" t="s">
        <v>298</v>
      </c>
      <c r="B145" t="s">
        <v>299</v>
      </c>
      <c r="C145">
        <v>2023</v>
      </c>
      <c r="D145" t="s">
        <v>300</v>
      </c>
      <c r="E145" s="47">
        <v>86</v>
      </c>
      <c r="G145" s="47">
        <v>64</v>
      </c>
      <c r="H145" s="47">
        <v>72</v>
      </c>
      <c r="I145" t="s">
        <v>356</v>
      </c>
      <c r="J145" s="41" t="s">
        <v>357</v>
      </c>
      <c r="K145" t="s">
        <v>303</v>
      </c>
      <c r="L145" t="s">
        <v>47</v>
      </c>
      <c r="M145" s="31" t="s">
        <v>76</v>
      </c>
      <c r="N145" s="1" t="s">
        <v>108</v>
      </c>
      <c r="O145" s="1" t="s">
        <v>64</v>
      </c>
      <c r="P145" s="1" t="s">
        <v>52</v>
      </c>
      <c r="Q145" s="62" t="s">
        <v>304</v>
      </c>
      <c r="R145" s="62"/>
      <c r="T145" s="47" t="s">
        <v>55</v>
      </c>
      <c r="U145" s="40" t="s">
        <v>56</v>
      </c>
      <c r="V145" s="40" t="s">
        <v>54</v>
      </c>
      <c r="W145" s="40" t="s">
        <v>57</v>
      </c>
      <c r="X145" s="40" t="s">
        <v>58</v>
      </c>
      <c r="AA145" s="45" t="s">
        <v>305</v>
      </c>
      <c r="AC145">
        <v>43.633333</v>
      </c>
      <c r="AD145">
        <v>116.7</v>
      </c>
      <c r="AE145" s="48" t="s">
        <v>90</v>
      </c>
      <c r="AF145" s="38">
        <f t="shared" si="22"/>
        <v>1.7950310559006208</v>
      </c>
      <c r="AG145">
        <v>289</v>
      </c>
      <c r="AH145" s="47">
        <v>1.61</v>
      </c>
      <c r="AJ145" s="31">
        <v>20</v>
      </c>
      <c r="AK145" s="31">
        <f t="shared" si="20"/>
        <v>0.05</v>
      </c>
      <c r="AL145" s="31">
        <f t="shared" si="21"/>
        <v>500</v>
      </c>
      <c r="AM145" s="38">
        <f t="shared" si="23"/>
        <v>897.51552795031046</v>
      </c>
      <c r="AN145" s="10">
        <f t="shared" si="24"/>
        <v>1.42E-6</v>
      </c>
      <c r="AO145" s="10">
        <v>0.41</v>
      </c>
      <c r="AP145">
        <f t="shared" si="25"/>
        <v>1.2744720496894407E-3</v>
      </c>
    </row>
    <row r="146" spans="1:42" ht="14.25" customHeight="1" x14ac:dyDescent="0.3">
      <c r="A146" t="s">
        <v>298</v>
      </c>
      <c r="B146" t="s">
        <v>299</v>
      </c>
      <c r="C146">
        <v>2023</v>
      </c>
      <c r="D146" t="s">
        <v>300</v>
      </c>
      <c r="E146" s="47">
        <v>86</v>
      </c>
      <c r="G146" s="47">
        <v>64</v>
      </c>
      <c r="H146" s="47">
        <v>72</v>
      </c>
      <c r="I146" t="s">
        <v>358</v>
      </c>
      <c r="J146" s="41" t="s">
        <v>359</v>
      </c>
      <c r="K146" t="s">
        <v>303</v>
      </c>
      <c r="L146" t="s">
        <v>47</v>
      </c>
      <c r="M146" s="31" t="s">
        <v>76</v>
      </c>
      <c r="N146" s="1" t="s">
        <v>108</v>
      </c>
      <c r="O146" s="1" t="s">
        <v>64</v>
      </c>
      <c r="P146" s="1" t="s">
        <v>52</v>
      </c>
      <c r="Q146" s="62" t="s">
        <v>304</v>
      </c>
      <c r="R146" s="62"/>
      <c r="T146" s="47" t="s">
        <v>55</v>
      </c>
      <c r="U146" s="40" t="s">
        <v>56</v>
      </c>
      <c r="V146" s="40" t="s">
        <v>54</v>
      </c>
      <c r="W146" s="40" t="s">
        <v>57</v>
      </c>
      <c r="X146" s="40" t="s">
        <v>58</v>
      </c>
      <c r="AA146" s="45" t="s">
        <v>305</v>
      </c>
      <c r="AC146">
        <v>43.633333</v>
      </c>
      <c r="AD146">
        <v>116.7</v>
      </c>
      <c r="AE146" s="48" t="s">
        <v>90</v>
      </c>
      <c r="AF146" s="38">
        <f t="shared" si="22"/>
        <v>1.9006211180124222</v>
      </c>
      <c r="AG146">
        <v>306</v>
      </c>
      <c r="AH146" s="47">
        <v>1.61</v>
      </c>
      <c r="AJ146" s="31">
        <v>20</v>
      </c>
      <c r="AK146" s="31">
        <f t="shared" si="20"/>
        <v>0.05</v>
      </c>
      <c r="AL146" s="31">
        <f t="shared" si="21"/>
        <v>500</v>
      </c>
      <c r="AM146" s="38">
        <f t="shared" si="23"/>
        <v>950.31055900621107</v>
      </c>
      <c r="AN146" s="10">
        <f t="shared" si="24"/>
        <v>1.42E-6</v>
      </c>
      <c r="AO146" s="10">
        <v>0.41</v>
      </c>
      <c r="AP146">
        <f t="shared" si="25"/>
        <v>1.3494409937888196E-3</v>
      </c>
    </row>
    <row r="147" spans="1:42" ht="14.25" customHeight="1" x14ac:dyDescent="0.3">
      <c r="A147" t="s">
        <v>298</v>
      </c>
      <c r="B147" t="s">
        <v>299</v>
      </c>
      <c r="C147">
        <v>2023</v>
      </c>
      <c r="D147" t="s">
        <v>300</v>
      </c>
      <c r="E147" s="47">
        <v>86</v>
      </c>
      <c r="G147" s="47">
        <v>64</v>
      </c>
      <c r="H147" s="47">
        <v>72</v>
      </c>
      <c r="I147" t="s">
        <v>360</v>
      </c>
      <c r="J147" s="41" t="s">
        <v>361</v>
      </c>
      <c r="K147" t="s">
        <v>303</v>
      </c>
      <c r="L147" t="s">
        <v>47</v>
      </c>
      <c r="M147" s="31" t="s">
        <v>76</v>
      </c>
      <c r="N147" s="1" t="s">
        <v>108</v>
      </c>
      <c r="O147" s="1" t="s">
        <v>64</v>
      </c>
      <c r="P147" s="1" t="s">
        <v>52</v>
      </c>
      <c r="Q147" s="62" t="s">
        <v>304</v>
      </c>
      <c r="R147" s="62"/>
      <c r="T147" s="47" t="s">
        <v>55</v>
      </c>
      <c r="U147" s="40" t="s">
        <v>56</v>
      </c>
      <c r="V147" s="40" t="s">
        <v>54</v>
      </c>
      <c r="W147" s="40" t="s">
        <v>57</v>
      </c>
      <c r="X147" s="40" t="s">
        <v>58</v>
      </c>
      <c r="AA147" s="45" t="s">
        <v>305</v>
      </c>
      <c r="AC147">
        <v>43.633333</v>
      </c>
      <c r="AD147">
        <v>116.7</v>
      </c>
      <c r="AE147" s="48" t="s">
        <v>90</v>
      </c>
      <c r="AF147" s="38">
        <f t="shared" si="22"/>
        <v>2.1304347826086958</v>
      </c>
      <c r="AG147">
        <v>343</v>
      </c>
      <c r="AH147" s="47">
        <v>1.61</v>
      </c>
      <c r="AJ147" s="31">
        <v>20</v>
      </c>
      <c r="AK147" s="31">
        <f t="shared" si="20"/>
        <v>0.05</v>
      </c>
      <c r="AL147" s="31">
        <f t="shared" si="21"/>
        <v>500</v>
      </c>
      <c r="AM147" s="38">
        <f t="shared" si="23"/>
        <v>1065.217391304348</v>
      </c>
      <c r="AN147" s="10">
        <f t="shared" si="24"/>
        <v>1.42E-6</v>
      </c>
      <c r="AO147" s="10">
        <v>0.41</v>
      </c>
      <c r="AP147">
        <f t="shared" si="25"/>
        <v>1.512608695652174E-3</v>
      </c>
    </row>
    <row r="148" spans="1:42" ht="14.25" customHeight="1" x14ac:dyDescent="0.3">
      <c r="A148" t="s">
        <v>298</v>
      </c>
      <c r="B148" t="s">
        <v>299</v>
      </c>
      <c r="C148">
        <v>2023</v>
      </c>
      <c r="D148" t="s">
        <v>300</v>
      </c>
      <c r="E148" s="47">
        <v>86</v>
      </c>
      <c r="G148" s="47">
        <v>64</v>
      </c>
      <c r="H148" s="47">
        <v>72</v>
      </c>
      <c r="I148" t="s">
        <v>362</v>
      </c>
      <c r="J148" s="41" t="s">
        <v>363</v>
      </c>
      <c r="K148" t="s">
        <v>303</v>
      </c>
      <c r="L148" t="s">
        <v>47</v>
      </c>
      <c r="M148" s="31" t="s">
        <v>76</v>
      </c>
      <c r="N148" s="1" t="s">
        <v>108</v>
      </c>
      <c r="O148" s="1" t="s">
        <v>64</v>
      </c>
      <c r="P148" s="1" t="s">
        <v>52</v>
      </c>
      <c r="Q148" s="62" t="s">
        <v>304</v>
      </c>
      <c r="R148" s="62"/>
      <c r="T148" s="47" t="s">
        <v>55</v>
      </c>
      <c r="U148" s="40" t="s">
        <v>56</v>
      </c>
      <c r="V148" s="40" t="s">
        <v>54</v>
      </c>
      <c r="W148" s="40" t="s">
        <v>57</v>
      </c>
      <c r="X148" s="40" t="s">
        <v>58</v>
      </c>
      <c r="AA148" s="45" t="s">
        <v>305</v>
      </c>
      <c r="AC148">
        <v>43.633333</v>
      </c>
      <c r="AD148">
        <v>116.7</v>
      </c>
      <c r="AE148" s="48" t="s">
        <v>90</v>
      </c>
      <c r="AF148" s="38">
        <f t="shared" si="22"/>
        <v>2.5465838509316767</v>
      </c>
      <c r="AG148">
        <v>410</v>
      </c>
      <c r="AH148" s="47">
        <v>1.61</v>
      </c>
      <c r="AJ148" s="31">
        <v>20</v>
      </c>
      <c r="AK148" s="31">
        <f t="shared" si="20"/>
        <v>0.05</v>
      </c>
      <c r="AL148" s="31">
        <f t="shared" si="21"/>
        <v>500</v>
      </c>
      <c r="AM148" s="38">
        <f t="shared" si="23"/>
        <v>1273.2919254658384</v>
      </c>
      <c r="AN148" s="10">
        <f t="shared" si="24"/>
        <v>1.42E-6</v>
      </c>
      <c r="AO148" s="10">
        <v>0.41</v>
      </c>
      <c r="AP148">
        <f t="shared" si="25"/>
        <v>1.8080745341614904E-3</v>
      </c>
    </row>
    <row r="149" spans="1:42" ht="14.25" customHeight="1" x14ac:dyDescent="0.3">
      <c r="A149" t="s">
        <v>364</v>
      </c>
      <c r="B149" t="s">
        <v>365</v>
      </c>
      <c r="C149">
        <v>2023</v>
      </c>
      <c r="D149" t="s">
        <v>366</v>
      </c>
      <c r="E149" s="49">
        <v>190</v>
      </c>
      <c r="I149" t="s">
        <v>367</v>
      </c>
      <c r="J149" t="s">
        <v>368</v>
      </c>
      <c r="K149" t="s">
        <v>369</v>
      </c>
      <c r="L149" t="s">
        <v>47</v>
      </c>
      <c r="M149" s="31" t="s">
        <v>76</v>
      </c>
      <c r="N149" s="1" t="s">
        <v>108</v>
      </c>
      <c r="O149" s="1" t="s">
        <v>51</v>
      </c>
      <c r="P149" s="1" t="s">
        <v>77</v>
      </c>
      <c r="Q149" s="1" t="s">
        <v>370</v>
      </c>
      <c r="R149" s="1" t="s">
        <v>371</v>
      </c>
      <c r="S149" s="1"/>
      <c r="T149" s="1" t="s">
        <v>55</v>
      </c>
      <c r="U149" s="40" t="s">
        <v>56</v>
      </c>
      <c r="V149" s="40" t="s">
        <v>54</v>
      </c>
      <c r="W149" s="40" t="s">
        <v>57</v>
      </c>
      <c r="X149" s="40" t="s">
        <v>58</v>
      </c>
      <c r="Y149" s="1"/>
      <c r="AA149" s="45" t="s">
        <v>305</v>
      </c>
      <c r="AB149">
        <v>3</v>
      </c>
      <c r="AC149">
        <v>35.583333000000003</v>
      </c>
      <c r="AD149">
        <v>104.6</v>
      </c>
      <c r="AE149">
        <v>20.5</v>
      </c>
      <c r="AF149" s="38">
        <f t="shared" si="22"/>
        <v>2.7839999999999998</v>
      </c>
      <c r="AG149">
        <v>348</v>
      </c>
      <c r="AH149" s="49">
        <v>1.25</v>
      </c>
      <c r="AJ149" s="31">
        <v>20</v>
      </c>
      <c r="AK149" s="31">
        <f t="shared" si="20"/>
        <v>0.05</v>
      </c>
      <c r="AL149" s="31">
        <f t="shared" si="21"/>
        <v>500</v>
      </c>
      <c r="AM149" s="38">
        <f t="shared" si="23"/>
        <v>1392</v>
      </c>
      <c r="AN149" s="10">
        <f t="shared" si="24"/>
        <v>1.42E-6</v>
      </c>
      <c r="AO149" s="10">
        <v>0.41</v>
      </c>
      <c r="AP149">
        <f t="shared" si="25"/>
        <v>1.97664E-3</v>
      </c>
    </row>
    <row r="150" spans="1:42" ht="14.25" customHeight="1" x14ac:dyDescent="0.3">
      <c r="A150" t="s">
        <v>364</v>
      </c>
      <c r="B150" t="s">
        <v>365</v>
      </c>
      <c r="C150">
        <v>2023</v>
      </c>
      <c r="D150" t="s">
        <v>366</v>
      </c>
      <c r="E150" s="49">
        <v>190</v>
      </c>
      <c r="I150" t="s">
        <v>372</v>
      </c>
      <c r="J150" t="s">
        <v>373</v>
      </c>
      <c r="K150" t="s">
        <v>369</v>
      </c>
      <c r="L150" t="s">
        <v>47</v>
      </c>
      <c r="M150" s="31" t="s">
        <v>76</v>
      </c>
      <c r="N150" s="1" t="s">
        <v>108</v>
      </c>
      <c r="O150" s="1" t="s">
        <v>51</v>
      </c>
      <c r="P150" s="1" t="s">
        <v>77</v>
      </c>
      <c r="Q150" s="1" t="s">
        <v>370</v>
      </c>
      <c r="R150" s="1" t="s">
        <v>371</v>
      </c>
      <c r="S150" s="1"/>
      <c r="T150" s="1" t="s">
        <v>55</v>
      </c>
      <c r="U150" s="40" t="s">
        <v>56</v>
      </c>
      <c r="V150" s="40" t="s">
        <v>54</v>
      </c>
      <c r="W150" s="40" t="s">
        <v>57</v>
      </c>
      <c r="X150" s="40" t="s">
        <v>58</v>
      </c>
      <c r="Y150" s="1"/>
      <c r="AA150" s="45" t="s">
        <v>305</v>
      </c>
      <c r="AB150">
        <v>3</v>
      </c>
      <c r="AC150">
        <v>35.583333000000003</v>
      </c>
      <c r="AD150">
        <v>104.6</v>
      </c>
      <c r="AE150">
        <v>30</v>
      </c>
      <c r="AF150" s="38">
        <f t="shared" si="22"/>
        <v>4.4560000000000004</v>
      </c>
      <c r="AG150">
        <v>557</v>
      </c>
      <c r="AH150" s="49">
        <v>1.25</v>
      </c>
      <c r="AJ150" s="31">
        <v>20</v>
      </c>
      <c r="AK150" s="31">
        <f t="shared" si="20"/>
        <v>0.05</v>
      </c>
      <c r="AL150" s="31">
        <f t="shared" si="21"/>
        <v>500</v>
      </c>
      <c r="AM150" s="38">
        <f t="shared" si="23"/>
        <v>2228</v>
      </c>
      <c r="AN150" s="10">
        <f t="shared" si="24"/>
        <v>1.42E-6</v>
      </c>
      <c r="AO150" s="10">
        <v>0.41</v>
      </c>
      <c r="AP150">
        <f t="shared" si="25"/>
        <v>3.1637599999999998E-3</v>
      </c>
    </row>
    <row r="151" spans="1:42" ht="14.25" customHeight="1" x14ac:dyDescent="0.3">
      <c r="A151" t="s">
        <v>364</v>
      </c>
      <c r="B151" t="s">
        <v>365</v>
      </c>
      <c r="C151">
        <v>2023</v>
      </c>
      <c r="D151" t="s">
        <v>366</v>
      </c>
      <c r="E151" s="49">
        <v>190</v>
      </c>
      <c r="I151" t="s">
        <v>374</v>
      </c>
      <c r="J151" t="s">
        <v>375</v>
      </c>
      <c r="K151" t="s">
        <v>369</v>
      </c>
      <c r="L151" t="s">
        <v>47</v>
      </c>
      <c r="M151" s="31" t="s">
        <v>76</v>
      </c>
      <c r="N151" s="1" t="s">
        <v>108</v>
      </c>
      <c r="O151" s="1" t="s">
        <v>51</v>
      </c>
      <c r="P151" s="1" t="s">
        <v>77</v>
      </c>
      <c r="Q151" s="1" t="s">
        <v>370</v>
      </c>
      <c r="R151" s="1" t="s">
        <v>371</v>
      </c>
      <c r="S151" s="1"/>
      <c r="T151" s="1" t="s">
        <v>55</v>
      </c>
      <c r="U151" s="40" t="s">
        <v>56</v>
      </c>
      <c r="V151" s="40" t="s">
        <v>54</v>
      </c>
      <c r="W151" s="40" t="s">
        <v>57</v>
      </c>
      <c r="X151" s="40" t="s">
        <v>58</v>
      </c>
      <c r="Y151" s="1"/>
      <c r="AA151" s="45" t="s">
        <v>305</v>
      </c>
      <c r="AB151">
        <v>3</v>
      </c>
      <c r="AC151">
        <v>35.583333000000003</v>
      </c>
      <c r="AD151">
        <v>104.6</v>
      </c>
      <c r="AE151" s="48">
        <v>26.1</v>
      </c>
      <c r="AF151" s="38">
        <f t="shared" ref="AF151:AF182" si="26">(AG151/AH151)/100</f>
        <v>3.2</v>
      </c>
      <c r="AG151">
        <v>400</v>
      </c>
      <c r="AH151" s="49">
        <v>1.25</v>
      </c>
      <c r="AJ151" s="31">
        <v>20</v>
      </c>
      <c r="AK151" s="31">
        <f t="shared" si="20"/>
        <v>0.05</v>
      </c>
      <c r="AL151" s="31">
        <f t="shared" si="21"/>
        <v>500</v>
      </c>
      <c r="AM151" s="38">
        <f t="shared" ref="AM151:AM182" si="27">AF151*AL151</f>
        <v>1600</v>
      </c>
      <c r="AN151" s="10">
        <f t="shared" si="24"/>
        <v>1.42E-6</v>
      </c>
      <c r="AO151" s="10">
        <v>0.41</v>
      </c>
      <c r="AP151">
        <f t="shared" si="25"/>
        <v>2.2719999999999997E-3</v>
      </c>
    </row>
    <row r="152" spans="1:42" ht="14.25" customHeight="1" x14ac:dyDescent="0.3">
      <c r="A152" t="s">
        <v>364</v>
      </c>
      <c r="B152" t="s">
        <v>365</v>
      </c>
      <c r="C152">
        <v>2023</v>
      </c>
      <c r="D152" t="s">
        <v>366</v>
      </c>
      <c r="E152" s="49">
        <v>190</v>
      </c>
      <c r="I152" t="s">
        <v>376</v>
      </c>
      <c r="J152" t="s">
        <v>377</v>
      </c>
      <c r="K152" t="s">
        <v>369</v>
      </c>
      <c r="L152" t="s">
        <v>47</v>
      </c>
      <c r="M152" s="31" t="s">
        <v>76</v>
      </c>
      <c r="N152" s="1" t="s">
        <v>108</v>
      </c>
      <c r="O152" s="1" t="s">
        <v>51</v>
      </c>
      <c r="P152" s="1" t="s">
        <v>77</v>
      </c>
      <c r="Q152" s="1" t="s">
        <v>370</v>
      </c>
      <c r="R152" s="1" t="s">
        <v>371</v>
      </c>
      <c r="S152" s="1"/>
      <c r="T152" s="1" t="s">
        <v>55</v>
      </c>
      <c r="U152" s="40" t="s">
        <v>56</v>
      </c>
      <c r="V152" s="40" t="s">
        <v>54</v>
      </c>
      <c r="W152" s="40" t="s">
        <v>57</v>
      </c>
      <c r="X152" s="40" t="s">
        <v>58</v>
      </c>
      <c r="Y152" s="1"/>
      <c r="AA152" s="45" t="s">
        <v>305</v>
      </c>
      <c r="AB152">
        <v>3</v>
      </c>
      <c r="AC152">
        <v>35.583333000000003</v>
      </c>
      <c r="AD152">
        <v>104.6</v>
      </c>
      <c r="AE152" s="48">
        <v>18.2</v>
      </c>
      <c r="AF152" s="38">
        <f t="shared" si="26"/>
        <v>3.3680000000000003</v>
      </c>
      <c r="AG152">
        <v>421</v>
      </c>
      <c r="AH152" s="49">
        <v>1.25</v>
      </c>
      <c r="AJ152" s="31">
        <v>20</v>
      </c>
      <c r="AK152" s="31">
        <f t="shared" si="20"/>
        <v>0.05</v>
      </c>
      <c r="AL152" s="31">
        <f t="shared" si="21"/>
        <v>500</v>
      </c>
      <c r="AM152" s="38">
        <f t="shared" si="27"/>
        <v>1684.0000000000002</v>
      </c>
      <c r="AN152" s="10">
        <f t="shared" si="24"/>
        <v>1.42E-6</v>
      </c>
      <c r="AO152" s="10">
        <v>0.41</v>
      </c>
      <c r="AP152">
        <f t="shared" si="25"/>
        <v>2.3912800000000004E-3</v>
      </c>
    </row>
    <row r="153" spans="1:42" ht="14.25" customHeight="1" x14ac:dyDescent="0.3">
      <c r="A153" t="s">
        <v>364</v>
      </c>
      <c r="B153" t="s">
        <v>365</v>
      </c>
      <c r="C153">
        <v>2023</v>
      </c>
      <c r="D153" t="s">
        <v>366</v>
      </c>
      <c r="E153" s="49">
        <v>190</v>
      </c>
      <c r="I153" t="s">
        <v>378</v>
      </c>
      <c r="J153" t="s">
        <v>379</v>
      </c>
      <c r="K153" t="s">
        <v>369</v>
      </c>
      <c r="L153" t="s">
        <v>47</v>
      </c>
      <c r="M153" s="31" t="s">
        <v>76</v>
      </c>
      <c r="N153" s="1" t="s">
        <v>108</v>
      </c>
      <c r="O153" s="1" t="s">
        <v>51</v>
      </c>
      <c r="P153" s="1" t="s">
        <v>77</v>
      </c>
      <c r="Q153" s="1" t="s">
        <v>370</v>
      </c>
      <c r="R153" s="1" t="s">
        <v>371</v>
      </c>
      <c r="S153" s="1"/>
      <c r="T153" s="1" t="s">
        <v>55</v>
      </c>
      <c r="U153" s="40" t="s">
        <v>56</v>
      </c>
      <c r="V153" s="40" t="s">
        <v>54</v>
      </c>
      <c r="W153" s="40" t="s">
        <v>57</v>
      </c>
      <c r="X153" s="40" t="s">
        <v>58</v>
      </c>
      <c r="Y153" s="1"/>
      <c r="AA153" s="45" t="s">
        <v>305</v>
      </c>
      <c r="AB153">
        <v>3</v>
      </c>
      <c r="AC153">
        <v>35.583333000000003</v>
      </c>
      <c r="AD153">
        <v>104.6</v>
      </c>
      <c r="AE153" s="48">
        <v>34.200000000000003</v>
      </c>
      <c r="AF153" s="38">
        <f t="shared" si="26"/>
        <v>2.968</v>
      </c>
      <c r="AG153">
        <v>371</v>
      </c>
      <c r="AH153" s="49">
        <v>1.25</v>
      </c>
      <c r="AJ153" s="31">
        <v>20</v>
      </c>
      <c r="AK153" s="31">
        <f t="shared" si="20"/>
        <v>0.05</v>
      </c>
      <c r="AL153" s="31">
        <f t="shared" si="21"/>
        <v>500</v>
      </c>
      <c r="AM153" s="38">
        <f t="shared" si="27"/>
        <v>1484</v>
      </c>
      <c r="AN153" s="10">
        <f t="shared" si="24"/>
        <v>1.42E-6</v>
      </c>
      <c r="AO153" s="10">
        <v>0.41</v>
      </c>
      <c r="AP153">
        <f t="shared" si="25"/>
        <v>2.10728E-3</v>
      </c>
    </row>
    <row r="154" spans="1:42" ht="14.25" customHeight="1" x14ac:dyDescent="0.3">
      <c r="A154" t="s">
        <v>364</v>
      </c>
      <c r="B154" t="s">
        <v>365</v>
      </c>
      <c r="C154">
        <v>2023</v>
      </c>
      <c r="D154" t="s">
        <v>366</v>
      </c>
      <c r="E154" s="49">
        <v>190</v>
      </c>
      <c r="I154" t="s">
        <v>380</v>
      </c>
      <c r="J154" t="s">
        <v>381</v>
      </c>
      <c r="K154" t="s">
        <v>369</v>
      </c>
      <c r="L154" t="s">
        <v>47</v>
      </c>
      <c r="M154" s="31" t="s">
        <v>76</v>
      </c>
      <c r="N154" s="1" t="s">
        <v>108</v>
      </c>
      <c r="O154" s="1" t="s">
        <v>51</v>
      </c>
      <c r="P154" s="1" t="s">
        <v>77</v>
      </c>
      <c r="Q154" s="1" t="s">
        <v>370</v>
      </c>
      <c r="R154" s="1" t="s">
        <v>371</v>
      </c>
      <c r="S154" s="1"/>
      <c r="T154" s="1" t="s">
        <v>55</v>
      </c>
      <c r="U154" s="40" t="s">
        <v>56</v>
      </c>
      <c r="V154" s="40" t="s">
        <v>54</v>
      </c>
      <c r="W154" s="40" t="s">
        <v>57</v>
      </c>
      <c r="X154" s="40" t="s">
        <v>58</v>
      </c>
      <c r="Y154" s="1"/>
      <c r="AA154" s="45" t="s">
        <v>305</v>
      </c>
      <c r="AB154">
        <v>3</v>
      </c>
      <c r="AC154">
        <v>35.583333000000003</v>
      </c>
      <c r="AD154">
        <v>104.6</v>
      </c>
      <c r="AE154" s="48">
        <v>36.4</v>
      </c>
      <c r="AF154" s="38">
        <f t="shared" si="26"/>
        <v>5.032</v>
      </c>
      <c r="AG154">
        <v>629</v>
      </c>
      <c r="AH154" s="49">
        <v>1.25</v>
      </c>
      <c r="AJ154" s="31">
        <v>20</v>
      </c>
      <c r="AK154" s="31">
        <f t="shared" si="20"/>
        <v>0.05</v>
      </c>
      <c r="AL154" s="31">
        <f t="shared" si="21"/>
        <v>500</v>
      </c>
      <c r="AM154" s="38">
        <f t="shared" si="27"/>
        <v>2516</v>
      </c>
      <c r="AN154" s="10">
        <f t="shared" si="24"/>
        <v>1.42E-6</v>
      </c>
      <c r="AO154" s="10">
        <v>0.41</v>
      </c>
      <c r="AP154">
        <f t="shared" si="25"/>
        <v>3.5727199999999997E-3</v>
      </c>
    </row>
    <row r="155" spans="1:42" ht="14.25" customHeight="1" x14ac:dyDescent="0.3">
      <c r="A155" t="s">
        <v>364</v>
      </c>
      <c r="B155" t="s">
        <v>365</v>
      </c>
      <c r="C155">
        <v>2023</v>
      </c>
      <c r="D155" t="s">
        <v>366</v>
      </c>
      <c r="E155" s="49">
        <v>190</v>
      </c>
      <c r="I155" t="s">
        <v>382</v>
      </c>
      <c r="J155" t="s">
        <v>383</v>
      </c>
      <c r="K155" t="s">
        <v>369</v>
      </c>
      <c r="L155" t="s">
        <v>47</v>
      </c>
      <c r="M155" s="31" t="s">
        <v>76</v>
      </c>
      <c r="N155" s="1" t="s">
        <v>108</v>
      </c>
      <c r="O155" s="1" t="s">
        <v>51</v>
      </c>
      <c r="P155" s="1" t="s">
        <v>77</v>
      </c>
      <c r="Q155" s="1" t="s">
        <v>370</v>
      </c>
      <c r="R155" s="1" t="s">
        <v>371</v>
      </c>
      <c r="S155" s="1"/>
      <c r="T155" s="1" t="s">
        <v>55</v>
      </c>
      <c r="U155" s="40" t="s">
        <v>56</v>
      </c>
      <c r="V155" s="40" t="s">
        <v>54</v>
      </c>
      <c r="W155" s="40" t="s">
        <v>57</v>
      </c>
      <c r="X155" s="40" t="s">
        <v>58</v>
      </c>
      <c r="Y155" s="1"/>
      <c r="AA155" s="45" t="s">
        <v>305</v>
      </c>
      <c r="AB155">
        <v>3</v>
      </c>
      <c r="AC155">
        <v>35.583333000000003</v>
      </c>
      <c r="AD155">
        <v>104.6</v>
      </c>
      <c r="AE155" s="48">
        <v>28.3</v>
      </c>
      <c r="AF155" s="38">
        <f t="shared" si="26"/>
        <v>3.1439999999999997</v>
      </c>
      <c r="AG155">
        <v>393</v>
      </c>
      <c r="AH155" s="49">
        <v>1.25</v>
      </c>
      <c r="AJ155" s="31">
        <v>20</v>
      </c>
      <c r="AK155" s="31">
        <f t="shared" si="20"/>
        <v>0.05</v>
      </c>
      <c r="AL155" s="31">
        <f t="shared" si="21"/>
        <v>500</v>
      </c>
      <c r="AM155" s="38">
        <f t="shared" si="27"/>
        <v>1571.9999999999998</v>
      </c>
      <c r="AN155" s="10">
        <f t="shared" si="24"/>
        <v>1.42E-6</v>
      </c>
      <c r="AO155" s="10">
        <v>0.41</v>
      </c>
      <c r="AP155">
        <f t="shared" si="25"/>
        <v>2.2322399999999995E-3</v>
      </c>
    </row>
    <row r="156" spans="1:42" ht="14.25" customHeight="1" x14ac:dyDescent="0.3">
      <c r="A156" t="s">
        <v>364</v>
      </c>
      <c r="B156" t="s">
        <v>365</v>
      </c>
      <c r="C156">
        <v>2023</v>
      </c>
      <c r="D156" t="s">
        <v>366</v>
      </c>
      <c r="E156" s="49">
        <v>190</v>
      </c>
      <c r="I156" t="s">
        <v>384</v>
      </c>
      <c r="J156" t="s">
        <v>385</v>
      </c>
      <c r="K156" t="s">
        <v>369</v>
      </c>
      <c r="L156" t="s">
        <v>47</v>
      </c>
      <c r="M156" s="31" t="s">
        <v>76</v>
      </c>
      <c r="N156" s="1" t="s">
        <v>108</v>
      </c>
      <c r="O156" s="1" t="s">
        <v>51</v>
      </c>
      <c r="P156" s="1" t="s">
        <v>77</v>
      </c>
      <c r="Q156" s="1" t="s">
        <v>370</v>
      </c>
      <c r="R156" s="1" t="s">
        <v>371</v>
      </c>
      <c r="S156" s="1"/>
      <c r="T156" s="1" t="s">
        <v>55</v>
      </c>
      <c r="U156" s="40" t="s">
        <v>56</v>
      </c>
      <c r="V156" s="40" t="s">
        <v>54</v>
      </c>
      <c r="W156" s="40" t="s">
        <v>57</v>
      </c>
      <c r="X156" s="40" t="s">
        <v>58</v>
      </c>
      <c r="Y156" s="1"/>
      <c r="AA156" s="45" t="s">
        <v>305</v>
      </c>
      <c r="AB156">
        <v>3</v>
      </c>
      <c r="AC156">
        <v>35.583333000000003</v>
      </c>
      <c r="AD156">
        <v>104.6</v>
      </c>
      <c r="AE156" s="48">
        <v>39.700000000000003</v>
      </c>
      <c r="AF156" s="38">
        <f t="shared" si="26"/>
        <v>5.5039999999999996</v>
      </c>
      <c r="AG156">
        <v>688</v>
      </c>
      <c r="AH156" s="49">
        <v>1.25</v>
      </c>
      <c r="AJ156" s="31">
        <v>20</v>
      </c>
      <c r="AK156" s="31">
        <f t="shared" si="20"/>
        <v>0.05</v>
      </c>
      <c r="AL156" s="31">
        <f t="shared" si="21"/>
        <v>500</v>
      </c>
      <c r="AM156" s="38">
        <f t="shared" si="27"/>
        <v>2752</v>
      </c>
      <c r="AN156" s="10">
        <f t="shared" si="24"/>
        <v>1.42E-6</v>
      </c>
      <c r="AO156" s="10">
        <v>0.41</v>
      </c>
      <c r="AP156">
        <f t="shared" si="25"/>
        <v>3.9078400000000001E-3</v>
      </c>
    </row>
    <row r="157" spans="1:42" ht="14.25" customHeight="1" x14ac:dyDescent="0.3">
      <c r="A157" t="s">
        <v>364</v>
      </c>
      <c r="B157" t="s">
        <v>365</v>
      </c>
      <c r="C157">
        <v>2023</v>
      </c>
      <c r="D157" t="s">
        <v>366</v>
      </c>
      <c r="E157" s="49">
        <v>190</v>
      </c>
      <c r="I157" t="s">
        <v>386</v>
      </c>
      <c r="J157" t="s">
        <v>387</v>
      </c>
      <c r="K157" t="s">
        <v>369</v>
      </c>
      <c r="L157" t="s">
        <v>47</v>
      </c>
      <c r="M157" s="31" t="s">
        <v>76</v>
      </c>
      <c r="N157" s="1" t="s">
        <v>108</v>
      </c>
      <c r="O157" s="1" t="s">
        <v>51</v>
      </c>
      <c r="P157" s="1" t="s">
        <v>77</v>
      </c>
      <c r="Q157" s="1" t="s">
        <v>370</v>
      </c>
      <c r="R157" s="1" t="s">
        <v>371</v>
      </c>
      <c r="S157" s="1"/>
      <c r="T157" s="1" t="s">
        <v>55</v>
      </c>
      <c r="U157" s="40" t="s">
        <v>56</v>
      </c>
      <c r="V157" s="40" t="s">
        <v>54</v>
      </c>
      <c r="W157" s="40" t="s">
        <v>57</v>
      </c>
      <c r="X157" s="40" t="s">
        <v>58</v>
      </c>
      <c r="Y157" s="1"/>
      <c r="AA157" s="45" t="s">
        <v>305</v>
      </c>
      <c r="AB157">
        <v>3</v>
      </c>
      <c r="AC157">
        <v>35.583333000000003</v>
      </c>
      <c r="AD157">
        <v>104.6</v>
      </c>
      <c r="AE157" s="48">
        <v>40.4</v>
      </c>
      <c r="AF157" s="38">
        <f t="shared" si="26"/>
        <v>2.8719999999999999</v>
      </c>
      <c r="AG157">
        <v>359</v>
      </c>
      <c r="AH157" s="49">
        <v>1.25</v>
      </c>
      <c r="AJ157" s="31">
        <v>20</v>
      </c>
      <c r="AK157" s="31">
        <f t="shared" si="20"/>
        <v>0.05</v>
      </c>
      <c r="AL157" s="31">
        <f t="shared" si="21"/>
        <v>500</v>
      </c>
      <c r="AM157" s="38">
        <f t="shared" si="27"/>
        <v>1436</v>
      </c>
      <c r="AN157" s="10">
        <f t="shared" si="24"/>
        <v>1.42E-6</v>
      </c>
      <c r="AO157" s="10">
        <v>0.41</v>
      </c>
      <c r="AP157">
        <f t="shared" si="25"/>
        <v>2.0391199999999997E-3</v>
      </c>
    </row>
    <row r="158" spans="1:42" ht="14.25" customHeight="1" x14ac:dyDescent="0.3">
      <c r="A158" t="s">
        <v>364</v>
      </c>
      <c r="B158" t="s">
        <v>365</v>
      </c>
      <c r="C158">
        <v>2023</v>
      </c>
      <c r="D158" t="s">
        <v>366</v>
      </c>
      <c r="E158" s="49">
        <v>190</v>
      </c>
      <c r="I158" t="s">
        <v>388</v>
      </c>
      <c r="J158" t="s">
        <v>389</v>
      </c>
      <c r="K158" t="s">
        <v>369</v>
      </c>
      <c r="L158" t="s">
        <v>47</v>
      </c>
      <c r="M158" s="31" t="s">
        <v>76</v>
      </c>
      <c r="N158" s="1" t="s">
        <v>108</v>
      </c>
      <c r="O158" s="1" t="s">
        <v>51</v>
      </c>
      <c r="P158" s="1" t="s">
        <v>77</v>
      </c>
      <c r="Q158" s="1" t="s">
        <v>370</v>
      </c>
      <c r="R158" s="1" t="s">
        <v>371</v>
      </c>
      <c r="S158" s="1"/>
      <c r="T158" s="1" t="s">
        <v>55</v>
      </c>
      <c r="U158" s="40" t="s">
        <v>56</v>
      </c>
      <c r="V158" s="40" t="s">
        <v>54</v>
      </c>
      <c r="W158" s="40" t="s">
        <v>57</v>
      </c>
      <c r="X158" s="40" t="s">
        <v>58</v>
      </c>
      <c r="Y158" s="1"/>
      <c r="AA158" s="45" t="s">
        <v>305</v>
      </c>
      <c r="AB158">
        <v>3</v>
      </c>
      <c r="AC158">
        <v>35.583333000000003</v>
      </c>
      <c r="AD158">
        <v>104.6</v>
      </c>
      <c r="AE158" s="48">
        <v>35.700000000000003</v>
      </c>
      <c r="AF158" s="38">
        <f t="shared" si="26"/>
        <v>4.4639999999999995</v>
      </c>
      <c r="AG158">
        <v>558</v>
      </c>
      <c r="AH158" s="49">
        <v>1.25</v>
      </c>
      <c r="AJ158" s="31">
        <v>20</v>
      </c>
      <c r="AK158" s="31">
        <f t="shared" si="20"/>
        <v>0.05</v>
      </c>
      <c r="AL158" s="31">
        <f t="shared" si="21"/>
        <v>500</v>
      </c>
      <c r="AM158" s="38">
        <f t="shared" si="27"/>
        <v>2231.9999999999995</v>
      </c>
      <c r="AN158" s="10">
        <f t="shared" si="24"/>
        <v>1.42E-6</v>
      </c>
      <c r="AO158" s="10">
        <v>0.41</v>
      </c>
      <c r="AP158">
        <f t="shared" si="25"/>
        <v>3.1694399999999991E-3</v>
      </c>
    </row>
    <row r="159" spans="1:42" ht="14.25" customHeight="1" x14ac:dyDescent="0.3">
      <c r="A159" t="s">
        <v>364</v>
      </c>
      <c r="B159" t="s">
        <v>365</v>
      </c>
      <c r="C159">
        <v>2023</v>
      </c>
      <c r="D159" t="s">
        <v>366</v>
      </c>
      <c r="E159" s="49">
        <v>190</v>
      </c>
      <c r="I159" t="s">
        <v>390</v>
      </c>
      <c r="J159" t="s">
        <v>391</v>
      </c>
      <c r="K159" t="s">
        <v>369</v>
      </c>
      <c r="L159" t="s">
        <v>47</v>
      </c>
      <c r="M159" s="31" t="s">
        <v>76</v>
      </c>
      <c r="N159" s="1" t="s">
        <v>108</v>
      </c>
      <c r="O159" s="1" t="s">
        <v>51</v>
      </c>
      <c r="P159" s="1" t="s">
        <v>77</v>
      </c>
      <c r="Q159" s="1" t="s">
        <v>370</v>
      </c>
      <c r="R159" s="1" t="s">
        <v>371</v>
      </c>
      <c r="S159" s="1"/>
      <c r="T159" s="1" t="s">
        <v>55</v>
      </c>
      <c r="U159" s="40" t="s">
        <v>56</v>
      </c>
      <c r="V159" s="40" t="s">
        <v>54</v>
      </c>
      <c r="W159" s="40" t="s">
        <v>57</v>
      </c>
      <c r="X159" s="40" t="s">
        <v>58</v>
      </c>
      <c r="Y159" s="1"/>
      <c r="AA159" s="45" t="s">
        <v>305</v>
      </c>
      <c r="AB159">
        <v>3</v>
      </c>
      <c r="AC159">
        <v>35.583333000000003</v>
      </c>
      <c r="AD159">
        <v>104.6</v>
      </c>
      <c r="AE159" s="48">
        <v>54.9</v>
      </c>
      <c r="AF159" s="38">
        <f t="shared" si="26"/>
        <v>4.4480000000000004</v>
      </c>
      <c r="AG159">
        <v>556</v>
      </c>
      <c r="AH159" s="49">
        <v>1.25</v>
      </c>
      <c r="AJ159" s="31">
        <v>20</v>
      </c>
      <c r="AK159" s="31">
        <f t="shared" si="20"/>
        <v>0.05</v>
      </c>
      <c r="AL159" s="31">
        <f t="shared" si="21"/>
        <v>500</v>
      </c>
      <c r="AM159" s="38">
        <f t="shared" si="27"/>
        <v>2224</v>
      </c>
      <c r="AN159" s="10">
        <f t="shared" si="24"/>
        <v>1.42E-6</v>
      </c>
      <c r="AO159" s="10">
        <v>0.41</v>
      </c>
      <c r="AP159">
        <f t="shared" si="25"/>
        <v>3.1580799999999997E-3</v>
      </c>
    </row>
    <row r="160" spans="1:42" ht="14.25" customHeight="1" x14ac:dyDescent="0.3">
      <c r="A160" t="s">
        <v>364</v>
      </c>
      <c r="B160" t="s">
        <v>365</v>
      </c>
      <c r="C160">
        <v>2023</v>
      </c>
      <c r="D160" t="s">
        <v>366</v>
      </c>
      <c r="E160" s="49">
        <v>190</v>
      </c>
      <c r="I160" t="s">
        <v>392</v>
      </c>
      <c r="J160" t="s">
        <v>393</v>
      </c>
      <c r="K160" t="s">
        <v>369</v>
      </c>
      <c r="L160" t="s">
        <v>47</v>
      </c>
      <c r="M160" s="31" t="s">
        <v>76</v>
      </c>
      <c r="N160" s="1" t="s">
        <v>108</v>
      </c>
      <c r="O160" s="1" t="s">
        <v>51</v>
      </c>
      <c r="P160" s="1" t="s">
        <v>77</v>
      </c>
      <c r="Q160" s="1" t="s">
        <v>370</v>
      </c>
      <c r="R160" s="1" t="s">
        <v>371</v>
      </c>
      <c r="S160" s="1"/>
      <c r="T160" s="1" t="s">
        <v>55</v>
      </c>
      <c r="U160" s="40" t="s">
        <v>56</v>
      </c>
      <c r="V160" s="40" t="s">
        <v>54</v>
      </c>
      <c r="W160" s="40" t="s">
        <v>57</v>
      </c>
      <c r="X160" s="40" t="s">
        <v>58</v>
      </c>
      <c r="Y160" s="1"/>
      <c r="AA160" s="45" t="s">
        <v>305</v>
      </c>
      <c r="AB160">
        <v>3</v>
      </c>
      <c r="AC160">
        <v>35.583333000000003</v>
      </c>
      <c r="AD160">
        <v>104.6</v>
      </c>
      <c r="AE160" s="48">
        <v>54.9</v>
      </c>
      <c r="AF160" s="38">
        <f t="shared" si="26"/>
        <v>6.7120000000000006</v>
      </c>
      <c r="AG160">
        <v>839</v>
      </c>
      <c r="AH160" s="49">
        <v>1.25</v>
      </c>
      <c r="AJ160" s="31">
        <v>20</v>
      </c>
      <c r="AK160" s="31">
        <f t="shared" si="20"/>
        <v>0.05</v>
      </c>
      <c r="AL160" s="31">
        <f t="shared" si="21"/>
        <v>500</v>
      </c>
      <c r="AM160" s="38">
        <f t="shared" si="27"/>
        <v>3356.0000000000005</v>
      </c>
      <c r="AN160" s="10">
        <f t="shared" si="24"/>
        <v>1.42E-6</v>
      </c>
      <c r="AO160" s="10">
        <v>0.41</v>
      </c>
      <c r="AP160">
        <f t="shared" si="25"/>
        <v>4.7655200000000005E-3</v>
      </c>
    </row>
    <row r="161" spans="1:42" ht="14.25" customHeight="1" x14ac:dyDescent="0.3">
      <c r="A161" t="s">
        <v>394</v>
      </c>
      <c r="B161" t="s">
        <v>395</v>
      </c>
      <c r="C161">
        <v>2023</v>
      </c>
      <c r="D161" t="s">
        <v>178</v>
      </c>
      <c r="E161" s="49">
        <v>225</v>
      </c>
      <c r="I161" t="s">
        <v>396</v>
      </c>
      <c r="J161" t="s">
        <v>397</v>
      </c>
      <c r="K161" t="s">
        <v>398</v>
      </c>
      <c r="L161" s="49" t="s">
        <v>47</v>
      </c>
      <c r="M161" s="31" t="s">
        <v>76</v>
      </c>
      <c r="N161" s="1" t="s">
        <v>108</v>
      </c>
      <c r="O161" s="31" t="s">
        <v>51</v>
      </c>
      <c r="P161" s="1" t="s">
        <v>77</v>
      </c>
      <c r="Q161" s="1" t="s">
        <v>370</v>
      </c>
      <c r="R161" s="1" t="s">
        <v>371</v>
      </c>
      <c r="S161" s="31" t="s">
        <v>399</v>
      </c>
      <c r="T161" s="31" t="s">
        <v>55</v>
      </c>
      <c r="U161" s="40" t="s">
        <v>56</v>
      </c>
      <c r="V161" s="40" t="s">
        <v>54</v>
      </c>
      <c r="W161" s="40" t="s">
        <v>57</v>
      </c>
      <c r="X161" s="40" t="s">
        <v>58</v>
      </c>
      <c r="AA161" s="50" t="s">
        <v>305</v>
      </c>
      <c r="AC161">
        <v>40.083333000000003</v>
      </c>
      <c r="AD161">
        <v>116.9</v>
      </c>
      <c r="AE161" s="48">
        <v>50.6</v>
      </c>
      <c r="AF161" s="38">
        <f t="shared" si="26"/>
        <v>1.748148148148148</v>
      </c>
      <c r="AG161">
        <v>236</v>
      </c>
      <c r="AH161" s="49">
        <v>1.35</v>
      </c>
      <c r="AJ161" s="31">
        <v>15</v>
      </c>
      <c r="AK161" s="31">
        <f t="shared" ref="AK161:AK169" si="28">1/AJ161</f>
        <v>6.6666666666666666E-2</v>
      </c>
      <c r="AL161" s="31">
        <f t="shared" ref="AL161:AL169" si="29">AK161*(100*100)</f>
        <v>666.66666666666663</v>
      </c>
      <c r="AM161" s="38">
        <f t="shared" si="27"/>
        <v>1165.4320987654319</v>
      </c>
      <c r="AN161" s="10">
        <f t="shared" si="24"/>
        <v>1.42E-6</v>
      </c>
      <c r="AO161" s="10">
        <v>0.41</v>
      </c>
      <c r="AP161">
        <f t="shared" ref="AP161:AP168" si="30">AM161*AN161</f>
        <v>1.6549135802469133E-3</v>
      </c>
    </row>
    <row r="162" spans="1:42" ht="14.25" customHeight="1" x14ac:dyDescent="0.3">
      <c r="A162" t="s">
        <v>394</v>
      </c>
      <c r="B162" t="s">
        <v>395</v>
      </c>
      <c r="C162">
        <v>2023</v>
      </c>
      <c r="D162" t="s">
        <v>178</v>
      </c>
      <c r="E162" s="49">
        <v>225</v>
      </c>
      <c r="I162" t="s">
        <v>400</v>
      </c>
      <c r="J162" t="s">
        <v>401</v>
      </c>
      <c r="K162" t="s">
        <v>398</v>
      </c>
      <c r="L162" s="49" t="s">
        <v>47</v>
      </c>
      <c r="M162" s="31" t="s">
        <v>76</v>
      </c>
      <c r="N162" s="1" t="s">
        <v>108</v>
      </c>
      <c r="O162" s="31" t="s">
        <v>51</v>
      </c>
      <c r="P162" s="1" t="s">
        <v>77</v>
      </c>
      <c r="Q162" s="1" t="s">
        <v>370</v>
      </c>
      <c r="R162" s="1" t="s">
        <v>371</v>
      </c>
      <c r="S162" s="31" t="s">
        <v>399</v>
      </c>
      <c r="T162" s="31" t="s">
        <v>55</v>
      </c>
      <c r="U162" s="40" t="s">
        <v>56</v>
      </c>
      <c r="V162" s="40" t="s">
        <v>54</v>
      </c>
      <c r="W162" s="40" t="s">
        <v>57</v>
      </c>
      <c r="X162" s="40" t="s">
        <v>58</v>
      </c>
      <c r="AA162" s="50" t="s">
        <v>305</v>
      </c>
      <c r="AC162">
        <v>40.083333000000003</v>
      </c>
      <c r="AD162">
        <v>116.9</v>
      </c>
      <c r="AE162" s="48">
        <v>33.1</v>
      </c>
      <c r="AF162" s="38">
        <f t="shared" si="26"/>
        <v>0.74814814814814812</v>
      </c>
      <c r="AG162">
        <v>101</v>
      </c>
      <c r="AH162" s="49">
        <v>1.35</v>
      </c>
      <c r="AJ162" s="31">
        <v>15</v>
      </c>
      <c r="AK162" s="31">
        <f t="shared" si="28"/>
        <v>6.6666666666666666E-2</v>
      </c>
      <c r="AL162" s="31">
        <f t="shared" si="29"/>
        <v>666.66666666666663</v>
      </c>
      <c r="AM162" s="38">
        <f t="shared" si="27"/>
        <v>498.76543209876536</v>
      </c>
      <c r="AN162" s="10">
        <f t="shared" si="24"/>
        <v>1.42E-6</v>
      </c>
      <c r="AO162" s="10">
        <v>0.41</v>
      </c>
      <c r="AP162">
        <f t="shared" si="30"/>
        <v>7.0824691358024677E-4</v>
      </c>
    </row>
    <row r="163" spans="1:42" ht="14.25" customHeight="1" x14ac:dyDescent="0.3">
      <c r="A163" t="s">
        <v>394</v>
      </c>
      <c r="B163" t="s">
        <v>395</v>
      </c>
      <c r="C163">
        <v>2023</v>
      </c>
      <c r="D163" t="s">
        <v>178</v>
      </c>
      <c r="E163" s="49">
        <v>225</v>
      </c>
      <c r="I163" t="s">
        <v>402</v>
      </c>
      <c r="J163" t="s">
        <v>403</v>
      </c>
      <c r="K163" t="s">
        <v>398</v>
      </c>
      <c r="L163" s="49" t="s">
        <v>47</v>
      </c>
      <c r="M163" s="31" t="s">
        <v>76</v>
      </c>
      <c r="N163" s="1" t="s">
        <v>108</v>
      </c>
      <c r="O163" s="31" t="s">
        <v>51</v>
      </c>
      <c r="P163" s="1" t="s">
        <v>77</v>
      </c>
      <c r="Q163" s="1" t="s">
        <v>370</v>
      </c>
      <c r="R163" s="1" t="s">
        <v>371</v>
      </c>
      <c r="S163" s="31" t="s">
        <v>399</v>
      </c>
      <c r="T163" s="31" t="s">
        <v>55</v>
      </c>
      <c r="U163" s="40" t="s">
        <v>56</v>
      </c>
      <c r="V163" s="40" t="s">
        <v>54</v>
      </c>
      <c r="W163" s="40" t="s">
        <v>57</v>
      </c>
      <c r="X163" s="40" t="s">
        <v>58</v>
      </c>
      <c r="AA163" s="50" t="s">
        <v>305</v>
      </c>
      <c r="AC163">
        <v>40.083333000000003</v>
      </c>
      <c r="AD163">
        <v>116.9</v>
      </c>
      <c r="AE163" s="48">
        <v>34.6</v>
      </c>
      <c r="AF163" s="38">
        <f t="shared" si="26"/>
        <v>0.55555555555555547</v>
      </c>
      <c r="AG163">
        <v>75</v>
      </c>
      <c r="AH163" s="49">
        <v>1.35</v>
      </c>
      <c r="AJ163" s="31">
        <v>15</v>
      </c>
      <c r="AK163" s="31">
        <f t="shared" si="28"/>
        <v>6.6666666666666666E-2</v>
      </c>
      <c r="AL163" s="31">
        <f t="shared" si="29"/>
        <v>666.66666666666663</v>
      </c>
      <c r="AM163" s="38">
        <f t="shared" si="27"/>
        <v>370.37037037037027</v>
      </c>
      <c r="AN163" s="10">
        <f t="shared" si="24"/>
        <v>1.42E-6</v>
      </c>
      <c r="AO163" s="10">
        <v>0.41</v>
      </c>
      <c r="AP163">
        <f t="shared" si="30"/>
        <v>5.2592592592592578E-4</v>
      </c>
    </row>
    <row r="164" spans="1:42" ht="14.25" customHeight="1" x14ac:dyDescent="0.3">
      <c r="A164" t="s">
        <v>394</v>
      </c>
      <c r="B164" t="s">
        <v>395</v>
      </c>
      <c r="C164">
        <v>2023</v>
      </c>
      <c r="D164" t="s">
        <v>178</v>
      </c>
      <c r="E164" s="49">
        <v>225</v>
      </c>
      <c r="I164" t="s">
        <v>404</v>
      </c>
      <c r="J164" t="s">
        <v>405</v>
      </c>
      <c r="K164" t="s">
        <v>398</v>
      </c>
      <c r="L164" s="49" t="s">
        <v>47</v>
      </c>
      <c r="M164" s="31" t="s">
        <v>76</v>
      </c>
      <c r="N164" s="1" t="s">
        <v>108</v>
      </c>
      <c r="O164" s="31" t="s">
        <v>51</v>
      </c>
      <c r="P164" s="1" t="s">
        <v>77</v>
      </c>
      <c r="Q164" s="1" t="s">
        <v>370</v>
      </c>
      <c r="R164" s="1" t="s">
        <v>371</v>
      </c>
      <c r="S164" s="31" t="s">
        <v>399</v>
      </c>
      <c r="T164" s="31" t="s">
        <v>55</v>
      </c>
      <c r="U164" s="40" t="s">
        <v>56</v>
      </c>
      <c r="V164" s="40" t="s">
        <v>54</v>
      </c>
      <c r="W164" s="40" t="s">
        <v>57</v>
      </c>
      <c r="X164" s="40" t="s">
        <v>58</v>
      </c>
      <c r="AA164" s="50" t="s">
        <v>305</v>
      </c>
      <c r="AC164">
        <v>40.083333000000003</v>
      </c>
      <c r="AD164">
        <v>116.9</v>
      </c>
      <c r="AE164" s="48">
        <v>41.4</v>
      </c>
      <c r="AF164" s="38">
        <f t="shared" si="26"/>
        <v>0.88888888888888884</v>
      </c>
      <c r="AG164">
        <v>120</v>
      </c>
      <c r="AH164" s="49">
        <v>1.35</v>
      </c>
      <c r="AJ164" s="31">
        <v>15</v>
      </c>
      <c r="AK164" s="31">
        <f t="shared" si="28"/>
        <v>6.6666666666666666E-2</v>
      </c>
      <c r="AL164" s="31">
        <f t="shared" si="29"/>
        <v>666.66666666666663</v>
      </c>
      <c r="AM164" s="38">
        <f t="shared" si="27"/>
        <v>592.5925925925925</v>
      </c>
      <c r="AN164" s="10">
        <f t="shared" si="24"/>
        <v>1.42E-6</v>
      </c>
      <c r="AO164" s="10">
        <v>0.41</v>
      </c>
      <c r="AP164">
        <f t="shared" si="30"/>
        <v>8.4148148148148136E-4</v>
      </c>
    </row>
    <row r="165" spans="1:42" ht="14.25" customHeight="1" x14ac:dyDescent="0.3">
      <c r="A165" t="s">
        <v>394</v>
      </c>
      <c r="B165" t="s">
        <v>395</v>
      </c>
      <c r="C165">
        <v>2023</v>
      </c>
      <c r="D165" t="s">
        <v>178</v>
      </c>
      <c r="E165" s="49">
        <v>225</v>
      </c>
      <c r="I165" t="s">
        <v>406</v>
      </c>
      <c r="J165" t="s">
        <v>407</v>
      </c>
      <c r="K165" t="s">
        <v>398</v>
      </c>
      <c r="L165" s="49" t="s">
        <v>47</v>
      </c>
      <c r="M165" s="31" t="s">
        <v>76</v>
      </c>
      <c r="N165" s="1" t="s">
        <v>108</v>
      </c>
      <c r="O165" s="31" t="s">
        <v>51</v>
      </c>
      <c r="P165" s="1" t="s">
        <v>77</v>
      </c>
      <c r="Q165" s="1" t="s">
        <v>370</v>
      </c>
      <c r="R165" s="1" t="s">
        <v>371</v>
      </c>
      <c r="S165" s="31" t="s">
        <v>399</v>
      </c>
      <c r="T165" s="31" t="s">
        <v>55</v>
      </c>
      <c r="U165" s="40" t="s">
        <v>56</v>
      </c>
      <c r="V165" s="40" t="s">
        <v>54</v>
      </c>
      <c r="W165" s="40" t="s">
        <v>57</v>
      </c>
      <c r="X165" s="40" t="s">
        <v>58</v>
      </c>
      <c r="AA165" s="50" t="s">
        <v>305</v>
      </c>
      <c r="AC165">
        <v>40.083333000000003</v>
      </c>
      <c r="AD165">
        <v>116.9</v>
      </c>
      <c r="AE165" s="48">
        <v>61.7</v>
      </c>
      <c r="AF165" s="38">
        <f t="shared" si="26"/>
        <v>5.3407407407407401</v>
      </c>
      <c r="AG165">
        <v>721</v>
      </c>
      <c r="AH165" s="49">
        <v>1.35</v>
      </c>
      <c r="AJ165" s="31">
        <v>15</v>
      </c>
      <c r="AK165" s="31">
        <f t="shared" si="28"/>
        <v>6.6666666666666666E-2</v>
      </c>
      <c r="AL165" s="31">
        <f t="shared" si="29"/>
        <v>666.66666666666663</v>
      </c>
      <c r="AM165" s="38">
        <f t="shared" si="27"/>
        <v>3560.4938271604933</v>
      </c>
      <c r="AN165" s="10">
        <f t="shared" si="24"/>
        <v>1.42E-6</v>
      </c>
      <c r="AO165" s="10">
        <v>0.41</v>
      </c>
      <c r="AP165">
        <f t="shared" si="30"/>
        <v>5.0559012345679005E-3</v>
      </c>
    </row>
    <row r="166" spans="1:42" ht="14.25" customHeight="1" x14ac:dyDescent="0.3">
      <c r="A166" t="s">
        <v>394</v>
      </c>
      <c r="B166" t="s">
        <v>395</v>
      </c>
      <c r="C166">
        <v>2023</v>
      </c>
      <c r="D166" t="s">
        <v>178</v>
      </c>
      <c r="E166" s="49">
        <v>225</v>
      </c>
      <c r="I166" t="s">
        <v>408</v>
      </c>
      <c r="J166" t="s">
        <v>409</v>
      </c>
      <c r="K166" t="s">
        <v>398</v>
      </c>
      <c r="L166" s="49" t="s">
        <v>47</v>
      </c>
      <c r="M166" s="31" t="s">
        <v>76</v>
      </c>
      <c r="N166" s="1" t="s">
        <v>108</v>
      </c>
      <c r="O166" s="31" t="s">
        <v>51</v>
      </c>
      <c r="P166" s="1" t="s">
        <v>77</v>
      </c>
      <c r="Q166" s="1" t="s">
        <v>370</v>
      </c>
      <c r="R166" s="1" t="s">
        <v>371</v>
      </c>
      <c r="S166" s="31" t="s">
        <v>399</v>
      </c>
      <c r="T166" s="31" t="s">
        <v>55</v>
      </c>
      <c r="U166" s="40" t="s">
        <v>56</v>
      </c>
      <c r="V166" s="40" t="s">
        <v>54</v>
      </c>
      <c r="W166" s="40" t="s">
        <v>57</v>
      </c>
      <c r="X166" s="40" t="s">
        <v>58</v>
      </c>
      <c r="AA166" s="50" t="s">
        <v>305</v>
      </c>
      <c r="AC166">
        <v>40.083333000000003</v>
      </c>
      <c r="AD166">
        <v>116.9</v>
      </c>
      <c r="AE166" s="48">
        <v>42.9</v>
      </c>
      <c r="AF166" s="38">
        <f t="shared" si="26"/>
        <v>3.2148148148148148</v>
      </c>
      <c r="AG166">
        <v>434</v>
      </c>
      <c r="AH166" s="49">
        <v>1.35</v>
      </c>
      <c r="AJ166" s="31">
        <v>15</v>
      </c>
      <c r="AK166" s="31">
        <f t="shared" si="28"/>
        <v>6.6666666666666666E-2</v>
      </c>
      <c r="AL166" s="31">
        <f t="shared" si="29"/>
        <v>666.66666666666663</v>
      </c>
      <c r="AM166" s="38">
        <f t="shared" si="27"/>
        <v>2143.2098765432097</v>
      </c>
      <c r="AN166" s="10">
        <f t="shared" si="24"/>
        <v>1.42E-6</v>
      </c>
      <c r="AO166" s="10">
        <v>0.41</v>
      </c>
      <c r="AP166">
        <f t="shared" si="30"/>
        <v>3.0433580246913578E-3</v>
      </c>
    </row>
    <row r="167" spans="1:42" ht="14.25" customHeight="1" x14ac:dyDescent="0.3">
      <c r="A167" t="s">
        <v>394</v>
      </c>
      <c r="B167" t="s">
        <v>395</v>
      </c>
      <c r="C167">
        <v>2023</v>
      </c>
      <c r="D167" t="s">
        <v>178</v>
      </c>
      <c r="E167" s="49">
        <v>225</v>
      </c>
      <c r="I167" t="s">
        <v>410</v>
      </c>
      <c r="J167" t="s">
        <v>411</v>
      </c>
      <c r="K167" t="s">
        <v>398</v>
      </c>
      <c r="L167" s="49" t="s">
        <v>47</v>
      </c>
      <c r="M167" s="31" t="s">
        <v>76</v>
      </c>
      <c r="N167" s="1" t="s">
        <v>108</v>
      </c>
      <c r="O167" s="31" t="s">
        <v>51</v>
      </c>
      <c r="P167" s="1" t="s">
        <v>77</v>
      </c>
      <c r="Q167" s="1" t="s">
        <v>370</v>
      </c>
      <c r="R167" s="1" t="s">
        <v>371</v>
      </c>
      <c r="S167" s="31" t="s">
        <v>399</v>
      </c>
      <c r="T167" s="31" t="s">
        <v>55</v>
      </c>
      <c r="U167" s="40" t="s">
        <v>56</v>
      </c>
      <c r="V167" s="40" t="s">
        <v>54</v>
      </c>
      <c r="W167" s="40" t="s">
        <v>57</v>
      </c>
      <c r="X167" s="40" t="s">
        <v>58</v>
      </c>
      <c r="AA167" s="50" t="s">
        <v>305</v>
      </c>
      <c r="AC167">
        <v>40.083333000000003</v>
      </c>
      <c r="AD167">
        <v>116.9</v>
      </c>
      <c r="AE167" s="48">
        <v>43.2</v>
      </c>
      <c r="AF167" s="38">
        <f t="shared" si="26"/>
        <v>2.5555555555555554</v>
      </c>
      <c r="AG167">
        <v>345</v>
      </c>
      <c r="AH167" s="49">
        <v>1.35</v>
      </c>
      <c r="AJ167" s="31">
        <v>15</v>
      </c>
      <c r="AK167" s="31">
        <f t="shared" si="28"/>
        <v>6.6666666666666666E-2</v>
      </c>
      <c r="AL167" s="31">
        <f t="shared" si="29"/>
        <v>666.66666666666663</v>
      </c>
      <c r="AM167" s="38">
        <f t="shared" si="27"/>
        <v>1703.7037037037035</v>
      </c>
      <c r="AN167" s="10">
        <f t="shared" si="24"/>
        <v>1.42E-6</v>
      </c>
      <c r="AO167" s="10">
        <v>0.41</v>
      </c>
      <c r="AP167">
        <f t="shared" si="30"/>
        <v>2.419259259259259E-3</v>
      </c>
    </row>
    <row r="168" spans="1:42" ht="14.25" customHeight="1" x14ac:dyDescent="0.3">
      <c r="A168" t="s">
        <v>394</v>
      </c>
      <c r="B168" t="s">
        <v>395</v>
      </c>
      <c r="C168">
        <v>2023</v>
      </c>
      <c r="D168" t="s">
        <v>178</v>
      </c>
      <c r="E168" s="49">
        <v>225</v>
      </c>
      <c r="I168" t="s">
        <v>412</v>
      </c>
      <c r="J168" t="s">
        <v>413</v>
      </c>
      <c r="K168" t="s">
        <v>398</v>
      </c>
      <c r="L168" s="49" t="s">
        <v>47</v>
      </c>
      <c r="M168" s="31" t="s">
        <v>76</v>
      </c>
      <c r="N168" s="1" t="s">
        <v>108</v>
      </c>
      <c r="O168" s="31" t="s">
        <v>51</v>
      </c>
      <c r="P168" s="1" t="s">
        <v>77</v>
      </c>
      <c r="Q168" s="1" t="s">
        <v>370</v>
      </c>
      <c r="R168" s="1" t="s">
        <v>371</v>
      </c>
      <c r="S168" s="31" t="s">
        <v>399</v>
      </c>
      <c r="T168" s="31" t="s">
        <v>55</v>
      </c>
      <c r="U168" s="40" t="s">
        <v>56</v>
      </c>
      <c r="V168" s="40" t="s">
        <v>54</v>
      </c>
      <c r="W168" s="40" t="s">
        <v>57</v>
      </c>
      <c r="X168" s="40" t="s">
        <v>58</v>
      </c>
      <c r="AA168" s="50" t="s">
        <v>305</v>
      </c>
      <c r="AC168">
        <v>40.083333000000003</v>
      </c>
      <c r="AD168">
        <v>116.9</v>
      </c>
      <c r="AE168" s="48">
        <v>48</v>
      </c>
      <c r="AF168" s="38">
        <f t="shared" si="26"/>
        <v>2.9555555555555553</v>
      </c>
      <c r="AG168">
        <v>399</v>
      </c>
      <c r="AH168" s="49">
        <v>1.35</v>
      </c>
      <c r="AJ168" s="31">
        <v>15</v>
      </c>
      <c r="AK168" s="31">
        <f t="shared" si="28"/>
        <v>6.6666666666666666E-2</v>
      </c>
      <c r="AL168" s="31">
        <f t="shared" si="29"/>
        <v>666.66666666666663</v>
      </c>
      <c r="AM168" s="38">
        <f t="shared" si="27"/>
        <v>1970.37037037037</v>
      </c>
      <c r="AN168" s="10">
        <f t="shared" si="24"/>
        <v>1.42E-6</v>
      </c>
      <c r="AO168" s="10">
        <v>0.41</v>
      </c>
      <c r="AP168">
        <f t="shared" si="30"/>
        <v>2.7979259259259255E-3</v>
      </c>
    </row>
    <row r="169" spans="1:42" ht="14.25" customHeight="1" x14ac:dyDescent="0.3">
      <c r="A169" t="s">
        <v>414</v>
      </c>
      <c r="B169" t="s">
        <v>415</v>
      </c>
      <c r="C169">
        <v>2022</v>
      </c>
      <c r="D169" t="s">
        <v>416</v>
      </c>
      <c r="E169" s="49">
        <v>13</v>
      </c>
      <c r="I169" t="s">
        <v>417</v>
      </c>
      <c r="J169" t="s">
        <v>468</v>
      </c>
      <c r="K169" t="s">
        <v>418</v>
      </c>
      <c r="L169" s="49" t="s">
        <v>47</v>
      </c>
      <c r="M169" s="31" t="s">
        <v>76</v>
      </c>
      <c r="N169" s="1" t="s">
        <v>108</v>
      </c>
      <c r="O169" s="31" t="s">
        <v>64</v>
      </c>
      <c r="P169" s="31" t="s">
        <v>52</v>
      </c>
      <c r="Q169" s="31" t="s">
        <v>419</v>
      </c>
      <c r="R169" s="31" t="s">
        <v>420</v>
      </c>
      <c r="T169" s="31" t="s">
        <v>55</v>
      </c>
      <c r="U169" s="40" t="s">
        <v>56</v>
      </c>
      <c r="V169" s="40" t="s">
        <v>54</v>
      </c>
      <c r="W169" s="40" t="s">
        <v>57</v>
      </c>
      <c r="X169" s="40" t="s">
        <v>58</v>
      </c>
      <c r="AA169" s="50" t="s">
        <v>305</v>
      </c>
      <c r="AB169">
        <v>4</v>
      </c>
      <c r="AC169">
        <v>44.666666999999997</v>
      </c>
      <c r="AD169">
        <v>123.73333</v>
      </c>
      <c r="AF169" s="38">
        <f t="shared" si="26"/>
        <v>1.5972222222222223</v>
      </c>
      <c r="AG169">
        <v>230</v>
      </c>
      <c r="AH169" s="49">
        <v>1.44</v>
      </c>
      <c r="AJ169" s="31">
        <v>15</v>
      </c>
      <c r="AK169" s="31">
        <f t="shared" si="28"/>
        <v>6.6666666666666666E-2</v>
      </c>
      <c r="AL169" s="31">
        <f t="shared" si="29"/>
        <v>666.66666666666663</v>
      </c>
      <c r="AM169" s="38">
        <f t="shared" si="27"/>
        <v>1064.8148148148148</v>
      </c>
      <c r="AN169" s="10">
        <f t="shared" si="24"/>
        <v>1.42E-6</v>
      </c>
      <c r="AO169" s="10">
        <v>0.41</v>
      </c>
      <c r="AP169">
        <f t="shared" ref="AP169:AP222" si="31">AM169*AN169</f>
        <v>1.512037037037037E-3</v>
      </c>
    </row>
    <row r="170" spans="1:42" ht="14.25" customHeight="1" x14ac:dyDescent="0.3">
      <c r="A170" t="s">
        <v>414</v>
      </c>
      <c r="B170" t="s">
        <v>415</v>
      </c>
      <c r="C170">
        <v>2022</v>
      </c>
      <c r="D170" t="s">
        <v>416</v>
      </c>
      <c r="E170" s="49">
        <v>13</v>
      </c>
      <c r="I170" t="s">
        <v>421</v>
      </c>
      <c r="J170" t="s">
        <v>468</v>
      </c>
      <c r="K170" t="s">
        <v>418</v>
      </c>
      <c r="L170" s="49" t="s">
        <v>47</v>
      </c>
      <c r="M170" s="31" t="s">
        <v>76</v>
      </c>
      <c r="N170" s="1" t="s">
        <v>108</v>
      </c>
      <c r="O170" s="31" t="s">
        <v>64</v>
      </c>
      <c r="P170" s="31" t="s">
        <v>52</v>
      </c>
      <c r="Q170" s="31" t="s">
        <v>419</v>
      </c>
      <c r="R170" s="31" t="s">
        <v>420</v>
      </c>
      <c r="T170" s="31" t="s">
        <v>55</v>
      </c>
      <c r="U170" s="40" t="s">
        <v>56</v>
      </c>
      <c r="V170" s="40" t="s">
        <v>54</v>
      </c>
      <c r="W170" s="40" t="s">
        <v>57</v>
      </c>
      <c r="X170" s="40" t="s">
        <v>58</v>
      </c>
      <c r="AA170" s="50" t="s">
        <v>305</v>
      </c>
      <c r="AB170">
        <v>4</v>
      </c>
      <c r="AC170">
        <v>44.666666999999997</v>
      </c>
      <c r="AD170">
        <v>123.73333</v>
      </c>
      <c r="AF170" s="38">
        <f t="shared" si="26"/>
        <v>1.8055555555555558</v>
      </c>
      <c r="AG170">
        <v>260</v>
      </c>
      <c r="AH170" s="49">
        <v>1.44</v>
      </c>
      <c r="AJ170" s="31">
        <v>15</v>
      </c>
      <c r="AK170" s="31">
        <f t="shared" ref="AK170:AK213" si="32">1/AJ170</f>
        <v>6.6666666666666666E-2</v>
      </c>
      <c r="AL170" s="31">
        <f t="shared" ref="AL170:AL213" si="33">AK170*(100*100)</f>
        <v>666.66666666666663</v>
      </c>
      <c r="AM170" s="38">
        <f t="shared" si="27"/>
        <v>1203.7037037037037</v>
      </c>
      <c r="AN170" s="10">
        <f t="shared" si="24"/>
        <v>1.42E-6</v>
      </c>
      <c r="AO170" s="10">
        <v>0.41</v>
      </c>
      <c r="AP170">
        <f t="shared" si="31"/>
        <v>1.7092592592592591E-3</v>
      </c>
    </row>
    <row r="171" spans="1:42" ht="14.25" customHeight="1" x14ac:dyDescent="0.3">
      <c r="A171" t="s">
        <v>414</v>
      </c>
      <c r="B171" t="s">
        <v>415</v>
      </c>
      <c r="C171">
        <v>2022</v>
      </c>
      <c r="D171" t="s">
        <v>416</v>
      </c>
      <c r="E171" s="49">
        <v>13</v>
      </c>
      <c r="I171" t="s">
        <v>422</v>
      </c>
      <c r="J171" t="s">
        <v>468</v>
      </c>
      <c r="K171" t="s">
        <v>418</v>
      </c>
      <c r="L171" s="49" t="s">
        <v>47</v>
      </c>
      <c r="M171" s="31" t="s">
        <v>76</v>
      </c>
      <c r="N171" s="1" t="s">
        <v>108</v>
      </c>
      <c r="O171" s="31" t="s">
        <v>64</v>
      </c>
      <c r="P171" s="31" t="s">
        <v>52</v>
      </c>
      <c r="Q171" s="31" t="s">
        <v>419</v>
      </c>
      <c r="R171" s="31" t="s">
        <v>420</v>
      </c>
      <c r="T171" s="31" t="s">
        <v>55</v>
      </c>
      <c r="U171" s="40" t="s">
        <v>56</v>
      </c>
      <c r="V171" s="40" t="s">
        <v>54</v>
      </c>
      <c r="W171" s="40" t="s">
        <v>57</v>
      </c>
      <c r="X171" s="40" t="s">
        <v>58</v>
      </c>
      <c r="AA171" s="50" t="s">
        <v>305</v>
      </c>
      <c r="AB171">
        <v>4</v>
      </c>
      <c r="AC171">
        <v>44.666666999999997</v>
      </c>
      <c r="AD171">
        <v>123.73333</v>
      </c>
      <c r="AF171" s="38">
        <f t="shared" si="26"/>
        <v>2.4861111111111112</v>
      </c>
      <c r="AG171">
        <v>358</v>
      </c>
      <c r="AH171" s="49">
        <v>1.44</v>
      </c>
      <c r="AJ171" s="31">
        <v>15</v>
      </c>
      <c r="AK171" s="31">
        <f t="shared" si="32"/>
        <v>6.6666666666666666E-2</v>
      </c>
      <c r="AL171" s="31">
        <f t="shared" si="33"/>
        <v>666.66666666666663</v>
      </c>
      <c r="AM171" s="38">
        <f t="shared" si="27"/>
        <v>1657.4074074074074</v>
      </c>
      <c r="AN171" s="10">
        <f t="shared" si="24"/>
        <v>1.42E-6</v>
      </c>
      <c r="AO171" s="10">
        <v>0.41</v>
      </c>
      <c r="AP171">
        <f t="shared" si="31"/>
        <v>2.3535185185185182E-3</v>
      </c>
    </row>
    <row r="172" spans="1:42" ht="14.25" customHeight="1" x14ac:dyDescent="0.3">
      <c r="A172" t="s">
        <v>414</v>
      </c>
      <c r="B172" t="s">
        <v>415</v>
      </c>
      <c r="C172">
        <v>2022</v>
      </c>
      <c r="D172" t="s">
        <v>416</v>
      </c>
      <c r="E172" s="49">
        <v>13</v>
      </c>
      <c r="I172" t="s">
        <v>423</v>
      </c>
      <c r="J172" t="s">
        <v>468</v>
      </c>
      <c r="K172" t="s">
        <v>418</v>
      </c>
      <c r="L172" s="49" t="s">
        <v>47</v>
      </c>
      <c r="M172" s="31" t="s">
        <v>76</v>
      </c>
      <c r="N172" s="1" t="s">
        <v>108</v>
      </c>
      <c r="O172" s="31" t="s">
        <v>64</v>
      </c>
      <c r="P172" s="31" t="s">
        <v>52</v>
      </c>
      <c r="Q172" s="31" t="s">
        <v>419</v>
      </c>
      <c r="R172" s="31" t="s">
        <v>420</v>
      </c>
      <c r="T172" s="31" t="s">
        <v>55</v>
      </c>
      <c r="U172" s="40" t="s">
        <v>56</v>
      </c>
      <c r="V172" s="40" t="s">
        <v>54</v>
      </c>
      <c r="W172" s="40" t="s">
        <v>57</v>
      </c>
      <c r="X172" s="40" t="s">
        <v>58</v>
      </c>
      <c r="AA172" s="50" t="s">
        <v>305</v>
      </c>
      <c r="AB172">
        <v>4</v>
      </c>
      <c r="AC172">
        <v>44.666666999999997</v>
      </c>
      <c r="AD172">
        <v>123.73333</v>
      </c>
      <c r="AF172" s="38">
        <f t="shared" si="26"/>
        <v>3.2361111111111116</v>
      </c>
      <c r="AG172">
        <v>466</v>
      </c>
      <c r="AH172" s="49">
        <v>1.44</v>
      </c>
      <c r="AJ172" s="31">
        <v>15</v>
      </c>
      <c r="AK172" s="31">
        <f t="shared" si="32"/>
        <v>6.6666666666666666E-2</v>
      </c>
      <c r="AL172" s="31">
        <f t="shared" si="33"/>
        <v>666.66666666666663</v>
      </c>
      <c r="AM172" s="38">
        <f t="shared" si="27"/>
        <v>2157.4074074074074</v>
      </c>
      <c r="AN172" s="10">
        <f t="shared" si="24"/>
        <v>1.42E-6</v>
      </c>
      <c r="AO172" s="10">
        <v>0.41</v>
      </c>
      <c r="AP172">
        <f t="shared" si="31"/>
        <v>3.0635185185185184E-3</v>
      </c>
    </row>
    <row r="173" spans="1:42" ht="14.25" customHeight="1" x14ac:dyDescent="0.3">
      <c r="A173" t="s">
        <v>414</v>
      </c>
      <c r="B173" t="s">
        <v>415</v>
      </c>
      <c r="C173">
        <v>2022</v>
      </c>
      <c r="D173" t="s">
        <v>416</v>
      </c>
      <c r="E173" s="49">
        <v>13</v>
      </c>
      <c r="I173" t="s">
        <v>424</v>
      </c>
      <c r="J173" t="s">
        <v>468</v>
      </c>
      <c r="K173" t="s">
        <v>418</v>
      </c>
      <c r="L173" s="49" t="s">
        <v>47</v>
      </c>
      <c r="M173" s="31" t="s">
        <v>76</v>
      </c>
      <c r="N173" s="1" t="s">
        <v>108</v>
      </c>
      <c r="O173" s="31" t="s">
        <v>64</v>
      </c>
      <c r="P173" s="31" t="s">
        <v>52</v>
      </c>
      <c r="Q173" s="31" t="s">
        <v>419</v>
      </c>
      <c r="R173" s="31" t="s">
        <v>420</v>
      </c>
      <c r="T173" s="31" t="s">
        <v>55</v>
      </c>
      <c r="U173" s="40" t="s">
        <v>56</v>
      </c>
      <c r="V173" s="40" t="s">
        <v>54</v>
      </c>
      <c r="W173" s="40" t="s">
        <v>57</v>
      </c>
      <c r="X173" s="40" t="s">
        <v>58</v>
      </c>
      <c r="AA173" s="50" t="s">
        <v>305</v>
      </c>
      <c r="AB173">
        <v>4</v>
      </c>
      <c r="AC173">
        <v>44.666666999999997</v>
      </c>
      <c r="AD173">
        <v>123.73333</v>
      </c>
      <c r="AF173" s="38">
        <f t="shared" si="26"/>
        <v>1.9652777777777777</v>
      </c>
      <c r="AG173">
        <v>283</v>
      </c>
      <c r="AH173" s="49">
        <v>1.44</v>
      </c>
      <c r="AJ173" s="31">
        <v>15</v>
      </c>
      <c r="AK173" s="31">
        <f t="shared" si="32"/>
        <v>6.6666666666666666E-2</v>
      </c>
      <c r="AL173" s="31">
        <f t="shared" si="33"/>
        <v>666.66666666666663</v>
      </c>
      <c r="AM173" s="38">
        <f t="shared" si="27"/>
        <v>1310.185185185185</v>
      </c>
      <c r="AN173" s="10">
        <f t="shared" si="24"/>
        <v>1.42E-6</v>
      </c>
      <c r="AO173" s="10">
        <v>0.41</v>
      </c>
      <c r="AP173">
        <f t="shared" si="31"/>
        <v>1.8604629629629626E-3</v>
      </c>
    </row>
    <row r="174" spans="1:42" ht="14.25" customHeight="1" x14ac:dyDescent="0.3">
      <c r="A174" t="s">
        <v>414</v>
      </c>
      <c r="B174" t="s">
        <v>415</v>
      </c>
      <c r="C174">
        <v>2022</v>
      </c>
      <c r="D174" t="s">
        <v>416</v>
      </c>
      <c r="E174" s="49">
        <v>13</v>
      </c>
      <c r="I174" t="s">
        <v>425</v>
      </c>
      <c r="J174" t="s">
        <v>468</v>
      </c>
      <c r="K174" t="s">
        <v>418</v>
      </c>
      <c r="L174" s="49" t="s">
        <v>47</v>
      </c>
      <c r="M174" s="31" t="s">
        <v>76</v>
      </c>
      <c r="N174" s="1" t="s">
        <v>108</v>
      </c>
      <c r="O174" s="31" t="s">
        <v>64</v>
      </c>
      <c r="P174" s="31" t="s">
        <v>52</v>
      </c>
      <c r="Q174" s="31" t="s">
        <v>419</v>
      </c>
      <c r="R174" s="31" t="s">
        <v>420</v>
      </c>
      <c r="T174" s="31" t="s">
        <v>55</v>
      </c>
      <c r="U174" s="40" t="s">
        <v>56</v>
      </c>
      <c r="V174" s="40" t="s">
        <v>54</v>
      </c>
      <c r="W174" s="40" t="s">
        <v>57</v>
      </c>
      <c r="X174" s="40" t="s">
        <v>58</v>
      </c>
      <c r="AA174" s="50" t="s">
        <v>305</v>
      </c>
      <c r="AB174">
        <v>4</v>
      </c>
      <c r="AC174">
        <v>44.666666999999997</v>
      </c>
      <c r="AD174">
        <v>123.73333</v>
      </c>
      <c r="AF174" s="38">
        <f t="shared" si="26"/>
        <v>1.5208333333333335</v>
      </c>
      <c r="AG174">
        <v>219</v>
      </c>
      <c r="AH174" s="49">
        <v>1.44</v>
      </c>
      <c r="AJ174" s="31">
        <v>15</v>
      </c>
      <c r="AK174" s="31">
        <f t="shared" si="32"/>
        <v>6.6666666666666666E-2</v>
      </c>
      <c r="AL174" s="31">
        <f t="shared" si="33"/>
        <v>666.66666666666663</v>
      </c>
      <c r="AM174" s="38">
        <f t="shared" si="27"/>
        <v>1013.8888888888889</v>
      </c>
      <c r="AN174" s="10">
        <f t="shared" si="24"/>
        <v>1.42E-6</v>
      </c>
      <c r="AO174" s="10">
        <v>0.41</v>
      </c>
      <c r="AP174">
        <f t="shared" si="31"/>
        <v>1.4397222222222222E-3</v>
      </c>
    </row>
    <row r="175" spans="1:42" ht="14.25" customHeight="1" x14ac:dyDescent="0.3">
      <c r="A175" t="s">
        <v>414</v>
      </c>
      <c r="B175" t="s">
        <v>415</v>
      </c>
      <c r="C175">
        <v>2022</v>
      </c>
      <c r="D175" t="s">
        <v>416</v>
      </c>
      <c r="E175" s="49">
        <v>13</v>
      </c>
      <c r="I175" t="s">
        <v>426</v>
      </c>
      <c r="J175" t="s">
        <v>468</v>
      </c>
      <c r="K175" t="s">
        <v>418</v>
      </c>
      <c r="L175" s="49" t="s">
        <v>47</v>
      </c>
      <c r="M175" s="31" t="s">
        <v>76</v>
      </c>
      <c r="N175" s="1" t="s">
        <v>108</v>
      </c>
      <c r="O175" s="31" t="s">
        <v>64</v>
      </c>
      <c r="P175" s="31" t="s">
        <v>52</v>
      </c>
      <c r="Q175" s="31" t="s">
        <v>419</v>
      </c>
      <c r="R175" s="31" t="s">
        <v>420</v>
      </c>
      <c r="T175" s="31" t="s">
        <v>55</v>
      </c>
      <c r="U175" s="40" t="s">
        <v>56</v>
      </c>
      <c r="V175" s="40" t="s">
        <v>54</v>
      </c>
      <c r="W175" s="40" t="s">
        <v>57</v>
      </c>
      <c r="X175" s="40" t="s">
        <v>58</v>
      </c>
      <c r="AA175" s="50" t="s">
        <v>305</v>
      </c>
      <c r="AB175">
        <v>4</v>
      </c>
      <c r="AC175">
        <v>44.666666999999997</v>
      </c>
      <c r="AD175">
        <v>123.73333</v>
      </c>
      <c r="AF175" s="38">
        <f t="shared" si="26"/>
        <v>1.7013888888888888</v>
      </c>
      <c r="AG175">
        <v>245</v>
      </c>
      <c r="AH175" s="49">
        <v>1.44</v>
      </c>
      <c r="AJ175" s="31">
        <v>15</v>
      </c>
      <c r="AK175" s="31">
        <f t="shared" si="32"/>
        <v>6.6666666666666666E-2</v>
      </c>
      <c r="AL175" s="31">
        <f t="shared" si="33"/>
        <v>666.66666666666663</v>
      </c>
      <c r="AM175" s="38">
        <f t="shared" si="27"/>
        <v>1134.2592592592591</v>
      </c>
      <c r="AN175" s="10">
        <f t="shared" si="24"/>
        <v>1.42E-6</v>
      </c>
      <c r="AO175" s="10">
        <v>0.41</v>
      </c>
      <c r="AP175">
        <f t="shared" si="31"/>
        <v>1.6106481481481479E-3</v>
      </c>
    </row>
    <row r="176" spans="1:42" ht="14.25" customHeight="1" x14ac:dyDescent="0.3">
      <c r="A176" t="s">
        <v>414</v>
      </c>
      <c r="B176" t="s">
        <v>415</v>
      </c>
      <c r="C176">
        <v>2022</v>
      </c>
      <c r="D176" t="s">
        <v>416</v>
      </c>
      <c r="E176" s="49">
        <v>13</v>
      </c>
      <c r="I176" t="s">
        <v>427</v>
      </c>
      <c r="J176" t="s">
        <v>468</v>
      </c>
      <c r="K176" t="s">
        <v>418</v>
      </c>
      <c r="L176" s="49" t="s">
        <v>47</v>
      </c>
      <c r="M176" s="31" t="s">
        <v>76</v>
      </c>
      <c r="N176" s="1" t="s">
        <v>108</v>
      </c>
      <c r="O176" s="31" t="s">
        <v>64</v>
      </c>
      <c r="P176" s="31" t="s">
        <v>52</v>
      </c>
      <c r="Q176" s="31" t="s">
        <v>419</v>
      </c>
      <c r="R176" s="31" t="s">
        <v>420</v>
      </c>
      <c r="T176" s="31" t="s">
        <v>55</v>
      </c>
      <c r="U176" s="40" t="s">
        <v>56</v>
      </c>
      <c r="V176" s="40" t="s">
        <v>54</v>
      </c>
      <c r="W176" s="40" t="s">
        <v>57</v>
      </c>
      <c r="X176" s="40" t="s">
        <v>58</v>
      </c>
      <c r="AA176" s="50" t="s">
        <v>305</v>
      </c>
      <c r="AB176">
        <v>4</v>
      </c>
      <c r="AC176">
        <v>44.666666999999997</v>
      </c>
      <c r="AD176">
        <v>123.73333</v>
      </c>
      <c r="AF176" s="38">
        <f t="shared" si="26"/>
        <v>1.875</v>
      </c>
      <c r="AG176">
        <v>270</v>
      </c>
      <c r="AH176" s="49">
        <v>1.44</v>
      </c>
      <c r="AJ176" s="31">
        <v>15</v>
      </c>
      <c r="AK176" s="31">
        <f t="shared" si="32"/>
        <v>6.6666666666666666E-2</v>
      </c>
      <c r="AL176" s="31">
        <f t="shared" si="33"/>
        <v>666.66666666666663</v>
      </c>
      <c r="AM176" s="38">
        <f t="shared" si="27"/>
        <v>1250</v>
      </c>
      <c r="AN176" s="10">
        <f t="shared" si="24"/>
        <v>1.42E-6</v>
      </c>
      <c r="AO176" s="10">
        <v>0.41</v>
      </c>
      <c r="AP176">
        <f t="shared" si="31"/>
        <v>1.7749999999999999E-3</v>
      </c>
    </row>
    <row r="177" spans="1:42" ht="14.25" customHeight="1" x14ac:dyDescent="0.3">
      <c r="A177" t="s">
        <v>414</v>
      </c>
      <c r="B177" t="s">
        <v>415</v>
      </c>
      <c r="C177">
        <v>2022</v>
      </c>
      <c r="D177" t="s">
        <v>416</v>
      </c>
      <c r="E177" s="49">
        <v>13</v>
      </c>
      <c r="I177" t="s">
        <v>428</v>
      </c>
      <c r="J177" t="s">
        <v>468</v>
      </c>
      <c r="K177" t="s">
        <v>418</v>
      </c>
      <c r="L177" s="49" t="s">
        <v>47</v>
      </c>
      <c r="M177" s="31" t="s">
        <v>76</v>
      </c>
      <c r="N177" s="1" t="s">
        <v>108</v>
      </c>
      <c r="O177" s="31" t="s">
        <v>64</v>
      </c>
      <c r="P177" s="31" t="s">
        <v>52</v>
      </c>
      <c r="Q177" s="31" t="s">
        <v>419</v>
      </c>
      <c r="R177" s="31" t="s">
        <v>420</v>
      </c>
      <c r="T177" s="31" t="s">
        <v>55</v>
      </c>
      <c r="U177" s="40" t="s">
        <v>56</v>
      </c>
      <c r="V177" s="40" t="s">
        <v>54</v>
      </c>
      <c r="W177" s="40" t="s">
        <v>57</v>
      </c>
      <c r="X177" s="40" t="s">
        <v>58</v>
      </c>
      <c r="AA177" s="50" t="s">
        <v>305</v>
      </c>
      <c r="AB177">
        <v>4</v>
      </c>
      <c r="AC177">
        <v>44.666666999999997</v>
      </c>
      <c r="AD177">
        <v>123.73333</v>
      </c>
      <c r="AF177" s="38">
        <f t="shared" si="26"/>
        <v>1.9513888888888888</v>
      </c>
      <c r="AG177">
        <v>281</v>
      </c>
      <c r="AH177" s="49">
        <v>1.44</v>
      </c>
      <c r="AJ177" s="31">
        <v>15</v>
      </c>
      <c r="AK177" s="31">
        <f t="shared" si="32"/>
        <v>6.6666666666666666E-2</v>
      </c>
      <c r="AL177" s="31">
        <f t="shared" si="33"/>
        <v>666.66666666666663</v>
      </c>
      <c r="AM177" s="38">
        <f t="shared" si="27"/>
        <v>1300.9259259259259</v>
      </c>
      <c r="AN177" s="10">
        <f t="shared" si="24"/>
        <v>1.42E-6</v>
      </c>
      <c r="AO177" s="10">
        <v>0.41</v>
      </c>
      <c r="AP177">
        <f t="shared" si="31"/>
        <v>1.8473148148148147E-3</v>
      </c>
    </row>
    <row r="178" spans="1:42" ht="14.25" customHeight="1" x14ac:dyDescent="0.3">
      <c r="A178" t="s">
        <v>414</v>
      </c>
      <c r="B178" t="s">
        <v>415</v>
      </c>
      <c r="C178">
        <v>2022</v>
      </c>
      <c r="D178" t="s">
        <v>416</v>
      </c>
      <c r="E178" s="49">
        <v>13</v>
      </c>
      <c r="I178" t="s">
        <v>429</v>
      </c>
      <c r="J178" t="s">
        <v>468</v>
      </c>
      <c r="K178" t="s">
        <v>418</v>
      </c>
      <c r="L178" s="49" t="s">
        <v>47</v>
      </c>
      <c r="M178" s="31" t="s">
        <v>76</v>
      </c>
      <c r="N178" s="1" t="s">
        <v>108</v>
      </c>
      <c r="O178" s="31" t="s">
        <v>64</v>
      </c>
      <c r="P178" s="31" t="s">
        <v>52</v>
      </c>
      <c r="Q178" s="31" t="s">
        <v>419</v>
      </c>
      <c r="R178" s="31" t="s">
        <v>420</v>
      </c>
      <c r="T178" s="31" t="s">
        <v>55</v>
      </c>
      <c r="U178" s="40" t="s">
        <v>56</v>
      </c>
      <c r="V178" s="40" t="s">
        <v>54</v>
      </c>
      <c r="W178" s="40" t="s">
        <v>57</v>
      </c>
      <c r="X178" s="40" t="s">
        <v>58</v>
      </c>
      <c r="AA178" s="50" t="s">
        <v>305</v>
      </c>
      <c r="AB178">
        <v>4</v>
      </c>
      <c r="AC178">
        <v>44.666666999999997</v>
      </c>
      <c r="AD178">
        <v>123.73333</v>
      </c>
      <c r="AF178" s="38">
        <f t="shared" si="26"/>
        <v>1.9097222222222223</v>
      </c>
      <c r="AG178">
        <v>275</v>
      </c>
      <c r="AH178" s="49">
        <v>1.44</v>
      </c>
      <c r="AJ178" s="31">
        <v>15</v>
      </c>
      <c r="AK178" s="31">
        <f t="shared" si="32"/>
        <v>6.6666666666666666E-2</v>
      </c>
      <c r="AL178" s="31">
        <f t="shared" si="33"/>
        <v>666.66666666666663</v>
      </c>
      <c r="AM178" s="38">
        <f t="shared" si="27"/>
        <v>1273.148148148148</v>
      </c>
      <c r="AN178" s="10">
        <f t="shared" si="24"/>
        <v>1.42E-6</v>
      </c>
      <c r="AO178" s="10">
        <v>0.41</v>
      </c>
      <c r="AP178">
        <f t="shared" si="31"/>
        <v>1.8078703703703701E-3</v>
      </c>
    </row>
    <row r="179" spans="1:42" ht="14.25" customHeight="1" x14ac:dyDescent="0.3">
      <c r="A179" t="s">
        <v>414</v>
      </c>
      <c r="B179" t="s">
        <v>415</v>
      </c>
      <c r="C179">
        <v>2022</v>
      </c>
      <c r="D179" t="s">
        <v>416</v>
      </c>
      <c r="E179" s="49">
        <v>13</v>
      </c>
      <c r="I179" t="s">
        <v>430</v>
      </c>
      <c r="J179" t="s">
        <v>468</v>
      </c>
      <c r="K179" t="s">
        <v>418</v>
      </c>
      <c r="L179" s="49" t="s">
        <v>47</v>
      </c>
      <c r="M179" s="31" t="s">
        <v>76</v>
      </c>
      <c r="N179" s="1" t="s">
        <v>108</v>
      </c>
      <c r="O179" s="31" t="s">
        <v>64</v>
      </c>
      <c r="P179" s="31" t="s">
        <v>52</v>
      </c>
      <c r="Q179" s="31" t="s">
        <v>419</v>
      </c>
      <c r="R179" s="31" t="s">
        <v>420</v>
      </c>
      <c r="T179" s="31" t="s">
        <v>55</v>
      </c>
      <c r="U179" s="40" t="s">
        <v>56</v>
      </c>
      <c r="V179" s="40" t="s">
        <v>54</v>
      </c>
      <c r="W179" s="40" t="s">
        <v>57</v>
      </c>
      <c r="X179" s="40" t="s">
        <v>58</v>
      </c>
      <c r="AA179" s="50" t="s">
        <v>305</v>
      </c>
      <c r="AB179">
        <v>4</v>
      </c>
      <c r="AC179">
        <v>44.666666999999997</v>
      </c>
      <c r="AD179">
        <v>123.73333</v>
      </c>
      <c r="AF179" s="38">
        <f t="shared" si="26"/>
        <v>2.3194444444444446</v>
      </c>
      <c r="AG179">
        <v>334</v>
      </c>
      <c r="AH179" s="49">
        <v>1.44</v>
      </c>
      <c r="AJ179" s="31">
        <v>15</v>
      </c>
      <c r="AK179" s="31">
        <f t="shared" si="32"/>
        <v>6.6666666666666666E-2</v>
      </c>
      <c r="AL179" s="31">
        <f t="shared" si="33"/>
        <v>666.66666666666663</v>
      </c>
      <c r="AM179" s="38">
        <f t="shared" si="27"/>
        <v>1546.2962962962963</v>
      </c>
      <c r="AN179" s="10">
        <f t="shared" si="24"/>
        <v>1.42E-6</v>
      </c>
      <c r="AO179" s="10">
        <v>0.41</v>
      </c>
      <c r="AP179">
        <f t="shared" si="31"/>
        <v>2.1957407407407407E-3</v>
      </c>
    </row>
    <row r="180" spans="1:42" ht="14.25" customHeight="1" x14ac:dyDescent="0.3">
      <c r="A180" t="s">
        <v>414</v>
      </c>
      <c r="B180" t="s">
        <v>415</v>
      </c>
      <c r="C180">
        <v>2022</v>
      </c>
      <c r="D180" t="s">
        <v>416</v>
      </c>
      <c r="E180" s="49">
        <v>13</v>
      </c>
      <c r="I180" t="s">
        <v>431</v>
      </c>
      <c r="J180" t="s">
        <v>468</v>
      </c>
      <c r="K180" t="s">
        <v>418</v>
      </c>
      <c r="L180" s="49" t="s">
        <v>47</v>
      </c>
      <c r="M180" s="31" t="s">
        <v>76</v>
      </c>
      <c r="N180" s="1" t="s">
        <v>108</v>
      </c>
      <c r="O180" s="31" t="s">
        <v>64</v>
      </c>
      <c r="P180" s="31" t="s">
        <v>52</v>
      </c>
      <c r="Q180" s="31" t="s">
        <v>419</v>
      </c>
      <c r="R180" s="31" t="s">
        <v>420</v>
      </c>
      <c r="T180" s="31" t="s">
        <v>55</v>
      </c>
      <c r="U180" s="40" t="s">
        <v>56</v>
      </c>
      <c r="V180" s="40" t="s">
        <v>54</v>
      </c>
      <c r="W180" s="40" t="s">
        <v>57</v>
      </c>
      <c r="X180" s="40" t="s">
        <v>58</v>
      </c>
      <c r="AA180" s="50" t="s">
        <v>305</v>
      </c>
      <c r="AB180">
        <v>4</v>
      </c>
      <c r="AC180">
        <v>44.666666999999997</v>
      </c>
      <c r="AD180">
        <v>123.73333</v>
      </c>
      <c r="AF180" s="38">
        <f t="shared" si="26"/>
        <v>3.0138888888888893</v>
      </c>
      <c r="AG180">
        <v>434</v>
      </c>
      <c r="AH180" s="49">
        <v>1.44</v>
      </c>
      <c r="AJ180" s="31">
        <v>15</v>
      </c>
      <c r="AK180" s="31">
        <f t="shared" si="32"/>
        <v>6.6666666666666666E-2</v>
      </c>
      <c r="AL180" s="31">
        <f t="shared" si="33"/>
        <v>666.66666666666663</v>
      </c>
      <c r="AM180" s="38">
        <f t="shared" si="27"/>
        <v>2009.2592592592594</v>
      </c>
      <c r="AN180" s="10">
        <f t="shared" si="24"/>
        <v>1.42E-6</v>
      </c>
      <c r="AO180" s="10">
        <v>0.41</v>
      </c>
      <c r="AP180">
        <f t="shared" si="31"/>
        <v>2.8531481481481481E-3</v>
      </c>
    </row>
    <row r="181" spans="1:42" ht="14.25" customHeight="1" x14ac:dyDescent="0.3">
      <c r="A181" t="s">
        <v>414</v>
      </c>
      <c r="B181" t="s">
        <v>415</v>
      </c>
      <c r="C181">
        <v>2022</v>
      </c>
      <c r="D181" t="s">
        <v>416</v>
      </c>
      <c r="E181" s="49">
        <v>13</v>
      </c>
      <c r="I181" t="s">
        <v>432</v>
      </c>
      <c r="J181" t="s">
        <v>468</v>
      </c>
      <c r="K181" t="s">
        <v>418</v>
      </c>
      <c r="L181" s="49" t="s">
        <v>47</v>
      </c>
      <c r="M181" s="31" t="s">
        <v>76</v>
      </c>
      <c r="N181" s="1" t="s">
        <v>108</v>
      </c>
      <c r="O181" s="31" t="s">
        <v>64</v>
      </c>
      <c r="P181" s="31" t="s">
        <v>52</v>
      </c>
      <c r="Q181" s="31" t="s">
        <v>419</v>
      </c>
      <c r="R181" s="31" t="s">
        <v>420</v>
      </c>
      <c r="T181" s="31" t="s">
        <v>55</v>
      </c>
      <c r="U181" s="40" t="s">
        <v>56</v>
      </c>
      <c r="V181" s="40" t="s">
        <v>54</v>
      </c>
      <c r="W181" s="40" t="s">
        <v>57</v>
      </c>
      <c r="X181" s="40" t="s">
        <v>58</v>
      </c>
      <c r="AA181" s="50" t="s">
        <v>305</v>
      </c>
      <c r="AB181">
        <v>4</v>
      </c>
      <c r="AC181">
        <v>44.666666999999997</v>
      </c>
      <c r="AD181">
        <v>123.73333</v>
      </c>
      <c r="AF181" s="38">
        <f t="shared" si="26"/>
        <v>3.4375</v>
      </c>
      <c r="AG181">
        <v>495</v>
      </c>
      <c r="AH181" s="49">
        <v>1.44</v>
      </c>
      <c r="AJ181" s="31">
        <v>15</v>
      </c>
      <c r="AK181" s="31">
        <f t="shared" si="32"/>
        <v>6.6666666666666666E-2</v>
      </c>
      <c r="AL181" s="31">
        <f t="shared" si="33"/>
        <v>666.66666666666663</v>
      </c>
      <c r="AM181" s="38">
        <f t="shared" si="27"/>
        <v>2291.6666666666665</v>
      </c>
      <c r="AN181" s="10">
        <f t="shared" si="24"/>
        <v>1.42E-6</v>
      </c>
      <c r="AO181" s="10">
        <v>0.41</v>
      </c>
      <c r="AP181">
        <f t="shared" si="31"/>
        <v>3.2541666666666665E-3</v>
      </c>
    </row>
    <row r="182" spans="1:42" ht="14.25" customHeight="1" x14ac:dyDescent="0.3">
      <c r="A182" t="s">
        <v>414</v>
      </c>
      <c r="B182" t="s">
        <v>415</v>
      </c>
      <c r="C182">
        <v>2022</v>
      </c>
      <c r="D182" t="s">
        <v>416</v>
      </c>
      <c r="E182" s="49">
        <v>13</v>
      </c>
      <c r="I182" t="s">
        <v>433</v>
      </c>
      <c r="J182" t="s">
        <v>468</v>
      </c>
      <c r="K182" t="s">
        <v>418</v>
      </c>
      <c r="L182" s="49" t="s">
        <v>47</v>
      </c>
      <c r="M182" s="31" t="s">
        <v>76</v>
      </c>
      <c r="N182" s="1" t="s">
        <v>108</v>
      </c>
      <c r="O182" s="31" t="s">
        <v>64</v>
      </c>
      <c r="P182" s="31" t="s">
        <v>52</v>
      </c>
      <c r="Q182" s="31" t="s">
        <v>419</v>
      </c>
      <c r="R182" s="31" t="s">
        <v>420</v>
      </c>
      <c r="T182" s="31" t="s">
        <v>55</v>
      </c>
      <c r="U182" s="40" t="s">
        <v>56</v>
      </c>
      <c r="V182" s="40" t="s">
        <v>54</v>
      </c>
      <c r="W182" s="40" t="s">
        <v>57</v>
      </c>
      <c r="X182" s="40" t="s">
        <v>58</v>
      </c>
      <c r="AA182" s="50" t="s">
        <v>305</v>
      </c>
      <c r="AB182">
        <v>4</v>
      </c>
      <c r="AC182">
        <v>44.666666999999997</v>
      </c>
      <c r="AD182">
        <v>123.73333</v>
      </c>
      <c r="AF182" s="38">
        <f t="shared" si="26"/>
        <v>3.1527777777777777</v>
      </c>
      <c r="AG182">
        <v>454</v>
      </c>
      <c r="AH182" s="49">
        <v>1.44</v>
      </c>
      <c r="AJ182" s="31">
        <v>15</v>
      </c>
      <c r="AK182" s="31">
        <f t="shared" si="32"/>
        <v>6.6666666666666666E-2</v>
      </c>
      <c r="AL182" s="31">
        <f t="shared" si="33"/>
        <v>666.66666666666663</v>
      </c>
      <c r="AM182" s="38">
        <f t="shared" si="27"/>
        <v>2101.8518518518517</v>
      </c>
      <c r="AN182" s="10">
        <f t="shared" si="24"/>
        <v>1.42E-6</v>
      </c>
      <c r="AO182" s="10">
        <v>0.41</v>
      </c>
      <c r="AP182">
        <f t="shared" si="31"/>
        <v>2.9846296296296292E-3</v>
      </c>
    </row>
    <row r="183" spans="1:42" ht="14.25" customHeight="1" x14ac:dyDescent="0.3">
      <c r="A183" t="s">
        <v>414</v>
      </c>
      <c r="B183" t="s">
        <v>415</v>
      </c>
      <c r="C183">
        <v>2022</v>
      </c>
      <c r="D183" t="s">
        <v>416</v>
      </c>
      <c r="E183" s="49">
        <v>13</v>
      </c>
      <c r="I183" t="s">
        <v>434</v>
      </c>
      <c r="J183" t="s">
        <v>468</v>
      </c>
      <c r="K183" t="s">
        <v>418</v>
      </c>
      <c r="L183" s="49" t="s">
        <v>47</v>
      </c>
      <c r="M183" s="31" t="s">
        <v>76</v>
      </c>
      <c r="N183" s="1" t="s">
        <v>108</v>
      </c>
      <c r="O183" s="31" t="s">
        <v>64</v>
      </c>
      <c r="P183" s="31" t="s">
        <v>52</v>
      </c>
      <c r="Q183" s="31" t="s">
        <v>419</v>
      </c>
      <c r="R183" s="31" t="s">
        <v>420</v>
      </c>
      <c r="T183" s="31" t="s">
        <v>55</v>
      </c>
      <c r="U183" s="40" t="s">
        <v>56</v>
      </c>
      <c r="V183" s="40" t="s">
        <v>54</v>
      </c>
      <c r="W183" s="40" t="s">
        <v>57</v>
      </c>
      <c r="X183" s="40" t="s">
        <v>58</v>
      </c>
      <c r="AA183" s="50" t="s">
        <v>305</v>
      </c>
      <c r="AB183">
        <v>4</v>
      </c>
      <c r="AC183">
        <v>44.666666999999997</v>
      </c>
      <c r="AD183">
        <v>123.73333</v>
      </c>
      <c r="AF183" s="38">
        <f t="shared" ref="AF183:AF212" si="34">(AG183/AH183)/100</f>
        <v>3.0069444444444446</v>
      </c>
      <c r="AG183">
        <v>433</v>
      </c>
      <c r="AH183" s="49">
        <v>1.44</v>
      </c>
      <c r="AJ183" s="31">
        <v>15</v>
      </c>
      <c r="AK183" s="31">
        <f t="shared" si="32"/>
        <v>6.6666666666666666E-2</v>
      </c>
      <c r="AL183" s="31">
        <f t="shared" si="33"/>
        <v>666.66666666666663</v>
      </c>
      <c r="AM183" s="38">
        <f t="shared" ref="AM183:AM212" si="35">AF183*AL183</f>
        <v>2004.6296296296296</v>
      </c>
      <c r="AN183" s="10">
        <f t="shared" si="24"/>
        <v>1.42E-6</v>
      </c>
      <c r="AO183" s="10">
        <v>0.41</v>
      </c>
      <c r="AP183">
        <f t="shared" si="31"/>
        <v>2.8465740740740739E-3</v>
      </c>
    </row>
    <row r="184" spans="1:42" ht="14.25" customHeight="1" x14ac:dyDescent="0.3">
      <c r="A184" t="s">
        <v>414</v>
      </c>
      <c r="B184" t="s">
        <v>415</v>
      </c>
      <c r="C184">
        <v>2022</v>
      </c>
      <c r="D184" t="s">
        <v>416</v>
      </c>
      <c r="E184" s="49">
        <v>13</v>
      </c>
      <c r="I184" t="s">
        <v>435</v>
      </c>
      <c r="J184" t="s">
        <v>468</v>
      </c>
      <c r="K184" t="s">
        <v>418</v>
      </c>
      <c r="L184" s="49" t="s">
        <v>47</v>
      </c>
      <c r="M184" s="31" t="s">
        <v>76</v>
      </c>
      <c r="N184" s="1" t="s">
        <v>108</v>
      </c>
      <c r="O184" s="31" t="s">
        <v>64</v>
      </c>
      <c r="P184" s="31" t="s">
        <v>52</v>
      </c>
      <c r="Q184" s="31" t="s">
        <v>419</v>
      </c>
      <c r="R184" s="31" t="s">
        <v>420</v>
      </c>
      <c r="T184" s="31" t="s">
        <v>55</v>
      </c>
      <c r="U184" s="40" t="s">
        <v>56</v>
      </c>
      <c r="V184" s="40" t="s">
        <v>54</v>
      </c>
      <c r="W184" s="40" t="s">
        <v>57</v>
      </c>
      <c r="X184" s="40" t="s">
        <v>58</v>
      </c>
      <c r="AA184" s="50" t="s">
        <v>305</v>
      </c>
      <c r="AB184">
        <v>4</v>
      </c>
      <c r="AC184">
        <v>44.666666999999997</v>
      </c>
      <c r="AD184">
        <v>123.73333</v>
      </c>
      <c r="AF184" s="38">
        <f t="shared" si="34"/>
        <v>2.6111111111111116</v>
      </c>
      <c r="AG184">
        <v>376</v>
      </c>
      <c r="AH184" s="49">
        <v>1.44</v>
      </c>
      <c r="AJ184" s="31">
        <v>15</v>
      </c>
      <c r="AK184" s="31">
        <f t="shared" si="32"/>
        <v>6.6666666666666666E-2</v>
      </c>
      <c r="AL184" s="31">
        <f t="shared" si="33"/>
        <v>666.66666666666663</v>
      </c>
      <c r="AM184" s="38">
        <f t="shared" si="35"/>
        <v>1740.7407407407409</v>
      </c>
      <c r="AN184" s="10">
        <f t="shared" si="24"/>
        <v>1.42E-6</v>
      </c>
      <c r="AO184" s="10">
        <v>0.41</v>
      </c>
      <c r="AP184">
        <f t="shared" si="31"/>
        <v>2.4718518518518518E-3</v>
      </c>
    </row>
    <row r="185" spans="1:42" ht="14.25" customHeight="1" x14ac:dyDescent="0.3">
      <c r="A185" t="s">
        <v>414</v>
      </c>
      <c r="B185" t="s">
        <v>415</v>
      </c>
      <c r="C185">
        <v>2022</v>
      </c>
      <c r="D185" t="s">
        <v>416</v>
      </c>
      <c r="E185" s="49">
        <v>13</v>
      </c>
      <c r="I185" t="s">
        <v>436</v>
      </c>
      <c r="J185" t="s">
        <v>468</v>
      </c>
      <c r="K185" t="s">
        <v>418</v>
      </c>
      <c r="L185" s="49" t="s">
        <v>47</v>
      </c>
      <c r="M185" s="31" t="s">
        <v>76</v>
      </c>
      <c r="N185" s="1" t="s">
        <v>108</v>
      </c>
      <c r="O185" s="31" t="s">
        <v>64</v>
      </c>
      <c r="P185" s="31" t="s">
        <v>52</v>
      </c>
      <c r="Q185" s="31" t="s">
        <v>419</v>
      </c>
      <c r="R185" s="31" t="s">
        <v>420</v>
      </c>
      <c r="T185" s="31" t="s">
        <v>55</v>
      </c>
      <c r="U185" s="40" t="s">
        <v>56</v>
      </c>
      <c r="V185" s="40" t="s">
        <v>54</v>
      </c>
      <c r="W185" s="40" t="s">
        <v>57</v>
      </c>
      <c r="X185" s="40" t="s">
        <v>58</v>
      </c>
      <c r="AA185" s="50" t="s">
        <v>305</v>
      </c>
      <c r="AB185">
        <v>4</v>
      </c>
      <c r="AC185">
        <v>44.666666999999997</v>
      </c>
      <c r="AD185">
        <v>123.73333</v>
      </c>
      <c r="AF185" s="38">
        <f t="shared" si="34"/>
        <v>2.5763888888888893</v>
      </c>
      <c r="AG185">
        <v>371</v>
      </c>
      <c r="AH185" s="49">
        <v>1.44</v>
      </c>
      <c r="AJ185" s="31">
        <v>15</v>
      </c>
      <c r="AK185" s="31">
        <f t="shared" si="32"/>
        <v>6.6666666666666666E-2</v>
      </c>
      <c r="AL185" s="31">
        <f t="shared" si="33"/>
        <v>666.66666666666663</v>
      </c>
      <c r="AM185" s="38">
        <f t="shared" si="35"/>
        <v>1717.5925925925928</v>
      </c>
      <c r="AN185" s="10">
        <f t="shared" si="24"/>
        <v>1.42E-6</v>
      </c>
      <c r="AO185" s="10">
        <v>0.41</v>
      </c>
      <c r="AP185">
        <f t="shared" si="31"/>
        <v>2.4389814814814816E-3</v>
      </c>
    </row>
    <row r="186" spans="1:42" ht="14.25" customHeight="1" x14ac:dyDescent="0.3">
      <c r="A186" t="s">
        <v>414</v>
      </c>
      <c r="B186" t="s">
        <v>415</v>
      </c>
      <c r="C186">
        <v>2022</v>
      </c>
      <c r="D186" t="s">
        <v>416</v>
      </c>
      <c r="E186" s="49">
        <v>13</v>
      </c>
      <c r="I186" t="s">
        <v>437</v>
      </c>
      <c r="J186" t="s">
        <v>468</v>
      </c>
      <c r="K186" t="s">
        <v>418</v>
      </c>
      <c r="L186" s="49" t="s">
        <v>47</v>
      </c>
      <c r="M186" s="31" t="s">
        <v>76</v>
      </c>
      <c r="N186" s="1" t="s">
        <v>108</v>
      </c>
      <c r="O186" s="31" t="s">
        <v>64</v>
      </c>
      <c r="P186" s="31" t="s">
        <v>52</v>
      </c>
      <c r="Q186" s="31" t="s">
        <v>419</v>
      </c>
      <c r="R186" s="31" t="s">
        <v>420</v>
      </c>
      <c r="T186" s="31" t="s">
        <v>55</v>
      </c>
      <c r="U186" s="40" t="s">
        <v>56</v>
      </c>
      <c r="V186" s="40" t="s">
        <v>54</v>
      </c>
      <c r="W186" s="40" t="s">
        <v>57</v>
      </c>
      <c r="X186" s="40" t="s">
        <v>58</v>
      </c>
      <c r="AA186" s="50" t="s">
        <v>305</v>
      </c>
      <c r="AB186">
        <v>4</v>
      </c>
      <c r="AC186">
        <v>44.666666999999997</v>
      </c>
      <c r="AD186">
        <v>123.73333</v>
      </c>
      <c r="AF186" s="38">
        <f t="shared" si="34"/>
        <v>2.354166666666667</v>
      </c>
      <c r="AG186">
        <v>339</v>
      </c>
      <c r="AH186" s="49">
        <v>1.44</v>
      </c>
      <c r="AJ186" s="31">
        <v>15</v>
      </c>
      <c r="AK186" s="31">
        <f t="shared" si="32"/>
        <v>6.6666666666666666E-2</v>
      </c>
      <c r="AL186" s="31">
        <f t="shared" si="33"/>
        <v>666.66666666666663</v>
      </c>
      <c r="AM186" s="38">
        <f t="shared" si="35"/>
        <v>1569.4444444444446</v>
      </c>
      <c r="AN186" s="10">
        <f t="shared" ref="AN186:AN249" si="36">1.42*10^-6</f>
        <v>1.42E-6</v>
      </c>
      <c r="AO186" s="10">
        <v>0.41</v>
      </c>
      <c r="AP186">
        <f t="shared" si="31"/>
        <v>2.2286111111111113E-3</v>
      </c>
    </row>
    <row r="187" spans="1:42" ht="14.25" customHeight="1" x14ac:dyDescent="0.3">
      <c r="A187" t="s">
        <v>414</v>
      </c>
      <c r="B187" t="s">
        <v>415</v>
      </c>
      <c r="C187">
        <v>2022</v>
      </c>
      <c r="D187" t="s">
        <v>416</v>
      </c>
      <c r="E187" s="49">
        <v>13</v>
      </c>
      <c r="I187" t="s">
        <v>438</v>
      </c>
      <c r="J187" t="s">
        <v>468</v>
      </c>
      <c r="K187" t="s">
        <v>418</v>
      </c>
      <c r="L187" s="49" t="s">
        <v>47</v>
      </c>
      <c r="M187" s="31" t="s">
        <v>76</v>
      </c>
      <c r="N187" s="1" t="s">
        <v>108</v>
      </c>
      <c r="O187" s="31" t="s">
        <v>64</v>
      </c>
      <c r="P187" s="31" t="s">
        <v>52</v>
      </c>
      <c r="Q187" s="31" t="s">
        <v>419</v>
      </c>
      <c r="R187" s="31" t="s">
        <v>420</v>
      </c>
      <c r="T187" s="31" t="s">
        <v>55</v>
      </c>
      <c r="U187" s="40" t="s">
        <v>56</v>
      </c>
      <c r="V187" s="40" t="s">
        <v>54</v>
      </c>
      <c r="W187" s="40" t="s">
        <v>57</v>
      </c>
      <c r="X187" s="40" t="s">
        <v>58</v>
      </c>
      <c r="AA187" s="50" t="s">
        <v>305</v>
      </c>
      <c r="AB187">
        <v>4</v>
      </c>
      <c r="AC187">
        <v>44.666666999999997</v>
      </c>
      <c r="AD187">
        <v>123.73333</v>
      </c>
      <c r="AF187" s="38">
        <f t="shared" si="34"/>
        <v>2.8888888888888893</v>
      </c>
      <c r="AG187">
        <v>416</v>
      </c>
      <c r="AH187" s="49">
        <v>1.44</v>
      </c>
      <c r="AJ187" s="31">
        <v>15</v>
      </c>
      <c r="AK187" s="31">
        <f t="shared" si="32"/>
        <v>6.6666666666666666E-2</v>
      </c>
      <c r="AL187" s="31">
        <f t="shared" si="33"/>
        <v>666.66666666666663</v>
      </c>
      <c r="AM187" s="38">
        <f t="shared" si="35"/>
        <v>1925.9259259259261</v>
      </c>
      <c r="AN187" s="10">
        <f t="shared" si="36"/>
        <v>1.42E-6</v>
      </c>
      <c r="AO187" s="10">
        <v>0.41</v>
      </c>
      <c r="AP187">
        <f t="shared" si="31"/>
        <v>2.7348148148148149E-3</v>
      </c>
    </row>
    <row r="188" spans="1:42" ht="14.25" customHeight="1" x14ac:dyDescent="0.3">
      <c r="A188" t="s">
        <v>414</v>
      </c>
      <c r="B188" t="s">
        <v>415</v>
      </c>
      <c r="C188">
        <v>2022</v>
      </c>
      <c r="D188" t="s">
        <v>416</v>
      </c>
      <c r="E188" s="49">
        <v>13</v>
      </c>
      <c r="I188" t="s">
        <v>439</v>
      </c>
      <c r="J188" t="s">
        <v>468</v>
      </c>
      <c r="K188" t="s">
        <v>418</v>
      </c>
      <c r="L188" s="49" t="s">
        <v>47</v>
      </c>
      <c r="M188" s="31" t="s">
        <v>76</v>
      </c>
      <c r="N188" s="1" t="s">
        <v>108</v>
      </c>
      <c r="O188" s="31" t="s">
        <v>64</v>
      </c>
      <c r="P188" s="31" t="s">
        <v>52</v>
      </c>
      <c r="Q188" s="31" t="s">
        <v>419</v>
      </c>
      <c r="R188" s="31" t="s">
        <v>420</v>
      </c>
      <c r="T188" s="31" t="s">
        <v>55</v>
      </c>
      <c r="U188" s="40" t="s">
        <v>56</v>
      </c>
      <c r="V188" s="40" t="s">
        <v>54</v>
      </c>
      <c r="W188" s="40" t="s">
        <v>57</v>
      </c>
      <c r="X188" s="40" t="s">
        <v>58</v>
      </c>
      <c r="AA188" s="50" t="s">
        <v>305</v>
      </c>
      <c r="AB188">
        <v>4</v>
      </c>
      <c r="AC188">
        <v>44.666666999999997</v>
      </c>
      <c r="AD188">
        <v>123.73333</v>
      </c>
      <c r="AF188" s="38">
        <f t="shared" si="34"/>
        <v>2.8055555555555554</v>
      </c>
      <c r="AG188">
        <v>404</v>
      </c>
      <c r="AH188" s="49">
        <v>1.44</v>
      </c>
      <c r="AJ188" s="31">
        <v>15</v>
      </c>
      <c r="AK188" s="31">
        <f t="shared" si="32"/>
        <v>6.6666666666666666E-2</v>
      </c>
      <c r="AL188" s="31">
        <f t="shared" si="33"/>
        <v>666.66666666666663</v>
      </c>
      <c r="AM188" s="38">
        <f t="shared" si="35"/>
        <v>1870.3703703703702</v>
      </c>
      <c r="AN188" s="10">
        <f t="shared" si="36"/>
        <v>1.42E-6</v>
      </c>
      <c r="AO188" s="10">
        <v>0.41</v>
      </c>
      <c r="AP188">
        <f t="shared" si="31"/>
        <v>2.6559259259259257E-3</v>
      </c>
    </row>
    <row r="189" spans="1:42" ht="14.25" customHeight="1" x14ac:dyDescent="0.3">
      <c r="A189" t="s">
        <v>414</v>
      </c>
      <c r="B189" t="s">
        <v>415</v>
      </c>
      <c r="C189">
        <v>2022</v>
      </c>
      <c r="D189" t="s">
        <v>416</v>
      </c>
      <c r="E189" s="49">
        <v>13</v>
      </c>
      <c r="I189" t="s">
        <v>440</v>
      </c>
      <c r="J189" t="s">
        <v>468</v>
      </c>
      <c r="K189" t="s">
        <v>418</v>
      </c>
      <c r="L189" s="49" t="s">
        <v>47</v>
      </c>
      <c r="M189" s="31" t="s">
        <v>76</v>
      </c>
      <c r="N189" s="1" t="s">
        <v>108</v>
      </c>
      <c r="O189" s="31" t="s">
        <v>64</v>
      </c>
      <c r="P189" s="31" t="s">
        <v>52</v>
      </c>
      <c r="Q189" s="31" t="s">
        <v>419</v>
      </c>
      <c r="R189" s="31" t="s">
        <v>420</v>
      </c>
      <c r="T189" s="31" t="s">
        <v>55</v>
      </c>
      <c r="U189" s="40" t="s">
        <v>56</v>
      </c>
      <c r="V189" s="40" t="s">
        <v>54</v>
      </c>
      <c r="W189" s="40" t="s">
        <v>57</v>
      </c>
      <c r="X189" s="40" t="s">
        <v>58</v>
      </c>
      <c r="AA189" s="50" t="s">
        <v>305</v>
      </c>
      <c r="AB189">
        <v>4</v>
      </c>
      <c r="AC189">
        <v>44.666666999999997</v>
      </c>
      <c r="AD189">
        <v>123.73333</v>
      </c>
      <c r="AF189" s="38">
        <f t="shared" si="34"/>
        <v>3.0208333333333339</v>
      </c>
      <c r="AG189">
        <v>435</v>
      </c>
      <c r="AH189" s="49">
        <v>1.44</v>
      </c>
      <c r="AJ189" s="31">
        <v>15</v>
      </c>
      <c r="AK189" s="31">
        <f t="shared" si="32"/>
        <v>6.6666666666666666E-2</v>
      </c>
      <c r="AL189" s="31">
        <f t="shared" si="33"/>
        <v>666.66666666666663</v>
      </c>
      <c r="AM189" s="38">
        <f t="shared" si="35"/>
        <v>2013.8888888888891</v>
      </c>
      <c r="AN189" s="10">
        <f t="shared" si="36"/>
        <v>1.42E-6</v>
      </c>
      <c r="AO189" s="10">
        <v>0.41</v>
      </c>
      <c r="AP189">
        <f t="shared" si="31"/>
        <v>2.8597222222222227E-3</v>
      </c>
    </row>
    <row r="190" spans="1:42" ht="14.25" customHeight="1" x14ac:dyDescent="0.3">
      <c r="A190" t="s">
        <v>414</v>
      </c>
      <c r="B190" t="s">
        <v>415</v>
      </c>
      <c r="C190">
        <v>2022</v>
      </c>
      <c r="D190" t="s">
        <v>416</v>
      </c>
      <c r="E190" s="49">
        <v>13</v>
      </c>
      <c r="I190" t="s">
        <v>441</v>
      </c>
      <c r="J190" t="s">
        <v>468</v>
      </c>
      <c r="K190" t="s">
        <v>418</v>
      </c>
      <c r="L190" s="49" t="s">
        <v>47</v>
      </c>
      <c r="M190" s="31" t="s">
        <v>76</v>
      </c>
      <c r="N190" s="1" t="s">
        <v>108</v>
      </c>
      <c r="O190" s="31" t="s">
        <v>64</v>
      </c>
      <c r="P190" s="31" t="s">
        <v>52</v>
      </c>
      <c r="Q190" s="31" t="s">
        <v>419</v>
      </c>
      <c r="R190" s="31" t="s">
        <v>420</v>
      </c>
      <c r="T190" s="31" t="s">
        <v>55</v>
      </c>
      <c r="U190" s="40" t="s">
        <v>56</v>
      </c>
      <c r="V190" s="40" t="s">
        <v>54</v>
      </c>
      <c r="W190" s="40" t="s">
        <v>57</v>
      </c>
      <c r="X190" s="40" t="s">
        <v>58</v>
      </c>
      <c r="AA190" s="50" t="s">
        <v>305</v>
      </c>
      <c r="AB190">
        <v>4</v>
      </c>
      <c r="AC190">
        <v>44.666666999999997</v>
      </c>
      <c r="AD190">
        <v>123.73333</v>
      </c>
      <c r="AF190" s="38">
        <f t="shared" si="34"/>
        <v>3.4444444444444446</v>
      </c>
      <c r="AG190">
        <v>496</v>
      </c>
      <c r="AH190" s="49">
        <v>1.44</v>
      </c>
      <c r="AJ190" s="31">
        <v>15</v>
      </c>
      <c r="AK190" s="31">
        <f t="shared" si="32"/>
        <v>6.6666666666666666E-2</v>
      </c>
      <c r="AL190" s="31">
        <f t="shared" si="33"/>
        <v>666.66666666666663</v>
      </c>
      <c r="AM190" s="38">
        <f t="shared" si="35"/>
        <v>2296.2962962962961</v>
      </c>
      <c r="AN190" s="10">
        <f t="shared" si="36"/>
        <v>1.42E-6</v>
      </c>
      <c r="AO190" s="10">
        <v>0.41</v>
      </c>
      <c r="AP190">
        <f t="shared" si="31"/>
        <v>3.2607407407407403E-3</v>
      </c>
    </row>
    <row r="191" spans="1:42" ht="14.25" customHeight="1" x14ac:dyDescent="0.3">
      <c r="A191" t="s">
        <v>414</v>
      </c>
      <c r="B191" t="s">
        <v>415</v>
      </c>
      <c r="C191">
        <v>2022</v>
      </c>
      <c r="D191" t="s">
        <v>416</v>
      </c>
      <c r="E191" s="49">
        <v>13</v>
      </c>
      <c r="I191" t="s">
        <v>442</v>
      </c>
      <c r="J191" t="s">
        <v>468</v>
      </c>
      <c r="K191" t="s">
        <v>418</v>
      </c>
      <c r="L191" s="49" t="s">
        <v>47</v>
      </c>
      <c r="M191" s="31" t="s">
        <v>76</v>
      </c>
      <c r="N191" s="1" t="s">
        <v>108</v>
      </c>
      <c r="O191" s="31" t="s">
        <v>64</v>
      </c>
      <c r="P191" s="31" t="s">
        <v>52</v>
      </c>
      <c r="Q191" s="31" t="s">
        <v>419</v>
      </c>
      <c r="R191" s="31" t="s">
        <v>420</v>
      </c>
      <c r="T191" s="31" t="s">
        <v>55</v>
      </c>
      <c r="U191" s="40" t="s">
        <v>56</v>
      </c>
      <c r="V191" s="40" t="s">
        <v>54</v>
      </c>
      <c r="W191" s="40" t="s">
        <v>57</v>
      </c>
      <c r="X191" s="40" t="s">
        <v>58</v>
      </c>
      <c r="AA191" s="50" t="s">
        <v>305</v>
      </c>
      <c r="AB191">
        <v>4</v>
      </c>
      <c r="AC191">
        <v>44.666666999999997</v>
      </c>
      <c r="AD191">
        <v>123.73333</v>
      </c>
      <c r="AF191" s="38">
        <f t="shared" si="34"/>
        <v>4.4861111111111116</v>
      </c>
      <c r="AG191">
        <v>646</v>
      </c>
      <c r="AH191" s="49">
        <v>1.44</v>
      </c>
      <c r="AJ191" s="31">
        <v>15</v>
      </c>
      <c r="AK191" s="31">
        <f t="shared" si="32"/>
        <v>6.6666666666666666E-2</v>
      </c>
      <c r="AL191" s="31">
        <f t="shared" si="33"/>
        <v>666.66666666666663</v>
      </c>
      <c r="AM191" s="38">
        <f t="shared" si="35"/>
        <v>2990.7407407407409</v>
      </c>
      <c r="AN191" s="10">
        <f t="shared" si="36"/>
        <v>1.42E-6</v>
      </c>
      <c r="AO191" s="10">
        <v>0.41</v>
      </c>
      <c r="AP191">
        <f t="shared" si="31"/>
        <v>4.2468518518518515E-3</v>
      </c>
    </row>
    <row r="192" spans="1:42" ht="14.25" customHeight="1" x14ac:dyDescent="0.3">
      <c r="A192" t="s">
        <v>414</v>
      </c>
      <c r="B192" t="s">
        <v>415</v>
      </c>
      <c r="C192">
        <v>2022</v>
      </c>
      <c r="D192" t="s">
        <v>416</v>
      </c>
      <c r="E192" s="49">
        <v>13</v>
      </c>
      <c r="I192" t="s">
        <v>443</v>
      </c>
      <c r="J192" t="s">
        <v>468</v>
      </c>
      <c r="K192" t="s">
        <v>418</v>
      </c>
      <c r="L192" s="49" t="s">
        <v>47</v>
      </c>
      <c r="M192" s="31" t="s">
        <v>76</v>
      </c>
      <c r="N192" s="1" t="s">
        <v>108</v>
      </c>
      <c r="O192" s="31" t="s">
        <v>64</v>
      </c>
      <c r="P192" s="31" t="s">
        <v>52</v>
      </c>
      <c r="Q192" s="31" t="s">
        <v>419</v>
      </c>
      <c r="R192" s="31" t="s">
        <v>420</v>
      </c>
      <c r="T192" s="31" t="s">
        <v>55</v>
      </c>
      <c r="U192" s="40" t="s">
        <v>56</v>
      </c>
      <c r="V192" s="40" t="s">
        <v>54</v>
      </c>
      <c r="W192" s="40" t="s">
        <v>57</v>
      </c>
      <c r="X192" s="40" t="s">
        <v>58</v>
      </c>
      <c r="AA192" s="50" t="s">
        <v>305</v>
      </c>
      <c r="AB192">
        <v>4</v>
      </c>
      <c r="AC192">
        <v>44.666666999999997</v>
      </c>
      <c r="AD192">
        <v>123.73333</v>
      </c>
      <c r="AF192" s="38">
        <f t="shared" si="34"/>
        <v>4.5625</v>
      </c>
      <c r="AG192">
        <v>657</v>
      </c>
      <c r="AH192" s="49">
        <v>1.44</v>
      </c>
      <c r="AJ192" s="31">
        <v>15</v>
      </c>
      <c r="AK192" s="31">
        <f t="shared" si="32"/>
        <v>6.6666666666666666E-2</v>
      </c>
      <c r="AL192" s="31">
        <f t="shared" si="33"/>
        <v>666.66666666666663</v>
      </c>
      <c r="AM192" s="38">
        <f t="shared" si="35"/>
        <v>3041.6666666666665</v>
      </c>
      <c r="AN192" s="10">
        <f t="shared" si="36"/>
        <v>1.42E-6</v>
      </c>
      <c r="AO192" s="10">
        <v>0.41</v>
      </c>
      <c r="AP192">
        <f t="shared" si="31"/>
        <v>4.3191666666666665E-3</v>
      </c>
    </row>
    <row r="193" spans="1:42" ht="14.25" customHeight="1" x14ac:dyDescent="0.3">
      <c r="A193" t="s">
        <v>414</v>
      </c>
      <c r="B193" t="s">
        <v>415</v>
      </c>
      <c r="C193">
        <v>2022</v>
      </c>
      <c r="D193" t="s">
        <v>416</v>
      </c>
      <c r="E193" s="49">
        <v>13</v>
      </c>
      <c r="I193" t="s">
        <v>444</v>
      </c>
      <c r="J193" t="s">
        <v>468</v>
      </c>
      <c r="K193" t="s">
        <v>418</v>
      </c>
      <c r="L193" s="49" t="s">
        <v>47</v>
      </c>
      <c r="M193" s="31" t="s">
        <v>76</v>
      </c>
      <c r="N193" s="1" t="s">
        <v>108</v>
      </c>
      <c r="O193" s="31" t="s">
        <v>64</v>
      </c>
      <c r="P193" s="31" t="s">
        <v>52</v>
      </c>
      <c r="Q193" s="31" t="s">
        <v>419</v>
      </c>
      <c r="R193" s="31" t="s">
        <v>420</v>
      </c>
      <c r="T193" s="31" t="s">
        <v>55</v>
      </c>
      <c r="U193" s="40" t="s">
        <v>56</v>
      </c>
      <c r="V193" s="40" t="s">
        <v>54</v>
      </c>
      <c r="W193" s="40" t="s">
        <v>57</v>
      </c>
      <c r="X193" s="40" t="s">
        <v>58</v>
      </c>
      <c r="AA193" s="50" t="s">
        <v>305</v>
      </c>
      <c r="AB193">
        <v>4</v>
      </c>
      <c r="AC193">
        <v>44.666666999999997</v>
      </c>
      <c r="AD193">
        <v>123.73333</v>
      </c>
      <c r="AF193" s="38">
        <f t="shared" si="34"/>
        <v>4.5763888888888893</v>
      </c>
      <c r="AG193">
        <v>659</v>
      </c>
      <c r="AH193" s="49">
        <v>1.44</v>
      </c>
      <c r="AJ193" s="31">
        <v>15</v>
      </c>
      <c r="AK193" s="31">
        <f t="shared" si="32"/>
        <v>6.6666666666666666E-2</v>
      </c>
      <c r="AL193" s="31">
        <f t="shared" si="33"/>
        <v>666.66666666666663</v>
      </c>
      <c r="AM193" s="38">
        <f t="shared" si="35"/>
        <v>3050.9259259259261</v>
      </c>
      <c r="AN193" s="10">
        <f t="shared" si="36"/>
        <v>1.42E-6</v>
      </c>
      <c r="AO193" s="10">
        <v>0.41</v>
      </c>
      <c r="AP193">
        <f t="shared" si="31"/>
        <v>4.3323148148148149E-3</v>
      </c>
    </row>
    <row r="194" spans="1:42" ht="14.25" customHeight="1" x14ac:dyDescent="0.3">
      <c r="A194" t="s">
        <v>414</v>
      </c>
      <c r="B194" t="s">
        <v>415</v>
      </c>
      <c r="C194">
        <v>2022</v>
      </c>
      <c r="D194" t="s">
        <v>416</v>
      </c>
      <c r="E194" s="49">
        <v>13</v>
      </c>
      <c r="I194" t="s">
        <v>445</v>
      </c>
      <c r="J194" t="s">
        <v>468</v>
      </c>
      <c r="K194" t="s">
        <v>418</v>
      </c>
      <c r="L194" s="49" t="s">
        <v>47</v>
      </c>
      <c r="M194" s="31" t="s">
        <v>76</v>
      </c>
      <c r="N194" s="1" t="s">
        <v>108</v>
      </c>
      <c r="O194" s="31" t="s">
        <v>64</v>
      </c>
      <c r="P194" s="31" t="s">
        <v>52</v>
      </c>
      <c r="Q194" s="31" t="s">
        <v>419</v>
      </c>
      <c r="R194" s="31" t="s">
        <v>420</v>
      </c>
      <c r="T194" s="31" t="s">
        <v>55</v>
      </c>
      <c r="U194" s="40" t="s">
        <v>56</v>
      </c>
      <c r="V194" s="40" t="s">
        <v>54</v>
      </c>
      <c r="W194" s="40" t="s">
        <v>57</v>
      </c>
      <c r="X194" s="40" t="s">
        <v>58</v>
      </c>
      <c r="AA194" s="50" t="s">
        <v>305</v>
      </c>
      <c r="AB194">
        <v>4</v>
      </c>
      <c r="AC194">
        <v>44.666666999999997</v>
      </c>
      <c r="AD194">
        <v>123.73333</v>
      </c>
      <c r="AF194" s="38">
        <f t="shared" si="34"/>
        <v>5</v>
      </c>
      <c r="AG194">
        <v>720</v>
      </c>
      <c r="AH194" s="49">
        <v>1.44</v>
      </c>
      <c r="AJ194" s="31">
        <v>15</v>
      </c>
      <c r="AK194" s="31">
        <f t="shared" si="32"/>
        <v>6.6666666666666666E-2</v>
      </c>
      <c r="AL194" s="31">
        <f t="shared" si="33"/>
        <v>666.66666666666663</v>
      </c>
      <c r="AM194" s="38">
        <f t="shared" si="35"/>
        <v>3333.333333333333</v>
      </c>
      <c r="AN194" s="10">
        <f t="shared" si="36"/>
        <v>1.42E-6</v>
      </c>
      <c r="AO194" s="10">
        <v>0.41</v>
      </c>
      <c r="AP194">
        <f t="shared" si="31"/>
        <v>4.7333333333333324E-3</v>
      </c>
    </row>
    <row r="195" spans="1:42" ht="14.25" customHeight="1" x14ac:dyDescent="0.3">
      <c r="A195" t="s">
        <v>414</v>
      </c>
      <c r="B195" t="s">
        <v>415</v>
      </c>
      <c r="C195">
        <v>2022</v>
      </c>
      <c r="D195" t="s">
        <v>416</v>
      </c>
      <c r="E195" s="49">
        <v>13</v>
      </c>
      <c r="I195" t="s">
        <v>446</v>
      </c>
      <c r="J195" t="s">
        <v>468</v>
      </c>
      <c r="K195" t="s">
        <v>418</v>
      </c>
      <c r="L195" s="49" t="s">
        <v>47</v>
      </c>
      <c r="M195" s="31" t="s">
        <v>76</v>
      </c>
      <c r="N195" s="1" t="s">
        <v>108</v>
      </c>
      <c r="O195" s="31" t="s">
        <v>64</v>
      </c>
      <c r="P195" s="31" t="s">
        <v>52</v>
      </c>
      <c r="Q195" s="31" t="s">
        <v>419</v>
      </c>
      <c r="R195" s="31" t="s">
        <v>420</v>
      </c>
      <c r="T195" s="31" t="s">
        <v>55</v>
      </c>
      <c r="U195" s="40" t="s">
        <v>56</v>
      </c>
      <c r="V195" s="40" t="s">
        <v>54</v>
      </c>
      <c r="W195" s="40" t="s">
        <v>57</v>
      </c>
      <c r="X195" s="40" t="s">
        <v>58</v>
      </c>
      <c r="AA195" s="50" t="s">
        <v>305</v>
      </c>
      <c r="AB195">
        <v>4</v>
      </c>
      <c r="AC195">
        <v>44.666666999999997</v>
      </c>
      <c r="AD195">
        <v>123.73333</v>
      </c>
      <c r="AF195" s="38">
        <f t="shared" si="34"/>
        <v>7.8194444444444446</v>
      </c>
      <c r="AG195" s="49">
        <v>1126</v>
      </c>
      <c r="AH195" s="49">
        <v>1.44</v>
      </c>
      <c r="AJ195" s="31">
        <v>15</v>
      </c>
      <c r="AK195" s="31">
        <f t="shared" si="32"/>
        <v>6.6666666666666666E-2</v>
      </c>
      <c r="AL195" s="31">
        <f t="shared" si="33"/>
        <v>666.66666666666663</v>
      </c>
      <c r="AM195" s="38">
        <f t="shared" si="35"/>
        <v>5212.9629629629626</v>
      </c>
      <c r="AN195" s="10">
        <f t="shared" si="36"/>
        <v>1.42E-6</v>
      </c>
      <c r="AO195" s="10">
        <v>0.41</v>
      </c>
      <c r="AP195">
        <f t="shared" si="31"/>
        <v>7.402407407407407E-3</v>
      </c>
    </row>
    <row r="196" spans="1:42" ht="14.25" customHeight="1" x14ac:dyDescent="0.3">
      <c r="A196" t="s">
        <v>414</v>
      </c>
      <c r="B196" t="s">
        <v>415</v>
      </c>
      <c r="C196">
        <v>2022</v>
      </c>
      <c r="D196" t="s">
        <v>416</v>
      </c>
      <c r="E196" s="49">
        <v>13</v>
      </c>
      <c r="I196" t="s">
        <v>447</v>
      </c>
      <c r="J196" t="s">
        <v>468</v>
      </c>
      <c r="K196" t="s">
        <v>418</v>
      </c>
      <c r="L196" s="49" t="s">
        <v>47</v>
      </c>
      <c r="M196" s="31" t="s">
        <v>76</v>
      </c>
      <c r="N196" s="1" t="s">
        <v>108</v>
      </c>
      <c r="O196" s="31" t="s">
        <v>64</v>
      </c>
      <c r="P196" s="31" t="s">
        <v>52</v>
      </c>
      <c r="Q196" s="31" t="s">
        <v>419</v>
      </c>
      <c r="R196" s="31" t="s">
        <v>420</v>
      </c>
      <c r="T196" s="31" t="s">
        <v>55</v>
      </c>
      <c r="U196" s="40" t="s">
        <v>56</v>
      </c>
      <c r="V196" s="40" t="s">
        <v>54</v>
      </c>
      <c r="W196" s="40" t="s">
        <v>57</v>
      </c>
      <c r="X196" s="40" t="s">
        <v>58</v>
      </c>
      <c r="AA196" s="50" t="s">
        <v>305</v>
      </c>
      <c r="AB196">
        <v>4</v>
      </c>
      <c r="AC196">
        <v>44.666666999999997</v>
      </c>
      <c r="AD196">
        <v>123.73333</v>
      </c>
      <c r="AF196" s="38">
        <f t="shared" si="34"/>
        <v>4.5277777777777777</v>
      </c>
      <c r="AG196" s="49">
        <v>652</v>
      </c>
      <c r="AH196" s="49">
        <v>1.44</v>
      </c>
      <c r="AJ196" s="31">
        <v>15</v>
      </c>
      <c r="AK196" s="31">
        <f t="shared" si="32"/>
        <v>6.6666666666666666E-2</v>
      </c>
      <c r="AL196" s="31">
        <f t="shared" si="33"/>
        <v>666.66666666666663</v>
      </c>
      <c r="AM196" s="38">
        <f t="shared" si="35"/>
        <v>3018.5185185185182</v>
      </c>
      <c r="AN196" s="10">
        <f t="shared" si="36"/>
        <v>1.42E-6</v>
      </c>
      <c r="AO196" s="10">
        <v>0.41</v>
      </c>
      <c r="AP196">
        <f t="shared" si="31"/>
        <v>4.2862962962962959E-3</v>
      </c>
    </row>
    <row r="197" spans="1:42" ht="14.25" customHeight="1" x14ac:dyDescent="0.3">
      <c r="A197" t="s">
        <v>414</v>
      </c>
      <c r="B197" t="s">
        <v>415</v>
      </c>
      <c r="C197">
        <v>2022</v>
      </c>
      <c r="D197" t="s">
        <v>416</v>
      </c>
      <c r="E197" s="49">
        <v>13</v>
      </c>
      <c r="I197" t="s">
        <v>448</v>
      </c>
      <c r="J197" t="s">
        <v>468</v>
      </c>
      <c r="K197" t="s">
        <v>418</v>
      </c>
      <c r="L197" s="49" t="s">
        <v>47</v>
      </c>
      <c r="M197" s="31" t="s">
        <v>76</v>
      </c>
      <c r="N197" s="1" t="s">
        <v>108</v>
      </c>
      <c r="O197" s="31" t="s">
        <v>64</v>
      </c>
      <c r="P197" s="31" t="s">
        <v>52</v>
      </c>
      <c r="Q197" s="31" t="s">
        <v>419</v>
      </c>
      <c r="R197" s="31" t="s">
        <v>420</v>
      </c>
      <c r="T197" s="31" t="s">
        <v>55</v>
      </c>
      <c r="U197" s="40" t="s">
        <v>56</v>
      </c>
      <c r="V197" s="40" t="s">
        <v>54</v>
      </c>
      <c r="W197" s="40" t="s">
        <v>57</v>
      </c>
      <c r="X197" s="40" t="s">
        <v>58</v>
      </c>
      <c r="AA197" s="50" t="s">
        <v>305</v>
      </c>
      <c r="AB197">
        <v>4</v>
      </c>
      <c r="AC197">
        <v>44.666666999999997</v>
      </c>
      <c r="AD197">
        <v>123.73333</v>
      </c>
      <c r="AF197" s="38">
        <f t="shared" si="34"/>
        <v>4.541666666666667</v>
      </c>
      <c r="AG197" s="49">
        <v>654</v>
      </c>
      <c r="AH197" s="49">
        <v>1.44</v>
      </c>
      <c r="AJ197" s="31">
        <v>15</v>
      </c>
      <c r="AK197" s="31">
        <f t="shared" si="32"/>
        <v>6.6666666666666666E-2</v>
      </c>
      <c r="AL197" s="31">
        <f t="shared" si="33"/>
        <v>666.66666666666663</v>
      </c>
      <c r="AM197" s="38">
        <f t="shared" si="35"/>
        <v>3027.7777777777778</v>
      </c>
      <c r="AN197" s="10">
        <f t="shared" si="36"/>
        <v>1.42E-6</v>
      </c>
      <c r="AO197" s="10">
        <v>0.41</v>
      </c>
      <c r="AP197">
        <f t="shared" si="31"/>
        <v>4.2994444444444443E-3</v>
      </c>
    </row>
    <row r="198" spans="1:42" ht="14.25" customHeight="1" x14ac:dyDescent="0.3">
      <c r="A198" t="s">
        <v>414</v>
      </c>
      <c r="B198" t="s">
        <v>415</v>
      </c>
      <c r="C198">
        <v>2022</v>
      </c>
      <c r="D198" t="s">
        <v>416</v>
      </c>
      <c r="E198" s="49">
        <v>13</v>
      </c>
      <c r="I198" t="s">
        <v>449</v>
      </c>
      <c r="J198" t="s">
        <v>468</v>
      </c>
      <c r="K198" t="s">
        <v>418</v>
      </c>
      <c r="L198" s="49" t="s">
        <v>47</v>
      </c>
      <c r="M198" s="31" t="s">
        <v>76</v>
      </c>
      <c r="N198" s="1" t="s">
        <v>108</v>
      </c>
      <c r="O198" s="31" t="s">
        <v>64</v>
      </c>
      <c r="P198" s="31" t="s">
        <v>52</v>
      </c>
      <c r="Q198" s="31" t="s">
        <v>419</v>
      </c>
      <c r="R198" s="31" t="s">
        <v>420</v>
      </c>
      <c r="T198" s="31" t="s">
        <v>55</v>
      </c>
      <c r="U198" s="40" t="s">
        <v>56</v>
      </c>
      <c r="V198" s="40" t="s">
        <v>54</v>
      </c>
      <c r="W198" s="40" t="s">
        <v>57</v>
      </c>
      <c r="X198" s="40" t="s">
        <v>58</v>
      </c>
      <c r="AA198" s="50" t="s">
        <v>305</v>
      </c>
      <c r="AB198">
        <v>4</v>
      </c>
      <c r="AC198">
        <v>44.666666999999997</v>
      </c>
      <c r="AD198">
        <v>123.73333</v>
      </c>
      <c r="AF198" s="38">
        <f t="shared" si="34"/>
        <v>5.5902777777777786</v>
      </c>
      <c r="AG198" s="49">
        <v>805</v>
      </c>
      <c r="AH198" s="49">
        <v>1.44</v>
      </c>
      <c r="AJ198" s="31">
        <v>15</v>
      </c>
      <c r="AK198" s="31">
        <f t="shared" si="32"/>
        <v>6.6666666666666666E-2</v>
      </c>
      <c r="AL198" s="31">
        <f t="shared" si="33"/>
        <v>666.66666666666663</v>
      </c>
      <c r="AM198" s="38">
        <f t="shared" si="35"/>
        <v>3726.8518518518522</v>
      </c>
      <c r="AN198" s="10">
        <f t="shared" si="36"/>
        <v>1.42E-6</v>
      </c>
      <c r="AO198" s="10">
        <v>0.41</v>
      </c>
      <c r="AP198">
        <f t="shared" si="31"/>
        <v>5.2921296296296301E-3</v>
      </c>
    </row>
    <row r="199" spans="1:42" ht="14.25" customHeight="1" x14ac:dyDescent="0.3">
      <c r="A199" t="s">
        <v>414</v>
      </c>
      <c r="B199" t="s">
        <v>415</v>
      </c>
      <c r="C199">
        <v>2022</v>
      </c>
      <c r="D199" t="s">
        <v>416</v>
      </c>
      <c r="E199" s="49">
        <v>13</v>
      </c>
      <c r="I199" t="s">
        <v>450</v>
      </c>
      <c r="J199" t="s">
        <v>468</v>
      </c>
      <c r="K199" t="s">
        <v>418</v>
      </c>
      <c r="L199" s="49" t="s">
        <v>47</v>
      </c>
      <c r="M199" s="31" t="s">
        <v>76</v>
      </c>
      <c r="N199" s="1" t="s">
        <v>108</v>
      </c>
      <c r="O199" s="31" t="s">
        <v>64</v>
      </c>
      <c r="P199" s="31" t="s">
        <v>52</v>
      </c>
      <c r="Q199" s="31" t="s">
        <v>419</v>
      </c>
      <c r="R199" s="31" t="s">
        <v>420</v>
      </c>
      <c r="T199" s="31" t="s">
        <v>55</v>
      </c>
      <c r="U199" s="40" t="s">
        <v>56</v>
      </c>
      <c r="V199" s="40" t="s">
        <v>54</v>
      </c>
      <c r="W199" s="40" t="s">
        <v>57</v>
      </c>
      <c r="X199" s="40" t="s">
        <v>58</v>
      </c>
      <c r="AA199" s="50" t="s">
        <v>305</v>
      </c>
      <c r="AB199">
        <v>4</v>
      </c>
      <c r="AC199">
        <v>44.666666999999997</v>
      </c>
      <c r="AD199">
        <v>123.73333</v>
      </c>
      <c r="AF199" s="38">
        <f t="shared" si="34"/>
        <v>5.7083333333333339</v>
      </c>
      <c r="AG199" s="49">
        <v>822</v>
      </c>
      <c r="AH199" s="49">
        <v>1.44</v>
      </c>
      <c r="AJ199" s="31">
        <v>15</v>
      </c>
      <c r="AK199" s="31">
        <f t="shared" si="32"/>
        <v>6.6666666666666666E-2</v>
      </c>
      <c r="AL199" s="31">
        <f t="shared" si="33"/>
        <v>666.66666666666663</v>
      </c>
      <c r="AM199" s="38">
        <f t="shared" si="35"/>
        <v>3805.5555555555557</v>
      </c>
      <c r="AN199" s="10">
        <f t="shared" si="36"/>
        <v>1.42E-6</v>
      </c>
      <c r="AO199" s="10">
        <v>0.41</v>
      </c>
      <c r="AP199">
        <f t="shared" si="31"/>
        <v>5.4038888888888886E-3</v>
      </c>
    </row>
    <row r="200" spans="1:42" ht="14.25" customHeight="1" x14ac:dyDescent="0.3">
      <c r="A200" t="s">
        <v>414</v>
      </c>
      <c r="B200" t="s">
        <v>415</v>
      </c>
      <c r="C200">
        <v>2022</v>
      </c>
      <c r="D200" t="s">
        <v>416</v>
      </c>
      <c r="E200" s="49">
        <v>13</v>
      </c>
      <c r="I200" t="s">
        <v>451</v>
      </c>
      <c r="J200" t="s">
        <v>468</v>
      </c>
      <c r="K200" t="s">
        <v>418</v>
      </c>
      <c r="L200" s="49" t="s">
        <v>47</v>
      </c>
      <c r="M200" s="31" t="s">
        <v>76</v>
      </c>
      <c r="N200" s="1" t="s">
        <v>108</v>
      </c>
      <c r="O200" s="31" t="s">
        <v>64</v>
      </c>
      <c r="P200" s="31" t="s">
        <v>52</v>
      </c>
      <c r="Q200" s="31" t="s">
        <v>419</v>
      </c>
      <c r="R200" s="31" t="s">
        <v>420</v>
      </c>
      <c r="T200" s="31" t="s">
        <v>55</v>
      </c>
      <c r="U200" s="40" t="s">
        <v>56</v>
      </c>
      <c r="V200" s="40" t="s">
        <v>54</v>
      </c>
      <c r="W200" s="40" t="s">
        <v>57</v>
      </c>
      <c r="X200" s="40" t="s">
        <v>58</v>
      </c>
      <c r="AA200" s="50" t="s">
        <v>305</v>
      </c>
      <c r="AB200">
        <v>4</v>
      </c>
      <c r="AC200">
        <v>44.666666999999997</v>
      </c>
      <c r="AD200">
        <v>123.73333</v>
      </c>
      <c r="AF200" s="38">
        <f t="shared" si="34"/>
        <v>5.3958333333333339</v>
      </c>
      <c r="AG200" s="49">
        <v>777</v>
      </c>
      <c r="AH200" s="49">
        <v>1.44</v>
      </c>
      <c r="AJ200" s="31">
        <v>15</v>
      </c>
      <c r="AK200" s="31">
        <f t="shared" si="32"/>
        <v>6.6666666666666666E-2</v>
      </c>
      <c r="AL200" s="31">
        <f t="shared" si="33"/>
        <v>666.66666666666663</v>
      </c>
      <c r="AM200" s="38">
        <f t="shared" si="35"/>
        <v>3597.2222222222226</v>
      </c>
      <c r="AN200" s="10">
        <f t="shared" si="36"/>
        <v>1.42E-6</v>
      </c>
      <c r="AO200" s="10">
        <v>0.41</v>
      </c>
      <c r="AP200">
        <f t="shared" si="31"/>
        <v>5.1080555555555558E-3</v>
      </c>
    </row>
    <row r="201" spans="1:42" ht="14.25" customHeight="1" x14ac:dyDescent="0.3">
      <c r="A201" t="s">
        <v>414</v>
      </c>
      <c r="B201" t="s">
        <v>415</v>
      </c>
      <c r="C201">
        <v>2022</v>
      </c>
      <c r="D201" t="s">
        <v>416</v>
      </c>
      <c r="E201" s="49">
        <v>13</v>
      </c>
      <c r="I201" t="s">
        <v>452</v>
      </c>
      <c r="J201" t="s">
        <v>468</v>
      </c>
      <c r="K201" t="s">
        <v>418</v>
      </c>
      <c r="L201" s="49" t="s">
        <v>47</v>
      </c>
      <c r="M201" s="31" t="s">
        <v>76</v>
      </c>
      <c r="N201" s="1" t="s">
        <v>108</v>
      </c>
      <c r="O201" s="31" t="s">
        <v>64</v>
      </c>
      <c r="P201" s="31" t="s">
        <v>52</v>
      </c>
      <c r="Q201" s="31" t="s">
        <v>419</v>
      </c>
      <c r="R201" s="31" t="s">
        <v>420</v>
      </c>
      <c r="T201" s="31" t="s">
        <v>55</v>
      </c>
      <c r="U201" s="40" t="s">
        <v>56</v>
      </c>
      <c r="V201" s="40" t="s">
        <v>54</v>
      </c>
      <c r="W201" s="40" t="s">
        <v>57</v>
      </c>
      <c r="X201" s="40" t="s">
        <v>58</v>
      </c>
      <c r="AA201" s="50" t="s">
        <v>305</v>
      </c>
      <c r="AB201">
        <v>4</v>
      </c>
      <c r="AC201">
        <v>44.666666999999997</v>
      </c>
      <c r="AD201">
        <v>123.73333</v>
      </c>
      <c r="AF201" s="38">
        <f t="shared" si="34"/>
        <v>5.2847222222222232</v>
      </c>
      <c r="AG201" s="49">
        <v>761</v>
      </c>
      <c r="AH201" s="49">
        <v>1.44</v>
      </c>
      <c r="AJ201" s="31">
        <v>15</v>
      </c>
      <c r="AK201" s="31">
        <f t="shared" si="32"/>
        <v>6.6666666666666666E-2</v>
      </c>
      <c r="AL201" s="31">
        <f t="shared" si="33"/>
        <v>666.66666666666663</v>
      </c>
      <c r="AM201" s="38">
        <f t="shared" si="35"/>
        <v>3523.1481481481487</v>
      </c>
      <c r="AN201" s="10">
        <f t="shared" si="36"/>
        <v>1.42E-6</v>
      </c>
      <c r="AO201" s="10">
        <v>0.41</v>
      </c>
      <c r="AP201">
        <f t="shared" si="31"/>
        <v>5.0028703703703711E-3</v>
      </c>
    </row>
    <row r="202" spans="1:42" ht="14.25" customHeight="1" x14ac:dyDescent="0.3">
      <c r="A202" t="s">
        <v>414</v>
      </c>
      <c r="B202" t="s">
        <v>415</v>
      </c>
      <c r="C202">
        <v>2022</v>
      </c>
      <c r="D202" t="s">
        <v>416</v>
      </c>
      <c r="E202" s="49">
        <v>13</v>
      </c>
      <c r="I202" t="s">
        <v>453</v>
      </c>
      <c r="J202" t="s">
        <v>468</v>
      </c>
      <c r="K202" t="s">
        <v>418</v>
      </c>
      <c r="L202" s="49" t="s">
        <v>47</v>
      </c>
      <c r="M202" s="31" t="s">
        <v>76</v>
      </c>
      <c r="N202" s="1" t="s">
        <v>108</v>
      </c>
      <c r="O202" s="31" t="s">
        <v>64</v>
      </c>
      <c r="P202" s="31" t="s">
        <v>52</v>
      </c>
      <c r="Q202" s="31" t="s">
        <v>419</v>
      </c>
      <c r="R202" s="31" t="s">
        <v>420</v>
      </c>
      <c r="T202" s="31" t="s">
        <v>55</v>
      </c>
      <c r="U202" s="40" t="s">
        <v>56</v>
      </c>
      <c r="V202" s="40" t="s">
        <v>54</v>
      </c>
      <c r="W202" s="40" t="s">
        <v>57</v>
      </c>
      <c r="X202" s="40" t="s">
        <v>58</v>
      </c>
      <c r="AA202" s="50" t="s">
        <v>305</v>
      </c>
      <c r="AB202">
        <v>4</v>
      </c>
      <c r="AC202">
        <v>44.666666999999997</v>
      </c>
      <c r="AD202">
        <v>123.73333</v>
      </c>
      <c r="AF202" s="38">
        <f t="shared" si="34"/>
        <v>5.8541666666666679</v>
      </c>
      <c r="AG202" s="49">
        <v>843</v>
      </c>
      <c r="AH202" s="49">
        <v>1.44</v>
      </c>
      <c r="AJ202" s="31">
        <v>15</v>
      </c>
      <c r="AK202" s="31">
        <f t="shared" si="32"/>
        <v>6.6666666666666666E-2</v>
      </c>
      <c r="AL202" s="31">
        <f t="shared" si="33"/>
        <v>666.66666666666663</v>
      </c>
      <c r="AM202" s="38">
        <f t="shared" si="35"/>
        <v>3902.7777777777783</v>
      </c>
      <c r="AN202" s="10">
        <f t="shared" si="36"/>
        <v>1.42E-6</v>
      </c>
      <c r="AO202" s="10">
        <v>0.41</v>
      </c>
      <c r="AP202">
        <f t="shared" si="31"/>
        <v>5.5419444444444448E-3</v>
      </c>
    </row>
    <row r="203" spans="1:42" ht="14.25" customHeight="1" x14ac:dyDescent="0.3">
      <c r="A203" t="s">
        <v>414</v>
      </c>
      <c r="B203" t="s">
        <v>415</v>
      </c>
      <c r="C203">
        <v>2022</v>
      </c>
      <c r="D203" t="s">
        <v>416</v>
      </c>
      <c r="E203" s="49">
        <v>13</v>
      </c>
      <c r="I203" t="s">
        <v>454</v>
      </c>
      <c r="J203" t="s">
        <v>468</v>
      </c>
      <c r="K203" t="s">
        <v>418</v>
      </c>
      <c r="L203" s="49" t="s">
        <v>47</v>
      </c>
      <c r="M203" s="31" t="s">
        <v>76</v>
      </c>
      <c r="N203" s="1" t="s">
        <v>108</v>
      </c>
      <c r="O203" s="31" t="s">
        <v>64</v>
      </c>
      <c r="P203" s="31" t="s">
        <v>52</v>
      </c>
      <c r="Q203" s="31" t="s">
        <v>419</v>
      </c>
      <c r="R203" s="31" t="s">
        <v>420</v>
      </c>
      <c r="T203" s="31" t="s">
        <v>55</v>
      </c>
      <c r="U203" s="40" t="s">
        <v>56</v>
      </c>
      <c r="V203" s="40" t="s">
        <v>54</v>
      </c>
      <c r="W203" s="40" t="s">
        <v>57</v>
      </c>
      <c r="X203" s="40" t="s">
        <v>58</v>
      </c>
      <c r="AA203" s="50" t="s">
        <v>305</v>
      </c>
      <c r="AB203">
        <v>4</v>
      </c>
      <c r="AC203">
        <v>44.666666999999997</v>
      </c>
      <c r="AD203">
        <v>123.73333</v>
      </c>
      <c r="AF203" s="38">
        <f t="shared" si="34"/>
        <v>5.2222222222222232</v>
      </c>
      <c r="AG203" s="49">
        <v>752</v>
      </c>
      <c r="AH203" s="49">
        <v>1.44</v>
      </c>
      <c r="AJ203" s="31">
        <v>15</v>
      </c>
      <c r="AK203" s="31">
        <f t="shared" si="32"/>
        <v>6.6666666666666666E-2</v>
      </c>
      <c r="AL203" s="31">
        <f t="shared" si="33"/>
        <v>666.66666666666663</v>
      </c>
      <c r="AM203" s="38">
        <f t="shared" si="35"/>
        <v>3481.4814814814818</v>
      </c>
      <c r="AN203" s="10">
        <f t="shared" si="36"/>
        <v>1.42E-6</v>
      </c>
      <c r="AO203" s="10">
        <v>0.41</v>
      </c>
      <c r="AP203">
        <f t="shared" si="31"/>
        <v>4.9437037037037036E-3</v>
      </c>
    </row>
    <row r="204" spans="1:42" ht="14.25" customHeight="1" x14ac:dyDescent="0.3">
      <c r="A204" t="s">
        <v>414</v>
      </c>
      <c r="B204" t="s">
        <v>415</v>
      </c>
      <c r="C204">
        <v>2022</v>
      </c>
      <c r="D204" t="s">
        <v>416</v>
      </c>
      <c r="E204" s="49">
        <v>13</v>
      </c>
      <c r="I204" t="s">
        <v>455</v>
      </c>
      <c r="J204" t="s">
        <v>468</v>
      </c>
      <c r="K204" t="s">
        <v>418</v>
      </c>
      <c r="L204" s="49" t="s">
        <v>47</v>
      </c>
      <c r="M204" s="31" t="s">
        <v>76</v>
      </c>
      <c r="N204" s="1" t="s">
        <v>108</v>
      </c>
      <c r="O204" s="31" t="s">
        <v>64</v>
      </c>
      <c r="P204" s="31" t="s">
        <v>52</v>
      </c>
      <c r="Q204" s="31" t="s">
        <v>419</v>
      </c>
      <c r="R204" s="31" t="s">
        <v>420</v>
      </c>
      <c r="T204" s="31" t="s">
        <v>55</v>
      </c>
      <c r="U204" s="40" t="s">
        <v>56</v>
      </c>
      <c r="V204" s="40" t="s">
        <v>54</v>
      </c>
      <c r="W204" s="40" t="s">
        <v>57</v>
      </c>
      <c r="X204" s="40" t="s">
        <v>58</v>
      </c>
      <c r="AA204" s="50" t="s">
        <v>305</v>
      </c>
      <c r="AB204">
        <v>4</v>
      </c>
      <c r="AC204">
        <v>44.666666999999997</v>
      </c>
      <c r="AD204">
        <v>123.73333</v>
      </c>
      <c r="AF204" s="38">
        <f t="shared" si="34"/>
        <v>4.9097222222222223</v>
      </c>
      <c r="AG204" s="49">
        <v>707</v>
      </c>
      <c r="AH204" s="49">
        <v>1.44</v>
      </c>
      <c r="AJ204" s="31">
        <v>15</v>
      </c>
      <c r="AK204" s="31">
        <f t="shared" si="32"/>
        <v>6.6666666666666666E-2</v>
      </c>
      <c r="AL204" s="31">
        <f t="shared" si="33"/>
        <v>666.66666666666663</v>
      </c>
      <c r="AM204" s="38">
        <f t="shared" si="35"/>
        <v>3273.1481481481478</v>
      </c>
      <c r="AN204" s="10">
        <f t="shared" si="36"/>
        <v>1.42E-6</v>
      </c>
      <c r="AO204" s="10">
        <v>0.41</v>
      </c>
      <c r="AP204">
        <f t="shared" si="31"/>
        <v>4.6478703703703699E-3</v>
      </c>
    </row>
    <row r="205" spans="1:42" ht="14.25" customHeight="1" x14ac:dyDescent="0.3">
      <c r="A205" t="s">
        <v>414</v>
      </c>
      <c r="B205" t="s">
        <v>415</v>
      </c>
      <c r="C205">
        <v>2022</v>
      </c>
      <c r="D205" t="s">
        <v>416</v>
      </c>
      <c r="E205" s="49">
        <v>13</v>
      </c>
      <c r="I205" t="s">
        <v>456</v>
      </c>
      <c r="J205" t="s">
        <v>468</v>
      </c>
      <c r="K205" t="s">
        <v>418</v>
      </c>
      <c r="L205" s="49" t="s">
        <v>47</v>
      </c>
      <c r="M205" s="31" t="s">
        <v>76</v>
      </c>
      <c r="N205" s="1" t="s">
        <v>108</v>
      </c>
      <c r="O205" s="31" t="s">
        <v>64</v>
      </c>
      <c r="P205" s="31" t="s">
        <v>52</v>
      </c>
      <c r="Q205" s="31" t="s">
        <v>419</v>
      </c>
      <c r="R205" s="31" t="s">
        <v>420</v>
      </c>
      <c r="T205" s="31" t="s">
        <v>55</v>
      </c>
      <c r="U205" s="40" t="s">
        <v>56</v>
      </c>
      <c r="V205" s="40" t="s">
        <v>54</v>
      </c>
      <c r="W205" s="40" t="s">
        <v>57</v>
      </c>
      <c r="X205" s="40" t="s">
        <v>58</v>
      </c>
      <c r="AA205" s="50" t="s">
        <v>305</v>
      </c>
      <c r="AB205">
        <v>4</v>
      </c>
      <c r="AC205">
        <v>44.666666999999997</v>
      </c>
      <c r="AD205">
        <v>123.73333</v>
      </c>
      <c r="AF205" s="38">
        <f t="shared" si="34"/>
        <v>5.0902777777777777</v>
      </c>
      <c r="AG205" s="49">
        <v>733</v>
      </c>
      <c r="AH205" s="49">
        <v>1.44</v>
      </c>
      <c r="AJ205" s="31">
        <v>15</v>
      </c>
      <c r="AK205" s="31">
        <f t="shared" si="32"/>
        <v>6.6666666666666666E-2</v>
      </c>
      <c r="AL205" s="31">
        <f t="shared" si="33"/>
        <v>666.66666666666663</v>
      </c>
      <c r="AM205" s="38">
        <f t="shared" si="35"/>
        <v>3393.5185185185182</v>
      </c>
      <c r="AN205" s="10">
        <f t="shared" si="36"/>
        <v>1.42E-6</v>
      </c>
      <c r="AO205" s="10">
        <v>0.41</v>
      </c>
      <c r="AP205">
        <f t="shared" si="31"/>
        <v>4.8187962962962958E-3</v>
      </c>
    </row>
    <row r="206" spans="1:42" ht="14.25" customHeight="1" x14ac:dyDescent="0.3">
      <c r="A206" t="s">
        <v>414</v>
      </c>
      <c r="B206" t="s">
        <v>415</v>
      </c>
      <c r="C206">
        <v>2022</v>
      </c>
      <c r="D206" t="s">
        <v>416</v>
      </c>
      <c r="E206" s="49">
        <v>13</v>
      </c>
      <c r="I206" t="s">
        <v>457</v>
      </c>
      <c r="J206" t="s">
        <v>468</v>
      </c>
      <c r="K206" t="s">
        <v>418</v>
      </c>
      <c r="L206" s="49" t="s">
        <v>47</v>
      </c>
      <c r="M206" s="31" t="s">
        <v>76</v>
      </c>
      <c r="N206" s="1" t="s">
        <v>108</v>
      </c>
      <c r="O206" s="31" t="s">
        <v>64</v>
      </c>
      <c r="P206" s="31" t="s">
        <v>52</v>
      </c>
      <c r="Q206" s="31" t="s">
        <v>419</v>
      </c>
      <c r="R206" s="31" t="s">
        <v>420</v>
      </c>
      <c r="T206" s="31" t="s">
        <v>55</v>
      </c>
      <c r="U206" s="40" t="s">
        <v>56</v>
      </c>
      <c r="V206" s="40" t="s">
        <v>54</v>
      </c>
      <c r="W206" s="40" t="s">
        <v>57</v>
      </c>
      <c r="X206" s="40" t="s">
        <v>58</v>
      </c>
      <c r="AA206" s="50" t="s">
        <v>305</v>
      </c>
      <c r="AB206">
        <v>4</v>
      </c>
      <c r="AC206">
        <v>44.666666999999997</v>
      </c>
      <c r="AD206">
        <v>123.73333</v>
      </c>
      <c r="AF206" s="38">
        <f t="shared" si="34"/>
        <v>5.1666666666666679</v>
      </c>
      <c r="AG206" s="49">
        <v>744</v>
      </c>
      <c r="AH206" s="49">
        <v>1.44</v>
      </c>
      <c r="AJ206" s="31">
        <v>15</v>
      </c>
      <c r="AK206" s="31">
        <f t="shared" si="32"/>
        <v>6.6666666666666666E-2</v>
      </c>
      <c r="AL206" s="31">
        <f t="shared" si="33"/>
        <v>666.66666666666663</v>
      </c>
      <c r="AM206" s="38">
        <f t="shared" si="35"/>
        <v>3444.4444444444453</v>
      </c>
      <c r="AN206" s="10">
        <f t="shared" si="36"/>
        <v>1.42E-6</v>
      </c>
      <c r="AO206" s="10">
        <v>0.41</v>
      </c>
      <c r="AP206">
        <f t="shared" si="31"/>
        <v>4.8911111111111117E-3</v>
      </c>
    </row>
    <row r="207" spans="1:42" ht="14.25" customHeight="1" x14ac:dyDescent="0.3">
      <c r="A207" t="s">
        <v>414</v>
      </c>
      <c r="B207" t="s">
        <v>415</v>
      </c>
      <c r="C207">
        <v>2022</v>
      </c>
      <c r="D207" t="s">
        <v>416</v>
      </c>
      <c r="E207" s="49">
        <v>13</v>
      </c>
      <c r="I207" t="s">
        <v>458</v>
      </c>
      <c r="J207" t="s">
        <v>468</v>
      </c>
      <c r="K207" t="s">
        <v>418</v>
      </c>
      <c r="L207" s="49" t="s">
        <v>47</v>
      </c>
      <c r="M207" s="31" t="s">
        <v>76</v>
      </c>
      <c r="N207" s="1" t="s">
        <v>108</v>
      </c>
      <c r="O207" s="31" t="s">
        <v>64</v>
      </c>
      <c r="P207" s="31" t="s">
        <v>52</v>
      </c>
      <c r="Q207" s="31" t="s">
        <v>419</v>
      </c>
      <c r="R207" s="31" t="s">
        <v>420</v>
      </c>
      <c r="T207" s="31" t="s">
        <v>55</v>
      </c>
      <c r="U207" s="40" t="s">
        <v>56</v>
      </c>
      <c r="V207" s="40" t="s">
        <v>54</v>
      </c>
      <c r="W207" s="40" t="s">
        <v>57</v>
      </c>
      <c r="X207" s="40" t="s">
        <v>58</v>
      </c>
      <c r="AA207" s="50" t="s">
        <v>305</v>
      </c>
      <c r="AB207">
        <v>4</v>
      </c>
      <c r="AC207">
        <v>44.666666999999997</v>
      </c>
      <c r="AD207">
        <v>123.73333</v>
      </c>
      <c r="AF207" s="38">
        <f t="shared" si="34"/>
        <v>5.2638888888888893</v>
      </c>
      <c r="AG207" s="49">
        <v>758</v>
      </c>
      <c r="AH207" s="49">
        <v>1.44</v>
      </c>
      <c r="AJ207" s="31">
        <v>15</v>
      </c>
      <c r="AK207" s="31">
        <f t="shared" si="32"/>
        <v>6.6666666666666666E-2</v>
      </c>
      <c r="AL207" s="31">
        <f t="shared" si="33"/>
        <v>666.66666666666663</v>
      </c>
      <c r="AM207" s="38">
        <f t="shared" si="35"/>
        <v>3509.2592592592591</v>
      </c>
      <c r="AN207" s="10">
        <f t="shared" si="36"/>
        <v>1.42E-6</v>
      </c>
      <c r="AO207" s="10">
        <v>0.41</v>
      </c>
      <c r="AP207">
        <f t="shared" si="31"/>
        <v>4.983148148148148E-3</v>
      </c>
    </row>
    <row r="208" spans="1:42" ht="14.25" customHeight="1" x14ac:dyDescent="0.3">
      <c r="A208" t="s">
        <v>414</v>
      </c>
      <c r="B208" t="s">
        <v>415</v>
      </c>
      <c r="C208">
        <v>2022</v>
      </c>
      <c r="D208" t="s">
        <v>416</v>
      </c>
      <c r="E208" s="49">
        <v>13</v>
      </c>
      <c r="I208" t="s">
        <v>459</v>
      </c>
      <c r="J208" t="s">
        <v>468</v>
      </c>
      <c r="K208" t="s">
        <v>418</v>
      </c>
      <c r="L208" s="49" t="s">
        <v>47</v>
      </c>
      <c r="M208" s="31" t="s">
        <v>76</v>
      </c>
      <c r="N208" s="1" t="s">
        <v>108</v>
      </c>
      <c r="O208" s="31" t="s">
        <v>64</v>
      </c>
      <c r="P208" s="31" t="s">
        <v>52</v>
      </c>
      <c r="Q208" s="31" t="s">
        <v>419</v>
      </c>
      <c r="R208" s="31" t="s">
        <v>420</v>
      </c>
      <c r="T208" s="31" t="s">
        <v>55</v>
      </c>
      <c r="U208" s="40" t="s">
        <v>56</v>
      </c>
      <c r="V208" s="40" t="s">
        <v>54</v>
      </c>
      <c r="W208" s="40" t="s">
        <v>57</v>
      </c>
      <c r="X208" s="40" t="s">
        <v>58</v>
      </c>
      <c r="AA208" s="50" t="s">
        <v>305</v>
      </c>
      <c r="AB208">
        <v>4</v>
      </c>
      <c r="AC208">
        <v>44.666666999999997</v>
      </c>
      <c r="AD208">
        <v>123.73333</v>
      </c>
      <c r="AF208" s="38">
        <f t="shared" si="34"/>
        <v>5.3888888888888893</v>
      </c>
      <c r="AG208" s="49">
        <v>776</v>
      </c>
      <c r="AH208" s="49">
        <v>1.44</v>
      </c>
      <c r="AJ208" s="31">
        <v>15</v>
      </c>
      <c r="AK208" s="31">
        <f t="shared" si="32"/>
        <v>6.6666666666666666E-2</v>
      </c>
      <c r="AL208" s="31">
        <f t="shared" si="33"/>
        <v>666.66666666666663</v>
      </c>
      <c r="AM208" s="38">
        <f t="shared" si="35"/>
        <v>3592.5925925925926</v>
      </c>
      <c r="AN208" s="10">
        <f t="shared" si="36"/>
        <v>1.42E-6</v>
      </c>
      <c r="AO208" s="10">
        <v>0.41</v>
      </c>
      <c r="AP208">
        <f t="shared" si="31"/>
        <v>5.1014814814814811E-3</v>
      </c>
    </row>
    <row r="209" spans="1:42" ht="14.25" customHeight="1" x14ac:dyDescent="0.3">
      <c r="A209" t="s">
        <v>414</v>
      </c>
      <c r="B209" t="s">
        <v>415</v>
      </c>
      <c r="C209">
        <v>2022</v>
      </c>
      <c r="D209" t="s">
        <v>416</v>
      </c>
      <c r="E209" s="49">
        <v>13</v>
      </c>
      <c r="I209" t="s">
        <v>460</v>
      </c>
      <c r="J209" t="s">
        <v>468</v>
      </c>
      <c r="K209" t="s">
        <v>418</v>
      </c>
      <c r="L209" s="49" t="s">
        <v>47</v>
      </c>
      <c r="M209" s="31" t="s">
        <v>76</v>
      </c>
      <c r="N209" s="1" t="s">
        <v>108</v>
      </c>
      <c r="O209" s="31" t="s">
        <v>64</v>
      </c>
      <c r="P209" s="31" t="s">
        <v>52</v>
      </c>
      <c r="Q209" s="31" t="s">
        <v>419</v>
      </c>
      <c r="R209" s="31" t="s">
        <v>420</v>
      </c>
      <c r="T209" s="31" t="s">
        <v>55</v>
      </c>
      <c r="U209" s="40" t="s">
        <v>56</v>
      </c>
      <c r="V209" s="40" t="s">
        <v>54</v>
      </c>
      <c r="W209" s="40" t="s">
        <v>57</v>
      </c>
      <c r="X209" s="40" t="s">
        <v>58</v>
      </c>
      <c r="AA209" s="50" t="s">
        <v>305</v>
      </c>
      <c r="AB209">
        <v>4</v>
      </c>
      <c r="AC209">
        <v>44.666666999999997</v>
      </c>
      <c r="AD209">
        <v>123.73333</v>
      </c>
      <c r="AF209" s="38">
        <f t="shared" si="34"/>
        <v>4.7638888888888893</v>
      </c>
      <c r="AG209" s="49">
        <v>686</v>
      </c>
      <c r="AH209" s="49">
        <v>1.44</v>
      </c>
      <c r="AJ209" s="31">
        <v>15</v>
      </c>
      <c r="AK209" s="31">
        <f t="shared" si="32"/>
        <v>6.6666666666666666E-2</v>
      </c>
      <c r="AL209" s="31">
        <f t="shared" si="33"/>
        <v>666.66666666666663</v>
      </c>
      <c r="AM209" s="38">
        <f t="shared" si="35"/>
        <v>3175.9259259259261</v>
      </c>
      <c r="AN209" s="10">
        <f t="shared" si="36"/>
        <v>1.42E-6</v>
      </c>
      <c r="AO209" s="10">
        <v>0.41</v>
      </c>
      <c r="AP209">
        <f t="shared" si="31"/>
        <v>4.5098148148148146E-3</v>
      </c>
    </row>
    <row r="210" spans="1:42" ht="14.25" customHeight="1" x14ac:dyDescent="0.3">
      <c r="A210" t="s">
        <v>414</v>
      </c>
      <c r="B210" t="s">
        <v>415</v>
      </c>
      <c r="C210">
        <v>2022</v>
      </c>
      <c r="D210" t="s">
        <v>416</v>
      </c>
      <c r="E210" s="49">
        <v>13</v>
      </c>
      <c r="I210" t="s">
        <v>461</v>
      </c>
      <c r="J210" t="s">
        <v>468</v>
      </c>
      <c r="K210" t="s">
        <v>418</v>
      </c>
      <c r="L210" s="49" t="s">
        <v>47</v>
      </c>
      <c r="M210" s="31" t="s">
        <v>76</v>
      </c>
      <c r="N210" s="1" t="s">
        <v>108</v>
      </c>
      <c r="O210" s="31" t="s">
        <v>64</v>
      </c>
      <c r="P210" s="31" t="s">
        <v>52</v>
      </c>
      <c r="Q210" s="31" t="s">
        <v>419</v>
      </c>
      <c r="R210" s="31" t="s">
        <v>420</v>
      </c>
      <c r="T210" s="31" t="s">
        <v>55</v>
      </c>
      <c r="U210" s="40" t="s">
        <v>56</v>
      </c>
      <c r="V210" s="40" t="s">
        <v>54</v>
      </c>
      <c r="W210" s="40" t="s">
        <v>57</v>
      </c>
      <c r="X210" s="40" t="s">
        <v>58</v>
      </c>
      <c r="AA210" s="50" t="s">
        <v>305</v>
      </c>
      <c r="AB210">
        <v>4</v>
      </c>
      <c r="AC210">
        <v>44.666666999999997</v>
      </c>
      <c r="AD210">
        <v>123.73333</v>
      </c>
      <c r="AF210" s="38">
        <f t="shared" si="34"/>
        <v>4.7986111111111116</v>
      </c>
      <c r="AG210" s="49">
        <v>691</v>
      </c>
      <c r="AH210" s="49">
        <v>1.44</v>
      </c>
      <c r="AJ210" s="31">
        <v>15</v>
      </c>
      <c r="AK210" s="31">
        <f t="shared" si="32"/>
        <v>6.6666666666666666E-2</v>
      </c>
      <c r="AL210" s="31">
        <f t="shared" si="33"/>
        <v>666.66666666666663</v>
      </c>
      <c r="AM210" s="38">
        <f t="shared" si="35"/>
        <v>3199.0740740740744</v>
      </c>
      <c r="AN210" s="10">
        <f t="shared" si="36"/>
        <v>1.42E-6</v>
      </c>
      <c r="AO210" s="10">
        <v>0.41</v>
      </c>
      <c r="AP210">
        <f t="shared" si="31"/>
        <v>4.5426851851851852E-3</v>
      </c>
    </row>
    <row r="211" spans="1:42" ht="14.25" customHeight="1" x14ac:dyDescent="0.3">
      <c r="A211" t="s">
        <v>414</v>
      </c>
      <c r="B211" t="s">
        <v>415</v>
      </c>
      <c r="C211">
        <v>2022</v>
      </c>
      <c r="D211" t="s">
        <v>416</v>
      </c>
      <c r="E211" s="49">
        <v>13</v>
      </c>
      <c r="I211" t="s">
        <v>462</v>
      </c>
      <c r="J211" t="s">
        <v>468</v>
      </c>
      <c r="K211" t="s">
        <v>418</v>
      </c>
      <c r="L211" s="49" t="s">
        <v>47</v>
      </c>
      <c r="M211" s="31" t="s">
        <v>76</v>
      </c>
      <c r="N211" s="1" t="s">
        <v>108</v>
      </c>
      <c r="O211" s="31" t="s">
        <v>64</v>
      </c>
      <c r="P211" s="31" t="s">
        <v>52</v>
      </c>
      <c r="Q211" s="31" t="s">
        <v>419</v>
      </c>
      <c r="R211" s="31" t="s">
        <v>420</v>
      </c>
      <c r="T211" s="31" t="s">
        <v>55</v>
      </c>
      <c r="U211" s="40" t="s">
        <v>56</v>
      </c>
      <c r="V211" s="40" t="s">
        <v>54</v>
      </c>
      <c r="W211" s="40" t="s">
        <v>57</v>
      </c>
      <c r="X211" s="40" t="s">
        <v>58</v>
      </c>
      <c r="AA211" s="50" t="s">
        <v>305</v>
      </c>
      <c r="AB211">
        <v>4</v>
      </c>
      <c r="AC211">
        <v>44.666666999999997</v>
      </c>
      <c r="AD211">
        <v>123.73333</v>
      </c>
      <c r="AF211" s="38">
        <f t="shared" si="34"/>
        <v>4.916666666666667</v>
      </c>
      <c r="AG211" s="49">
        <v>708</v>
      </c>
      <c r="AH211" s="49">
        <v>1.44</v>
      </c>
      <c r="AJ211" s="31">
        <v>15</v>
      </c>
      <c r="AK211" s="31">
        <f t="shared" si="32"/>
        <v>6.6666666666666666E-2</v>
      </c>
      <c r="AL211" s="31">
        <f t="shared" si="33"/>
        <v>666.66666666666663</v>
      </c>
      <c r="AM211" s="38">
        <f t="shared" si="35"/>
        <v>3277.7777777777778</v>
      </c>
      <c r="AN211" s="10">
        <f t="shared" si="36"/>
        <v>1.42E-6</v>
      </c>
      <c r="AO211" s="10">
        <v>0.41</v>
      </c>
      <c r="AP211">
        <f t="shared" si="31"/>
        <v>4.6544444444444446E-3</v>
      </c>
    </row>
    <row r="212" spans="1:42" ht="14.25" customHeight="1" x14ac:dyDescent="0.3">
      <c r="A212" t="s">
        <v>414</v>
      </c>
      <c r="B212" t="s">
        <v>415</v>
      </c>
      <c r="C212">
        <v>2022</v>
      </c>
      <c r="D212" t="s">
        <v>416</v>
      </c>
      <c r="E212" s="49">
        <v>13</v>
      </c>
      <c r="I212" t="s">
        <v>463</v>
      </c>
      <c r="J212" t="s">
        <v>468</v>
      </c>
      <c r="K212" t="s">
        <v>418</v>
      </c>
      <c r="L212" s="49" t="s">
        <v>47</v>
      </c>
      <c r="M212" s="31" t="s">
        <v>76</v>
      </c>
      <c r="N212" s="1" t="s">
        <v>108</v>
      </c>
      <c r="O212" s="31" t="s">
        <v>64</v>
      </c>
      <c r="P212" s="31" t="s">
        <v>52</v>
      </c>
      <c r="Q212" s="31" t="s">
        <v>419</v>
      </c>
      <c r="R212" s="31" t="s">
        <v>420</v>
      </c>
      <c r="T212" s="31" t="s">
        <v>55</v>
      </c>
      <c r="U212" s="40" t="s">
        <v>56</v>
      </c>
      <c r="V212" s="40" t="s">
        <v>54</v>
      </c>
      <c r="W212" s="40" t="s">
        <v>57</v>
      </c>
      <c r="X212" s="40" t="s">
        <v>58</v>
      </c>
      <c r="AA212" s="50" t="s">
        <v>305</v>
      </c>
      <c r="AB212">
        <v>4</v>
      </c>
      <c r="AC212">
        <v>44.666666999999997</v>
      </c>
      <c r="AD212">
        <v>123.73333</v>
      </c>
      <c r="AF212" s="38">
        <f t="shared" si="34"/>
        <v>4.9930555555555562</v>
      </c>
      <c r="AG212" s="49">
        <v>719</v>
      </c>
      <c r="AH212" s="49">
        <v>1.44</v>
      </c>
      <c r="AJ212" s="31">
        <v>15</v>
      </c>
      <c r="AK212" s="31">
        <f t="shared" si="32"/>
        <v>6.6666666666666666E-2</v>
      </c>
      <c r="AL212" s="31">
        <f t="shared" si="33"/>
        <v>666.66666666666663</v>
      </c>
      <c r="AM212" s="38">
        <f t="shared" si="35"/>
        <v>3328.7037037037039</v>
      </c>
      <c r="AN212" s="10">
        <f t="shared" si="36"/>
        <v>1.42E-6</v>
      </c>
      <c r="AO212" s="10">
        <v>0.41</v>
      </c>
      <c r="AP212">
        <f t="shared" si="31"/>
        <v>4.7267592592592595E-3</v>
      </c>
    </row>
    <row r="213" spans="1:42" ht="14.25" customHeight="1" x14ac:dyDescent="0.3">
      <c r="A213" t="s">
        <v>464</v>
      </c>
      <c r="B213" t="s">
        <v>465</v>
      </c>
      <c r="C213">
        <v>2022</v>
      </c>
      <c r="D213" t="s">
        <v>136</v>
      </c>
      <c r="E213" s="49">
        <v>12</v>
      </c>
      <c r="F213">
        <v>8</v>
      </c>
      <c r="I213" t="s">
        <v>466</v>
      </c>
      <c r="J213" t="s">
        <v>467</v>
      </c>
      <c r="K213" t="s">
        <v>469</v>
      </c>
      <c r="L213" s="49" t="s">
        <v>47</v>
      </c>
      <c r="M213" s="31" t="s">
        <v>76</v>
      </c>
      <c r="N213" s="1" t="s">
        <v>108</v>
      </c>
      <c r="O213" s="31" t="s">
        <v>51</v>
      </c>
      <c r="P213" s="31" t="s">
        <v>77</v>
      </c>
      <c r="Q213" s="31" t="s">
        <v>470</v>
      </c>
      <c r="R213" s="31" t="s">
        <v>471</v>
      </c>
      <c r="S213" s="31" t="s">
        <v>472</v>
      </c>
      <c r="T213" s="31" t="s">
        <v>55</v>
      </c>
      <c r="U213" s="40" t="s">
        <v>56</v>
      </c>
      <c r="V213" s="40" t="s">
        <v>54</v>
      </c>
      <c r="W213" s="40" t="s">
        <v>57</v>
      </c>
      <c r="X213" s="49" t="s">
        <v>58</v>
      </c>
      <c r="AA213" s="50" t="s">
        <v>305</v>
      </c>
      <c r="AB213">
        <v>4</v>
      </c>
      <c r="AC213">
        <v>30.356110999999999</v>
      </c>
      <c r="AD213">
        <v>112.142222</v>
      </c>
      <c r="AE213">
        <v>14.48</v>
      </c>
      <c r="AF213" s="38"/>
      <c r="AG213" s="49">
        <v>2.13</v>
      </c>
      <c r="AJ213" s="31">
        <v>15</v>
      </c>
      <c r="AK213" s="31">
        <f t="shared" si="32"/>
        <v>6.6666666666666666E-2</v>
      </c>
      <c r="AL213" s="31">
        <f t="shared" si="33"/>
        <v>666.66666666666663</v>
      </c>
      <c r="AM213" s="38"/>
      <c r="AN213" s="10">
        <f t="shared" si="36"/>
        <v>1.42E-6</v>
      </c>
      <c r="AO213" s="10">
        <v>0.41</v>
      </c>
    </row>
    <row r="214" spans="1:42" ht="14.25" customHeight="1" x14ac:dyDescent="0.3">
      <c r="A214" t="s">
        <v>464</v>
      </c>
      <c r="B214" t="s">
        <v>465</v>
      </c>
      <c r="C214">
        <v>2022</v>
      </c>
      <c r="D214" t="s">
        <v>136</v>
      </c>
      <c r="E214" s="49">
        <v>12</v>
      </c>
      <c r="F214">
        <v>8</v>
      </c>
      <c r="I214" t="s">
        <v>473</v>
      </c>
      <c r="J214" t="s">
        <v>467</v>
      </c>
      <c r="K214" t="s">
        <v>469</v>
      </c>
      <c r="L214" s="49" t="s">
        <v>47</v>
      </c>
      <c r="M214" s="31" t="s">
        <v>76</v>
      </c>
      <c r="N214" s="1" t="s">
        <v>108</v>
      </c>
      <c r="O214" s="31" t="s">
        <v>51</v>
      </c>
      <c r="P214" s="31" t="s">
        <v>77</v>
      </c>
      <c r="Q214" s="31" t="s">
        <v>470</v>
      </c>
      <c r="R214" s="31" t="s">
        <v>471</v>
      </c>
      <c r="S214" s="31" t="s">
        <v>472</v>
      </c>
      <c r="T214" s="31" t="s">
        <v>55</v>
      </c>
      <c r="U214" s="40" t="s">
        <v>56</v>
      </c>
      <c r="V214" s="40" t="s">
        <v>54</v>
      </c>
      <c r="W214" s="40" t="s">
        <v>57</v>
      </c>
      <c r="X214" s="49" t="s">
        <v>58</v>
      </c>
      <c r="AA214" s="50" t="s">
        <v>305</v>
      </c>
      <c r="AB214">
        <v>4</v>
      </c>
      <c r="AC214">
        <v>30.356110999999999</v>
      </c>
      <c r="AD214">
        <v>112.142222</v>
      </c>
      <c r="AE214">
        <v>26.22</v>
      </c>
      <c r="AF214" s="38"/>
      <c r="AG214" s="49">
        <v>3.14</v>
      </c>
      <c r="AJ214" s="31">
        <v>15</v>
      </c>
      <c r="AK214" s="31">
        <f t="shared" ref="AK214:AK219" si="37">1/AJ214</f>
        <v>6.6666666666666666E-2</v>
      </c>
      <c r="AL214" s="31">
        <f t="shared" ref="AL214:AL219" si="38">AK214*(100*100)</f>
        <v>666.66666666666663</v>
      </c>
      <c r="AM214" s="38"/>
      <c r="AN214" s="10">
        <f t="shared" si="36"/>
        <v>1.42E-6</v>
      </c>
      <c r="AO214" s="10">
        <v>0.41</v>
      </c>
    </row>
    <row r="215" spans="1:42" ht="14.25" customHeight="1" x14ac:dyDescent="0.3">
      <c r="A215" t="s">
        <v>464</v>
      </c>
      <c r="B215" t="s">
        <v>465</v>
      </c>
      <c r="C215">
        <v>2022</v>
      </c>
      <c r="D215" t="s">
        <v>136</v>
      </c>
      <c r="E215" s="49">
        <v>12</v>
      </c>
      <c r="F215">
        <v>8</v>
      </c>
      <c r="I215" t="s">
        <v>474</v>
      </c>
      <c r="J215" t="s">
        <v>467</v>
      </c>
      <c r="K215" t="s">
        <v>469</v>
      </c>
      <c r="L215" s="49" t="s">
        <v>47</v>
      </c>
      <c r="M215" s="31" t="s">
        <v>76</v>
      </c>
      <c r="N215" s="1" t="s">
        <v>108</v>
      </c>
      <c r="O215" s="31" t="s">
        <v>51</v>
      </c>
      <c r="P215" s="31" t="s">
        <v>77</v>
      </c>
      <c r="Q215" s="31" t="s">
        <v>470</v>
      </c>
      <c r="R215" s="31" t="s">
        <v>471</v>
      </c>
      <c r="S215" s="31" t="s">
        <v>472</v>
      </c>
      <c r="T215" s="31" t="s">
        <v>55</v>
      </c>
      <c r="U215" s="40" t="s">
        <v>56</v>
      </c>
      <c r="V215" s="40" t="s">
        <v>54</v>
      </c>
      <c r="W215" s="40" t="s">
        <v>57</v>
      </c>
      <c r="X215" s="49" t="s">
        <v>58</v>
      </c>
      <c r="AA215" s="50" t="s">
        <v>305</v>
      </c>
      <c r="AB215">
        <v>4</v>
      </c>
      <c r="AC215">
        <v>30.356110999999999</v>
      </c>
      <c r="AD215">
        <v>112.142222</v>
      </c>
      <c r="AE215">
        <v>16.13</v>
      </c>
      <c r="AF215" s="38"/>
      <c r="AG215" s="49">
        <v>1.45</v>
      </c>
      <c r="AJ215" s="31">
        <v>15</v>
      </c>
      <c r="AK215" s="31">
        <f t="shared" si="37"/>
        <v>6.6666666666666666E-2</v>
      </c>
      <c r="AL215" s="31">
        <f t="shared" si="38"/>
        <v>666.66666666666663</v>
      </c>
      <c r="AM215" s="38"/>
      <c r="AN215" s="10">
        <f t="shared" si="36"/>
        <v>1.42E-6</v>
      </c>
      <c r="AO215" s="10">
        <v>0.41</v>
      </c>
    </row>
    <row r="216" spans="1:42" ht="14.25" customHeight="1" x14ac:dyDescent="0.3">
      <c r="A216" t="s">
        <v>464</v>
      </c>
      <c r="B216" t="s">
        <v>465</v>
      </c>
      <c r="C216">
        <v>2022</v>
      </c>
      <c r="D216" t="s">
        <v>136</v>
      </c>
      <c r="E216" s="49">
        <v>12</v>
      </c>
      <c r="F216">
        <v>8</v>
      </c>
      <c r="I216" t="s">
        <v>475</v>
      </c>
      <c r="J216" t="s">
        <v>467</v>
      </c>
      <c r="K216" t="s">
        <v>469</v>
      </c>
      <c r="L216" s="49" t="s">
        <v>47</v>
      </c>
      <c r="M216" s="31" t="s">
        <v>76</v>
      </c>
      <c r="N216" s="1" t="s">
        <v>108</v>
      </c>
      <c r="O216" s="31" t="s">
        <v>51</v>
      </c>
      <c r="P216" s="31" t="s">
        <v>77</v>
      </c>
      <c r="Q216" s="31" t="s">
        <v>470</v>
      </c>
      <c r="R216" s="31" t="s">
        <v>471</v>
      </c>
      <c r="S216" s="31" t="s">
        <v>472</v>
      </c>
      <c r="T216" s="31" t="s">
        <v>55</v>
      </c>
      <c r="U216" s="40" t="s">
        <v>56</v>
      </c>
      <c r="V216" s="40" t="s">
        <v>54</v>
      </c>
      <c r="W216" s="40" t="s">
        <v>57</v>
      </c>
      <c r="X216" s="49" t="s">
        <v>58</v>
      </c>
      <c r="AA216" s="50" t="s">
        <v>305</v>
      </c>
      <c r="AB216">
        <v>4</v>
      </c>
      <c r="AC216">
        <v>30.356110999999999</v>
      </c>
      <c r="AD216">
        <v>112.142222</v>
      </c>
      <c r="AE216">
        <v>23.78</v>
      </c>
      <c r="AF216" s="38"/>
      <c r="AG216" s="49">
        <v>2.7</v>
      </c>
      <c r="AJ216" s="31">
        <v>15</v>
      </c>
      <c r="AK216" s="31">
        <f t="shared" si="37"/>
        <v>6.6666666666666666E-2</v>
      </c>
      <c r="AL216" s="31">
        <f t="shared" si="38"/>
        <v>666.66666666666663</v>
      </c>
      <c r="AM216" s="38"/>
      <c r="AN216" s="10">
        <f t="shared" si="36"/>
        <v>1.42E-6</v>
      </c>
      <c r="AO216" s="10">
        <v>0.41</v>
      </c>
    </row>
    <row r="217" spans="1:42" ht="14.25" customHeight="1" x14ac:dyDescent="0.3">
      <c r="A217" t="s">
        <v>464</v>
      </c>
      <c r="B217" t="s">
        <v>465</v>
      </c>
      <c r="C217">
        <v>2022</v>
      </c>
      <c r="D217" t="s">
        <v>136</v>
      </c>
      <c r="E217" s="49">
        <v>12</v>
      </c>
      <c r="F217">
        <v>8</v>
      </c>
      <c r="I217" t="s">
        <v>476</v>
      </c>
      <c r="J217" t="s">
        <v>467</v>
      </c>
      <c r="K217" t="s">
        <v>469</v>
      </c>
      <c r="L217" s="49" t="s">
        <v>47</v>
      </c>
      <c r="M217" s="31" t="s">
        <v>76</v>
      </c>
      <c r="N217" s="1" t="s">
        <v>108</v>
      </c>
      <c r="O217" s="31" t="s">
        <v>51</v>
      </c>
      <c r="P217" s="31" t="s">
        <v>77</v>
      </c>
      <c r="Q217" s="31" t="s">
        <v>470</v>
      </c>
      <c r="R217" s="31" t="s">
        <v>471</v>
      </c>
      <c r="S217" s="31" t="s">
        <v>472</v>
      </c>
      <c r="T217" s="31" t="s">
        <v>55</v>
      </c>
      <c r="U217" s="40" t="s">
        <v>56</v>
      </c>
      <c r="V217" s="40" t="s">
        <v>54</v>
      </c>
      <c r="W217" s="40" t="s">
        <v>57</v>
      </c>
      <c r="X217" s="49" t="s">
        <v>58</v>
      </c>
      <c r="AA217" s="50" t="s">
        <v>305</v>
      </c>
      <c r="AB217">
        <v>4</v>
      </c>
      <c r="AC217">
        <v>30.356110999999999</v>
      </c>
      <c r="AD217">
        <v>112.142222</v>
      </c>
      <c r="AE217">
        <v>25.31</v>
      </c>
      <c r="AF217" s="38"/>
      <c r="AG217" s="49">
        <v>2.08</v>
      </c>
      <c r="AJ217" s="31">
        <v>15</v>
      </c>
      <c r="AK217" s="31">
        <f t="shared" si="37"/>
        <v>6.6666666666666666E-2</v>
      </c>
      <c r="AL217" s="31">
        <f t="shared" si="38"/>
        <v>666.66666666666663</v>
      </c>
      <c r="AM217" s="38"/>
      <c r="AN217" s="10">
        <f t="shared" si="36"/>
        <v>1.42E-6</v>
      </c>
      <c r="AO217" s="10">
        <v>0.41</v>
      </c>
    </row>
    <row r="218" spans="1:42" ht="14.25" customHeight="1" x14ac:dyDescent="0.3">
      <c r="A218" t="s">
        <v>464</v>
      </c>
      <c r="B218" t="s">
        <v>465</v>
      </c>
      <c r="C218">
        <v>2022</v>
      </c>
      <c r="D218" t="s">
        <v>136</v>
      </c>
      <c r="E218" s="49">
        <v>12</v>
      </c>
      <c r="F218">
        <v>8</v>
      </c>
      <c r="I218" t="s">
        <v>477</v>
      </c>
      <c r="J218" t="s">
        <v>467</v>
      </c>
      <c r="K218" t="s">
        <v>469</v>
      </c>
      <c r="L218" s="49" t="s">
        <v>47</v>
      </c>
      <c r="M218" s="31" t="s">
        <v>76</v>
      </c>
      <c r="N218" s="1" t="s">
        <v>108</v>
      </c>
      <c r="O218" s="31" t="s">
        <v>51</v>
      </c>
      <c r="P218" s="31" t="s">
        <v>77</v>
      </c>
      <c r="Q218" s="31" t="s">
        <v>470</v>
      </c>
      <c r="R218" s="31" t="s">
        <v>471</v>
      </c>
      <c r="S218" s="31" t="s">
        <v>472</v>
      </c>
      <c r="T218" s="31" t="s">
        <v>55</v>
      </c>
      <c r="U218" s="40" t="s">
        <v>56</v>
      </c>
      <c r="V218" s="40" t="s">
        <v>54</v>
      </c>
      <c r="W218" s="40" t="s">
        <v>57</v>
      </c>
      <c r="X218" s="49" t="s">
        <v>58</v>
      </c>
      <c r="AA218" s="50" t="s">
        <v>305</v>
      </c>
      <c r="AB218">
        <v>4</v>
      </c>
      <c r="AC218">
        <v>30.356110999999999</v>
      </c>
      <c r="AD218">
        <v>112.142222</v>
      </c>
      <c r="AE218">
        <v>24.82</v>
      </c>
      <c r="AF218" s="38"/>
      <c r="AG218" s="49">
        <v>2.11</v>
      </c>
      <c r="AJ218" s="31">
        <v>15</v>
      </c>
      <c r="AK218" s="31">
        <f t="shared" si="37"/>
        <v>6.6666666666666666E-2</v>
      </c>
      <c r="AL218" s="31">
        <f t="shared" si="38"/>
        <v>666.66666666666663</v>
      </c>
      <c r="AM218" s="38"/>
      <c r="AN218" s="10">
        <f t="shared" si="36"/>
        <v>1.42E-6</v>
      </c>
      <c r="AO218" s="10">
        <v>0.41</v>
      </c>
    </row>
    <row r="219" spans="1:42" ht="14.25" customHeight="1" x14ac:dyDescent="0.3">
      <c r="A219" t="s">
        <v>478</v>
      </c>
      <c r="B219" t="s">
        <v>479</v>
      </c>
      <c r="C219">
        <v>2022</v>
      </c>
      <c r="D219" s="49" t="s">
        <v>480</v>
      </c>
      <c r="E219" s="49">
        <v>13</v>
      </c>
      <c r="F219">
        <v>7</v>
      </c>
      <c r="I219" t="s">
        <v>481</v>
      </c>
      <c r="J219" t="s">
        <v>482</v>
      </c>
      <c r="K219" t="s">
        <v>483</v>
      </c>
      <c r="L219" s="49" t="s">
        <v>47</v>
      </c>
      <c r="M219" s="31" t="s">
        <v>76</v>
      </c>
      <c r="N219" s="1" t="s">
        <v>108</v>
      </c>
      <c r="O219" s="31" t="s">
        <v>106</v>
      </c>
      <c r="P219" s="31" t="s">
        <v>105</v>
      </c>
      <c r="Q219" s="31" t="s">
        <v>484</v>
      </c>
      <c r="R219" s="31" t="s">
        <v>485</v>
      </c>
      <c r="T219" s="31" t="s">
        <v>55</v>
      </c>
      <c r="U219" s="57" t="s">
        <v>486</v>
      </c>
      <c r="V219" s="56"/>
      <c r="W219" s="31" t="s">
        <v>57</v>
      </c>
      <c r="X219" s="31" t="s">
        <v>58</v>
      </c>
      <c r="AA219" s="50" t="s">
        <v>305</v>
      </c>
      <c r="AB219">
        <v>4</v>
      </c>
      <c r="AC219">
        <v>28.898889</v>
      </c>
      <c r="AD219">
        <v>190.182222</v>
      </c>
      <c r="AE219">
        <v>81.75</v>
      </c>
      <c r="AF219" s="38">
        <f>(AG219/AH219)/100</f>
        <v>6.7105263157894743</v>
      </c>
      <c r="AG219" s="49">
        <v>510</v>
      </c>
      <c r="AH219">
        <v>0.76</v>
      </c>
      <c r="AJ219" s="31">
        <v>10</v>
      </c>
      <c r="AK219" s="31">
        <f t="shared" si="37"/>
        <v>0.1</v>
      </c>
      <c r="AL219" s="31">
        <f t="shared" si="38"/>
        <v>1000</v>
      </c>
      <c r="AM219" s="38">
        <f>AF219*AL219</f>
        <v>6710.5263157894742</v>
      </c>
      <c r="AN219" s="10">
        <f t="shared" si="36"/>
        <v>1.42E-6</v>
      </c>
      <c r="AO219" s="10">
        <v>0.41</v>
      </c>
      <c r="AP219">
        <f t="shared" si="31"/>
        <v>9.5289473684210535E-3</v>
      </c>
    </row>
    <row r="220" spans="1:42" ht="14.25" customHeight="1" x14ac:dyDescent="0.3">
      <c r="A220" t="s">
        <v>478</v>
      </c>
      <c r="B220" t="s">
        <v>479</v>
      </c>
      <c r="C220">
        <v>2022</v>
      </c>
      <c r="D220" s="49" t="s">
        <v>480</v>
      </c>
      <c r="E220" s="49">
        <v>13</v>
      </c>
      <c r="F220">
        <v>7</v>
      </c>
      <c r="I220" t="s">
        <v>487</v>
      </c>
      <c r="J220" t="s">
        <v>488</v>
      </c>
      <c r="K220" t="s">
        <v>483</v>
      </c>
      <c r="L220" s="49" t="s">
        <v>47</v>
      </c>
      <c r="M220" s="31" t="s">
        <v>76</v>
      </c>
      <c r="N220" s="1" t="s">
        <v>108</v>
      </c>
      <c r="O220" s="31" t="s">
        <v>106</v>
      </c>
      <c r="P220" s="31" t="s">
        <v>105</v>
      </c>
      <c r="Q220" s="31" t="s">
        <v>484</v>
      </c>
      <c r="R220" s="31" t="s">
        <v>485</v>
      </c>
      <c r="T220" s="31" t="s">
        <v>55</v>
      </c>
      <c r="U220" s="57" t="s">
        <v>486</v>
      </c>
      <c r="V220" s="56"/>
      <c r="W220" s="31" t="s">
        <v>57</v>
      </c>
      <c r="X220" s="31" t="s">
        <v>58</v>
      </c>
      <c r="AA220" s="50" t="s">
        <v>305</v>
      </c>
      <c r="AB220">
        <v>4</v>
      </c>
      <c r="AC220">
        <v>28.898889</v>
      </c>
      <c r="AD220">
        <v>190.182222</v>
      </c>
      <c r="AE220">
        <v>84.75</v>
      </c>
      <c r="AF220" s="38">
        <f>(AG220/AH220)/100</f>
        <v>4.6447368421052628</v>
      </c>
      <c r="AG220" s="49">
        <v>353</v>
      </c>
      <c r="AH220">
        <v>0.76</v>
      </c>
      <c r="AJ220" s="31">
        <v>10</v>
      </c>
      <c r="AK220" s="31">
        <f t="shared" ref="AK220:AK223" si="39">1/AJ220</f>
        <v>0.1</v>
      </c>
      <c r="AL220" s="31">
        <f t="shared" ref="AL220:AL223" si="40">AK220*(100*100)</f>
        <v>1000</v>
      </c>
      <c r="AM220" s="38">
        <f>AF220*AL220</f>
        <v>4644.7368421052624</v>
      </c>
      <c r="AN220" s="10">
        <f t="shared" si="36"/>
        <v>1.42E-6</v>
      </c>
      <c r="AO220" s="10">
        <v>0.41</v>
      </c>
      <c r="AP220">
        <f t="shared" si="31"/>
        <v>6.5955263157894727E-3</v>
      </c>
    </row>
    <row r="221" spans="1:42" ht="14.25" customHeight="1" x14ac:dyDescent="0.3">
      <c r="A221" t="s">
        <v>478</v>
      </c>
      <c r="B221" t="s">
        <v>479</v>
      </c>
      <c r="C221">
        <v>2022</v>
      </c>
      <c r="D221" s="49" t="s">
        <v>480</v>
      </c>
      <c r="E221" s="49">
        <v>13</v>
      </c>
      <c r="F221">
        <v>7</v>
      </c>
      <c r="I221" t="s">
        <v>489</v>
      </c>
      <c r="J221" t="s">
        <v>490</v>
      </c>
      <c r="K221" t="s">
        <v>483</v>
      </c>
      <c r="L221" s="49" t="s">
        <v>47</v>
      </c>
      <c r="M221" s="31" t="s">
        <v>76</v>
      </c>
      <c r="N221" s="1" t="s">
        <v>108</v>
      </c>
      <c r="O221" s="31" t="s">
        <v>106</v>
      </c>
      <c r="P221" s="31" t="s">
        <v>105</v>
      </c>
      <c r="Q221" s="31" t="s">
        <v>484</v>
      </c>
      <c r="R221" s="31" t="s">
        <v>485</v>
      </c>
      <c r="T221" s="31" t="s">
        <v>55</v>
      </c>
      <c r="U221" s="57" t="s">
        <v>486</v>
      </c>
      <c r="V221" s="56"/>
      <c r="W221" s="31" t="s">
        <v>57</v>
      </c>
      <c r="X221" s="31" t="s">
        <v>58</v>
      </c>
      <c r="AA221" s="50" t="s">
        <v>305</v>
      </c>
      <c r="AB221">
        <v>4</v>
      </c>
      <c r="AC221">
        <v>28.898889</v>
      </c>
      <c r="AD221">
        <v>190.182222</v>
      </c>
      <c r="AE221">
        <v>83</v>
      </c>
      <c r="AF221" s="38">
        <f>(AG221/AH221)/100</f>
        <v>4.9078947368421053</v>
      </c>
      <c r="AG221" s="49">
        <v>373</v>
      </c>
      <c r="AH221">
        <v>0.76</v>
      </c>
      <c r="AJ221" s="31">
        <v>10</v>
      </c>
      <c r="AK221" s="31">
        <f t="shared" si="39"/>
        <v>0.1</v>
      </c>
      <c r="AL221" s="31">
        <f t="shared" si="40"/>
        <v>1000</v>
      </c>
      <c r="AM221" s="38">
        <f>AF221*AL221</f>
        <v>4907.894736842105</v>
      </c>
      <c r="AN221" s="10">
        <f t="shared" si="36"/>
        <v>1.42E-6</v>
      </c>
      <c r="AO221" s="10">
        <v>0.41</v>
      </c>
      <c r="AP221">
        <f t="shared" si="31"/>
        <v>6.9692105263157887E-3</v>
      </c>
    </row>
    <row r="222" spans="1:42" ht="14.25" customHeight="1" x14ac:dyDescent="0.3">
      <c r="A222" t="s">
        <v>478</v>
      </c>
      <c r="B222" t="s">
        <v>479</v>
      </c>
      <c r="C222">
        <v>2022</v>
      </c>
      <c r="D222" s="49" t="s">
        <v>480</v>
      </c>
      <c r="E222" s="49">
        <v>13</v>
      </c>
      <c r="F222">
        <v>7</v>
      </c>
      <c r="I222" t="s">
        <v>491</v>
      </c>
      <c r="J222" t="s">
        <v>492</v>
      </c>
      <c r="K222" t="s">
        <v>483</v>
      </c>
      <c r="L222" s="49" t="s">
        <v>47</v>
      </c>
      <c r="M222" s="31" t="s">
        <v>76</v>
      </c>
      <c r="N222" s="1" t="s">
        <v>108</v>
      </c>
      <c r="O222" s="31" t="s">
        <v>106</v>
      </c>
      <c r="P222" s="31" t="s">
        <v>105</v>
      </c>
      <c r="Q222" s="31" t="s">
        <v>484</v>
      </c>
      <c r="R222" s="31" t="s">
        <v>485</v>
      </c>
      <c r="T222" s="31" t="s">
        <v>55</v>
      </c>
      <c r="U222" s="57" t="s">
        <v>486</v>
      </c>
      <c r="V222" s="56"/>
      <c r="W222" s="31" t="s">
        <v>57</v>
      </c>
      <c r="X222" s="31" t="s">
        <v>58</v>
      </c>
      <c r="AA222" s="50" t="s">
        <v>305</v>
      </c>
      <c r="AB222">
        <v>4</v>
      </c>
      <c r="AC222">
        <v>28.898889</v>
      </c>
      <c r="AD222">
        <v>190.182222</v>
      </c>
      <c r="AE222">
        <v>82</v>
      </c>
      <c r="AF222" s="38">
        <f>(AG222/AH222)/100</f>
        <v>5.9605263157894743</v>
      </c>
      <c r="AG222" s="49">
        <v>453</v>
      </c>
      <c r="AH222">
        <v>0.76</v>
      </c>
      <c r="AJ222" s="31">
        <v>10</v>
      </c>
      <c r="AK222" s="31">
        <f t="shared" si="39"/>
        <v>0.1</v>
      </c>
      <c r="AL222" s="31">
        <f t="shared" si="40"/>
        <v>1000</v>
      </c>
      <c r="AM222" s="38">
        <f>AF222*AL222</f>
        <v>5960.5263157894742</v>
      </c>
      <c r="AN222" s="10">
        <f t="shared" si="36"/>
        <v>1.42E-6</v>
      </c>
      <c r="AO222" s="10">
        <v>0.41</v>
      </c>
      <c r="AP222">
        <f t="shared" si="31"/>
        <v>8.4639473684210535E-3</v>
      </c>
    </row>
    <row r="223" spans="1:42" ht="14.25" customHeight="1" x14ac:dyDescent="0.3">
      <c r="A223" t="s">
        <v>493</v>
      </c>
      <c r="B223" t="s">
        <v>494</v>
      </c>
      <c r="C223">
        <v>2021</v>
      </c>
      <c r="D223" t="s">
        <v>495</v>
      </c>
      <c r="E223" s="49">
        <v>318</v>
      </c>
      <c r="I223" t="s">
        <v>496</v>
      </c>
      <c r="J223" t="s">
        <v>497</v>
      </c>
      <c r="K223" t="s">
        <v>498</v>
      </c>
      <c r="L223" s="49" t="s">
        <v>47</v>
      </c>
      <c r="M223" s="31" t="s">
        <v>76</v>
      </c>
      <c r="N223" s="1" t="s">
        <v>108</v>
      </c>
      <c r="O223" s="31" t="s">
        <v>51</v>
      </c>
      <c r="P223" s="31" t="s">
        <v>499</v>
      </c>
      <c r="Q223" s="57" t="s">
        <v>500</v>
      </c>
      <c r="R223" s="56"/>
      <c r="T223" s="31" t="s">
        <v>55</v>
      </c>
      <c r="U223" s="40" t="s">
        <v>56</v>
      </c>
      <c r="V223" s="40" t="s">
        <v>54</v>
      </c>
      <c r="W223" s="31" t="s">
        <v>57</v>
      </c>
      <c r="X223" s="31" t="s">
        <v>58</v>
      </c>
      <c r="AA223" s="50" t="s">
        <v>305</v>
      </c>
      <c r="AB223">
        <v>10</v>
      </c>
      <c r="AC223">
        <v>-13.95</v>
      </c>
      <c r="AD223">
        <v>34.516666999999998</v>
      </c>
      <c r="AE223">
        <v>33.9</v>
      </c>
      <c r="AF223" s="38"/>
      <c r="AG223" s="49">
        <v>316</v>
      </c>
      <c r="AJ223" s="31">
        <v>15</v>
      </c>
      <c r="AK223" s="31">
        <f t="shared" si="39"/>
        <v>6.6666666666666666E-2</v>
      </c>
      <c r="AL223" s="31">
        <f t="shared" si="40"/>
        <v>666.66666666666663</v>
      </c>
      <c r="AM223" s="38"/>
      <c r="AN223" s="10">
        <f t="shared" si="36"/>
        <v>1.42E-6</v>
      </c>
      <c r="AO223" s="10">
        <v>0.41</v>
      </c>
    </row>
    <row r="224" spans="1:42" ht="14.25" customHeight="1" x14ac:dyDescent="0.3">
      <c r="A224" t="s">
        <v>493</v>
      </c>
      <c r="B224" t="s">
        <v>494</v>
      </c>
      <c r="C224">
        <v>2021</v>
      </c>
      <c r="D224" t="s">
        <v>495</v>
      </c>
      <c r="E224" s="49">
        <v>318</v>
      </c>
      <c r="I224" t="s">
        <v>501</v>
      </c>
      <c r="J224" t="s">
        <v>502</v>
      </c>
      <c r="K224" t="s">
        <v>498</v>
      </c>
      <c r="L224" s="49" t="s">
        <v>47</v>
      </c>
      <c r="M224" s="31" t="s">
        <v>76</v>
      </c>
      <c r="N224" s="1" t="s">
        <v>108</v>
      </c>
      <c r="O224" s="31" t="s">
        <v>51</v>
      </c>
      <c r="P224" s="31" t="s">
        <v>499</v>
      </c>
      <c r="Q224" s="57" t="s">
        <v>500</v>
      </c>
      <c r="R224" s="56"/>
      <c r="T224" s="31" t="s">
        <v>55</v>
      </c>
      <c r="U224" s="40" t="s">
        <v>56</v>
      </c>
      <c r="V224" s="40" t="s">
        <v>54</v>
      </c>
      <c r="W224" s="31" t="s">
        <v>57</v>
      </c>
      <c r="X224" s="31" t="s">
        <v>58</v>
      </c>
      <c r="AA224" s="50" t="s">
        <v>305</v>
      </c>
      <c r="AB224">
        <v>10</v>
      </c>
      <c r="AC224">
        <v>-13.95</v>
      </c>
      <c r="AD224">
        <v>34.516666999999998</v>
      </c>
      <c r="AE224">
        <v>31.9</v>
      </c>
      <c r="AF224" s="38"/>
      <c r="AG224" s="49">
        <v>564</v>
      </c>
      <c r="AJ224" s="31">
        <v>15</v>
      </c>
      <c r="AK224" s="31">
        <f t="shared" ref="AK224:AK231" si="41">1/AJ224</f>
        <v>6.6666666666666666E-2</v>
      </c>
      <c r="AL224" s="31">
        <f t="shared" ref="AL224:AL231" si="42">AK224*(100*100)</f>
        <v>666.66666666666663</v>
      </c>
      <c r="AM224" s="38"/>
      <c r="AN224" s="10">
        <f t="shared" si="36"/>
        <v>1.42E-6</v>
      </c>
      <c r="AO224" s="10">
        <v>0.41</v>
      </c>
    </row>
    <row r="225" spans="1:41" ht="14.25" customHeight="1" x14ac:dyDescent="0.3">
      <c r="A225" t="s">
        <v>493</v>
      </c>
      <c r="B225" t="s">
        <v>494</v>
      </c>
      <c r="C225">
        <v>2021</v>
      </c>
      <c r="D225" t="s">
        <v>495</v>
      </c>
      <c r="E225" s="49">
        <v>318</v>
      </c>
      <c r="I225" t="s">
        <v>503</v>
      </c>
      <c r="J225" t="s">
        <v>504</v>
      </c>
      <c r="K225" t="s">
        <v>498</v>
      </c>
      <c r="L225" s="49" t="s">
        <v>47</v>
      </c>
      <c r="M225" s="31" t="s">
        <v>76</v>
      </c>
      <c r="N225" s="1" t="s">
        <v>108</v>
      </c>
      <c r="O225" s="31" t="s">
        <v>51</v>
      </c>
      <c r="P225" s="31" t="s">
        <v>499</v>
      </c>
      <c r="Q225" s="57" t="s">
        <v>500</v>
      </c>
      <c r="R225" s="56"/>
      <c r="T225" s="31" t="s">
        <v>55</v>
      </c>
      <c r="U225" s="40" t="s">
        <v>56</v>
      </c>
      <c r="V225" s="40" t="s">
        <v>54</v>
      </c>
      <c r="W225" s="31" t="s">
        <v>57</v>
      </c>
      <c r="X225" s="31" t="s">
        <v>58</v>
      </c>
      <c r="AA225" s="50" t="s">
        <v>305</v>
      </c>
      <c r="AB225">
        <v>10</v>
      </c>
      <c r="AC225">
        <v>-13.95</v>
      </c>
      <c r="AD225">
        <v>34.516666999999998</v>
      </c>
      <c r="AE225">
        <v>29.9</v>
      </c>
      <c r="AF225" s="38"/>
      <c r="AG225" s="49">
        <v>511</v>
      </c>
      <c r="AJ225" s="31">
        <v>15</v>
      </c>
      <c r="AK225" s="31">
        <f t="shared" si="41"/>
        <v>6.6666666666666666E-2</v>
      </c>
      <c r="AL225" s="31">
        <f t="shared" si="42"/>
        <v>666.66666666666663</v>
      </c>
      <c r="AM225" s="38"/>
      <c r="AN225" s="10">
        <f t="shared" si="36"/>
        <v>1.42E-6</v>
      </c>
      <c r="AO225" s="10">
        <v>0.41</v>
      </c>
    </row>
    <row r="226" spans="1:41" ht="14.25" customHeight="1" x14ac:dyDescent="0.3">
      <c r="A226" t="s">
        <v>493</v>
      </c>
      <c r="B226" t="s">
        <v>494</v>
      </c>
      <c r="C226">
        <v>2021</v>
      </c>
      <c r="D226" t="s">
        <v>495</v>
      </c>
      <c r="E226" s="49">
        <v>318</v>
      </c>
      <c r="I226" t="s">
        <v>505</v>
      </c>
      <c r="J226" t="s">
        <v>506</v>
      </c>
      <c r="K226" t="s">
        <v>498</v>
      </c>
      <c r="L226" s="49" t="s">
        <v>47</v>
      </c>
      <c r="M226" s="31" t="s">
        <v>76</v>
      </c>
      <c r="N226" s="1" t="s">
        <v>108</v>
      </c>
      <c r="O226" s="31" t="s">
        <v>51</v>
      </c>
      <c r="P226" s="31" t="s">
        <v>499</v>
      </c>
      <c r="Q226" s="57" t="s">
        <v>500</v>
      </c>
      <c r="R226" s="56"/>
      <c r="T226" s="31" t="s">
        <v>55</v>
      </c>
      <c r="U226" s="40" t="s">
        <v>56</v>
      </c>
      <c r="V226" s="40" t="s">
        <v>54</v>
      </c>
      <c r="W226" s="31" t="s">
        <v>57</v>
      </c>
      <c r="X226" s="31" t="s">
        <v>58</v>
      </c>
      <c r="AA226" s="50" t="s">
        <v>305</v>
      </c>
      <c r="AB226">
        <v>10</v>
      </c>
      <c r="AC226">
        <v>-13.95</v>
      </c>
      <c r="AD226">
        <v>34.516666999999998</v>
      </c>
      <c r="AE226">
        <v>35.4</v>
      </c>
      <c r="AF226" s="38"/>
      <c r="AG226" s="49">
        <v>421</v>
      </c>
      <c r="AJ226" s="31">
        <v>15</v>
      </c>
      <c r="AK226" s="31">
        <f t="shared" si="41"/>
        <v>6.6666666666666666E-2</v>
      </c>
      <c r="AL226" s="31">
        <f t="shared" si="42"/>
        <v>666.66666666666663</v>
      </c>
      <c r="AM226" s="38"/>
      <c r="AN226" s="10">
        <f t="shared" si="36"/>
        <v>1.42E-6</v>
      </c>
      <c r="AO226" s="10">
        <v>0.41</v>
      </c>
    </row>
    <row r="227" spans="1:41" ht="14.25" customHeight="1" x14ac:dyDescent="0.3">
      <c r="A227" t="s">
        <v>493</v>
      </c>
      <c r="B227" t="s">
        <v>494</v>
      </c>
      <c r="C227">
        <v>2021</v>
      </c>
      <c r="D227" t="s">
        <v>495</v>
      </c>
      <c r="E227" s="49">
        <v>318</v>
      </c>
      <c r="I227" t="s">
        <v>507</v>
      </c>
      <c r="J227" t="s">
        <v>508</v>
      </c>
      <c r="K227" t="s">
        <v>498</v>
      </c>
      <c r="L227" s="49" t="s">
        <v>47</v>
      </c>
      <c r="M227" s="31" t="s">
        <v>76</v>
      </c>
      <c r="N227" s="1" t="s">
        <v>108</v>
      </c>
      <c r="O227" s="31" t="s">
        <v>51</v>
      </c>
      <c r="P227" s="31" t="s">
        <v>499</v>
      </c>
      <c r="Q227" s="57" t="s">
        <v>500</v>
      </c>
      <c r="R227" s="56"/>
      <c r="T227" s="31" t="s">
        <v>55</v>
      </c>
      <c r="U227" s="40" t="s">
        <v>56</v>
      </c>
      <c r="V227" s="40" t="s">
        <v>54</v>
      </c>
      <c r="W227" s="31" t="s">
        <v>57</v>
      </c>
      <c r="X227" s="31" t="s">
        <v>58</v>
      </c>
      <c r="AA227" s="50" t="s">
        <v>305</v>
      </c>
      <c r="AB227">
        <v>10</v>
      </c>
      <c r="AC227">
        <v>-13.95</v>
      </c>
      <c r="AD227">
        <v>34.516666999999998</v>
      </c>
      <c r="AE227">
        <v>28</v>
      </c>
      <c r="AF227" s="38"/>
      <c r="AG227" s="49">
        <v>143</v>
      </c>
      <c r="AJ227" s="31">
        <v>15</v>
      </c>
      <c r="AK227" s="31">
        <f t="shared" si="41"/>
        <v>6.6666666666666666E-2</v>
      </c>
      <c r="AL227" s="31">
        <f t="shared" si="42"/>
        <v>666.66666666666663</v>
      </c>
      <c r="AM227" s="38"/>
      <c r="AN227" s="10">
        <f t="shared" si="36"/>
        <v>1.42E-6</v>
      </c>
      <c r="AO227" s="10">
        <v>0.41</v>
      </c>
    </row>
    <row r="228" spans="1:41" ht="14.25" customHeight="1" x14ac:dyDescent="0.3">
      <c r="A228" t="s">
        <v>493</v>
      </c>
      <c r="B228" t="s">
        <v>494</v>
      </c>
      <c r="C228">
        <v>2021</v>
      </c>
      <c r="D228" t="s">
        <v>495</v>
      </c>
      <c r="E228" s="49">
        <v>318</v>
      </c>
      <c r="I228" t="s">
        <v>509</v>
      </c>
      <c r="J228" t="s">
        <v>510</v>
      </c>
      <c r="K228" t="s">
        <v>498</v>
      </c>
      <c r="L228" s="49" t="s">
        <v>47</v>
      </c>
      <c r="M228" s="31" t="s">
        <v>76</v>
      </c>
      <c r="N228" s="1" t="s">
        <v>108</v>
      </c>
      <c r="O228" s="31" t="s">
        <v>51</v>
      </c>
      <c r="P228" s="31" t="s">
        <v>499</v>
      </c>
      <c r="Q228" s="57" t="s">
        <v>500</v>
      </c>
      <c r="R228" s="56"/>
      <c r="T228" s="31" t="s">
        <v>55</v>
      </c>
      <c r="U228" s="40" t="s">
        <v>56</v>
      </c>
      <c r="V228" s="40" t="s">
        <v>54</v>
      </c>
      <c r="W228" s="31" t="s">
        <v>57</v>
      </c>
      <c r="X228" s="31" t="s">
        <v>58</v>
      </c>
      <c r="AA228" s="50" t="s">
        <v>305</v>
      </c>
      <c r="AB228">
        <v>10</v>
      </c>
      <c r="AC228">
        <v>-13.95</v>
      </c>
      <c r="AD228">
        <v>34.516666999999998</v>
      </c>
      <c r="AE228">
        <v>27.7</v>
      </c>
      <c r="AF228" s="38"/>
      <c r="AG228" s="49">
        <v>189</v>
      </c>
      <c r="AJ228" s="31">
        <v>15</v>
      </c>
      <c r="AK228" s="31">
        <f t="shared" si="41"/>
        <v>6.6666666666666666E-2</v>
      </c>
      <c r="AL228" s="31">
        <f t="shared" si="42"/>
        <v>666.66666666666663</v>
      </c>
      <c r="AM228" s="38"/>
      <c r="AN228" s="10">
        <f t="shared" si="36"/>
        <v>1.42E-6</v>
      </c>
      <c r="AO228" s="10">
        <v>0.41</v>
      </c>
    </row>
    <row r="229" spans="1:41" ht="14.25" customHeight="1" x14ac:dyDescent="0.3">
      <c r="A229" t="s">
        <v>493</v>
      </c>
      <c r="B229" t="s">
        <v>494</v>
      </c>
      <c r="C229">
        <v>2021</v>
      </c>
      <c r="D229" t="s">
        <v>495</v>
      </c>
      <c r="E229" s="49">
        <v>318</v>
      </c>
      <c r="I229" t="s">
        <v>511</v>
      </c>
      <c r="J229" t="s">
        <v>512</v>
      </c>
      <c r="K229" t="s">
        <v>498</v>
      </c>
      <c r="L229" s="49" t="s">
        <v>47</v>
      </c>
      <c r="M229" s="31" t="s">
        <v>76</v>
      </c>
      <c r="N229" s="1" t="s">
        <v>108</v>
      </c>
      <c r="O229" s="31" t="s">
        <v>51</v>
      </c>
      <c r="P229" s="31" t="s">
        <v>499</v>
      </c>
      <c r="Q229" s="57" t="s">
        <v>500</v>
      </c>
      <c r="R229" s="56"/>
      <c r="T229" s="31" t="s">
        <v>55</v>
      </c>
      <c r="U229" s="40" t="s">
        <v>56</v>
      </c>
      <c r="V229" s="40" t="s">
        <v>54</v>
      </c>
      <c r="W229" s="31" t="s">
        <v>57</v>
      </c>
      <c r="X229" s="31" t="s">
        <v>58</v>
      </c>
      <c r="AA229" s="50" t="s">
        <v>305</v>
      </c>
      <c r="AB229">
        <v>10</v>
      </c>
      <c r="AC229">
        <v>-13.95</v>
      </c>
      <c r="AD229">
        <v>34.516666999999998</v>
      </c>
      <c r="AE229">
        <v>28.2</v>
      </c>
      <c r="AF229" s="38"/>
      <c r="AG229" s="49">
        <v>205</v>
      </c>
      <c r="AJ229" s="31">
        <v>15</v>
      </c>
      <c r="AK229" s="31">
        <f t="shared" si="41"/>
        <v>6.6666666666666666E-2</v>
      </c>
      <c r="AL229" s="31">
        <f t="shared" si="42"/>
        <v>666.66666666666663</v>
      </c>
      <c r="AM229" s="38"/>
      <c r="AN229" s="10">
        <f t="shared" si="36"/>
        <v>1.42E-6</v>
      </c>
      <c r="AO229" s="10">
        <v>0.41</v>
      </c>
    </row>
    <row r="230" spans="1:41" ht="14.25" customHeight="1" x14ac:dyDescent="0.3">
      <c r="A230" t="s">
        <v>493</v>
      </c>
      <c r="B230" t="s">
        <v>494</v>
      </c>
      <c r="C230">
        <v>2021</v>
      </c>
      <c r="D230" t="s">
        <v>495</v>
      </c>
      <c r="E230" s="49">
        <v>318</v>
      </c>
      <c r="I230" t="s">
        <v>513</v>
      </c>
      <c r="J230" t="s">
        <v>514</v>
      </c>
      <c r="K230" t="s">
        <v>498</v>
      </c>
      <c r="L230" s="49" t="s">
        <v>47</v>
      </c>
      <c r="M230" s="31" t="s">
        <v>76</v>
      </c>
      <c r="N230" s="1" t="s">
        <v>108</v>
      </c>
      <c r="O230" s="31" t="s">
        <v>51</v>
      </c>
      <c r="P230" s="31" t="s">
        <v>499</v>
      </c>
      <c r="Q230" s="57" t="s">
        <v>500</v>
      </c>
      <c r="R230" s="56"/>
      <c r="T230" s="31" t="s">
        <v>55</v>
      </c>
      <c r="U230" s="40" t="s">
        <v>56</v>
      </c>
      <c r="V230" s="40" t="s">
        <v>54</v>
      </c>
      <c r="W230" s="31" t="s">
        <v>57</v>
      </c>
      <c r="X230" s="31" t="s">
        <v>58</v>
      </c>
      <c r="AA230" s="50" t="s">
        <v>305</v>
      </c>
      <c r="AB230">
        <v>10</v>
      </c>
      <c r="AC230">
        <v>-13.95</v>
      </c>
      <c r="AD230">
        <v>34.516666999999998</v>
      </c>
      <c r="AE230">
        <v>34</v>
      </c>
      <c r="AF230" s="38"/>
      <c r="AG230" s="49">
        <v>127</v>
      </c>
      <c r="AJ230" s="31">
        <v>15</v>
      </c>
      <c r="AK230" s="31">
        <f t="shared" si="41"/>
        <v>6.6666666666666666E-2</v>
      </c>
      <c r="AL230" s="31">
        <f t="shared" si="42"/>
        <v>666.66666666666663</v>
      </c>
      <c r="AM230" s="38"/>
      <c r="AN230" s="10">
        <f t="shared" si="36"/>
        <v>1.42E-6</v>
      </c>
      <c r="AO230" s="10">
        <v>0.41</v>
      </c>
    </row>
    <row r="231" spans="1:41" ht="14.25" customHeight="1" x14ac:dyDescent="0.3">
      <c r="A231" t="s">
        <v>515</v>
      </c>
      <c r="B231" t="s">
        <v>516</v>
      </c>
      <c r="C231">
        <v>2021</v>
      </c>
      <c r="D231" t="s">
        <v>145</v>
      </c>
      <c r="E231" s="49">
        <v>57</v>
      </c>
      <c r="F231">
        <v>5</v>
      </c>
      <c r="G231">
        <v>685</v>
      </c>
      <c r="H231">
        <v>697</v>
      </c>
      <c r="I231" t="s">
        <v>517</v>
      </c>
      <c r="J231" t="s">
        <v>518</v>
      </c>
      <c r="K231" t="s">
        <v>519</v>
      </c>
      <c r="L231" s="49" t="s">
        <v>47</v>
      </c>
      <c r="M231" s="31" t="s">
        <v>76</v>
      </c>
      <c r="N231" s="1" t="s">
        <v>108</v>
      </c>
      <c r="O231" s="31" t="s">
        <v>107</v>
      </c>
      <c r="P231" s="31" t="s">
        <v>105</v>
      </c>
      <c r="Q231" s="57" t="s">
        <v>520</v>
      </c>
      <c r="R231" s="56"/>
      <c r="T231" s="31" t="s">
        <v>55</v>
      </c>
      <c r="U231" s="31" t="s">
        <v>80</v>
      </c>
      <c r="V231" s="31" t="s">
        <v>521</v>
      </c>
      <c r="W231" s="31" t="s">
        <v>57</v>
      </c>
      <c r="X231" s="31" t="s">
        <v>58</v>
      </c>
      <c r="AA231" s="50" t="s">
        <v>305</v>
      </c>
      <c r="AB231">
        <v>4</v>
      </c>
      <c r="AC231">
        <v>29.138332999999999</v>
      </c>
      <c r="AD231">
        <v>118.037222</v>
      </c>
      <c r="AF231" s="38"/>
      <c r="AG231" s="49">
        <v>55</v>
      </c>
      <c r="AJ231" s="31">
        <v>20</v>
      </c>
      <c r="AK231" s="31">
        <f t="shared" si="41"/>
        <v>0.05</v>
      </c>
      <c r="AL231" s="31">
        <f t="shared" si="42"/>
        <v>500</v>
      </c>
      <c r="AM231" s="38"/>
      <c r="AN231" s="10">
        <f t="shared" si="36"/>
        <v>1.42E-6</v>
      </c>
      <c r="AO231" s="10">
        <v>0.41</v>
      </c>
    </row>
    <row r="232" spans="1:41" ht="14.25" customHeight="1" x14ac:dyDescent="0.3">
      <c r="A232" t="s">
        <v>515</v>
      </c>
      <c r="B232" t="s">
        <v>516</v>
      </c>
      <c r="C232">
        <v>2021</v>
      </c>
      <c r="D232" t="s">
        <v>145</v>
      </c>
      <c r="E232" s="49">
        <v>57</v>
      </c>
      <c r="F232">
        <v>5</v>
      </c>
      <c r="G232">
        <v>685</v>
      </c>
      <c r="H232">
        <v>697</v>
      </c>
      <c r="I232" t="s">
        <v>522</v>
      </c>
      <c r="J232" t="s">
        <v>523</v>
      </c>
      <c r="K232" t="s">
        <v>519</v>
      </c>
      <c r="L232" s="49" t="s">
        <v>47</v>
      </c>
      <c r="M232" s="31" t="s">
        <v>76</v>
      </c>
      <c r="N232" s="1" t="s">
        <v>108</v>
      </c>
      <c r="O232" s="31" t="s">
        <v>107</v>
      </c>
      <c r="P232" s="31" t="s">
        <v>105</v>
      </c>
      <c r="Q232" s="57" t="s">
        <v>520</v>
      </c>
      <c r="R232" s="56"/>
      <c r="T232" s="31" t="s">
        <v>55</v>
      </c>
      <c r="U232" s="31" t="s">
        <v>80</v>
      </c>
      <c r="V232" s="31" t="s">
        <v>521</v>
      </c>
      <c r="W232" s="31" t="s">
        <v>57</v>
      </c>
      <c r="X232" s="31" t="s">
        <v>58</v>
      </c>
      <c r="AA232" s="50" t="s">
        <v>305</v>
      </c>
      <c r="AB232">
        <v>4</v>
      </c>
      <c r="AC232">
        <v>29.138332999999999</v>
      </c>
      <c r="AD232">
        <v>118.037222</v>
      </c>
      <c r="AF232" s="38"/>
      <c r="AG232" s="49">
        <v>117</v>
      </c>
      <c r="AJ232" s="31">
        <v>20</v>
      </c>
      <c r="AK232" s="31">
        <f t="shared" ref="AK232:AK253" si="43">1/AJ232</f>
        <v>0.05</v>
      </c>
      <c r="AL232" s="31">
        <f t="shared" ref="AL232:AL253" si="44">AK232*(100*100)</f>
        <v>500</v>
      </c>
      <c r="AM232" s="38"/>
      <c r="AN232" s="10">
        <f t="shared" si="36"/>
        <v>1.42E-6</v>
      </c>
      <c r="AO232" s="10">
        <v>0.41</v>
      </c>
    </row>
    <row r="233" spans="1:41" ht="14.25" customHeight="1" x14ac:dyDescent="0.3">
      <c r="A233" t="s">
        <v>515</v>
      </c>
      <c r="B233" t="s">
        <v>516</v>
      </c>
      <c r="C233">
        <v>2021</v>
      </c>
      <c r="D233" t="s">
        <v>145</v>
      </c>
      <c r="E233" s="49">
        <v>57</v>
      </c>
      <c r="F233">
        <v>5</v>
      </c>
      <c r="G233">
        <v>685</v>
      </c>
      <c r="H233">
        <v>697</v>
      </c>
      <c r="I233" t="s">
        <v>524</v>
      </c>
      <c r="J233" t="s">
        <v>525</v>
      </c>
      <c r="K233" t="s">
        <v>519</v>
      </c>
      <c r="L233" s="49" t="s">
        <v>47</v>
      </c>
      <c r="M233" s="31" t="s">
        <v>76</v>
      </c>
      <c r="N233" s="1" t="s">
        <v>108</v>
      </c>
      <c r="O233" s="31" t="s">
        <v>107</v>
      </c>
      <c r="P233" s="31" t="s">
        <v>105</v>
      </c>
      <c r="Q233" s="57" t="s">
        <v>520</v>
      </c>
      <c r="R233" s="56"/>
      <c r="T233" s="31" t="s">
        <v>55</v>
      </c>
      <c r="U233" s="31" t="s">
        <v>80</v>
      </c>
      <c r="V233" s="31" t="s">
        <v>521</v>
      </c>
      <c r="W233" s="31" t="s">
        <v>57</v>
      </c>
      <c r="X233" s="31" t="s">
        <v>58</v>
      </c>
      <c r="AA233" s="50" t="s">
        <v>305</v>
      </c>
      <c r="AB233">
        <v>4</v>
      </c>
      <c r="AC233">
        <v>29.138332999999999</v>
      </c>
      <c r="AD233">
        <v>118.037222</v>
      </c>
      <c r="AF233" s="38"/>
      <c r="AG233" s="49">
        <v>86</v>
      </c>
      <c r="AJ233" s="31">
        <v>20</v>
      </c>
      <c r="AK233" s="31">
        <f t="shared" si="43"/>
        <v>0.05</v>
      </c>
      <c r="AL233" s="31">
        <f t="shared" si="44"/>
        <v>500</v>
      </c>
      <c r="AM233" s="38"/>
      <c r="AN233" s="10">
        <f t="shared" si="36"/>
        <v>1.42E-6</v>
      </c>
      <c r="AO233" s="10">
        <v>0.41</v>
      </c>
    </row>
    <row r="234" spans="1:41" ht="14.25" customHeight="1" x14ac:dyDescent="0.3">
      <c r="A234" t="s">
        <v>515</v>
      </c>
      <c r="B234" t="s">
        <v>516</v>
      </c>
      <c r="C234">
        <v>2021</v>
      </c>
      <c r="D234" t="s">
        <v>145</v>
      </c>
      <c r="E234" s="49">
        <v>57</v>
      </c>
      <c r="F234">
        <v>5</v>
      </c>
      <c r="G234">
        <v>685</v>
      </c>
      <c r="H234">
        <v>697</v>
      </c>
      <c r="I234" t="s">
        <v>526</v>
      </c>
      <c r="J234" t="s">
        <v>527</v>
      </c>
      <c r="K234" t="s">
        <v>519</v>
      </c>
      <c r="L234" s="49" t="s">
        <v>47</v>
      </c>
      <c r="M234" s="31" t="s">
        <v>76</v>
      </c>
      <c r="N234" s="1" t="s">
        <v>108</v>
      </c>
      <c r="O234" s="31" t="s">
        <v>107</v>
      </c>
      <c r="P234" s="31" t="s">
        <v>105</v>
      </c>
      <c r="Q234" s="57" t="s">
        <v>520</v>
      </c>
      <c r="R234" s="56"/>
      <c r="T234" s="31" t="s">
        <v>55</v>
      </c>
      <c r="U234" s="31" t="s">
        <v>80</v>
      </c>
      <c r="V234" s="31" t="s">
        <v>521</v>
      </c>
      <c r="W234" s="31" t="s">
        <v>57</v>
      </c>
      <c r="X234" s="31" t="s">
        <v>58</v>
      </c>
      <c r="AA234" s="50" t="s">
        <v>305</v>
      </c>
      <c r="AB234">
        <v>4</v>
      </c>
      <c r="AC234">
        <v>29.138332999999999</v>
      </c>
      <c r="AD234">
        <v>118.037222</v>
      </c>
      <c r="AF234" s="38"/>
      <c r="AG234" s="49">
        <v>48</v>
      </c>
      <c r="AJ234" s="31">
        <v>20</v>
      </c>
      <c r="AK234" s="31">
        <f t="shared" si="43"/>
        <v>0.05</v>
      </c>
      <c r="AL234" s="31">
        <f t="shared" si="44"/>
        <v>500</v>
      </c>
      <c r="AM234" s="38"/>
      <c r="AN234" s="10">
        <f t="shared" si="36"/>
        <v>1.42E-6</v>
      </c>
      <c r="AO234" s="10">
        <v>0.41</v>
      </c>
    </row>
    <row r="235" spans="1:41" ht="14.25" customHeight="1" x14ac:dyDescent="0.3">
      <c r="A235" t="s">
        <v>515</v>
      </c>
      <c r="B235" t="s">
        <v>516</v>
      </c>
      <c r="C235">
        <v>2021</v>
      </c>
      <c r="D235" t="s">
        <v>145</v>
      </c>
      <c r="E235" s="49">
        <v>57</v>
      </c>
      <c r="F235">
        <v>5</v>
      </c>
      <c r="G235">
        <v>685</v>
      </c>
      <c r="H235">
        <v>697</v>
      </c>
      <c r="I235" t="s">
        <v>528</v>
      </c>
      <c r="J235" t="s">
        <v>529</v>
      </c>
      <c r="K235" t="s">
        <v>519</v>
      </c>
      <c r="L235" s="49" t="s">
        <v>47</v>
      </c>
      <c r="M235" s="31" t="s">
        <v>76</v>
      </c>
      <c r="N235" s="1" t="s">
        <v>108</v>
      </c>
      <c r="O235" s="31" t="s">
        <v>107</v>
      </c>
      <c r="P235" s="31" t="s">
        <v>105</v>
      </c>
      <c r="Q235" s="57" t="s">
        <v>520</v>
      </c>
      <c r="R235" s="56"/>
      <c r="T235" s="31" t="s">
        <v>55</v>
      </c>
      <c r="U235" s="31" t="s">
        <v>80</v>
      </c>
      <c r="V235" s="31" t="s">
        <v>521</v>
      </c>
      <c r="W235" s="31" t="s">
        <v>57</v>
      </c>
      <c r="X235" s="31" t="s">
        <v>58</v>
      </c>
      <c r="AA235" s="50" t="s">
        <v>305</v>
      </c>
      <c r="AB235">
        <v>4</v>
      </c>
      <c r="AC235">
        <v>29.138332999999999</v>
      </c>
      <c r="AD235">
        <v>118.037222</v>
      </c>
      <c r="AF235" s="38"/>
      <c r="AG235" s="49">
        <v>67</v>
      </c>
      <c r="AJ235" s="31">
        <v>20</v>
      </c>
      <c r="AK235" s="31">
        <f t="shared" si="43"/>
        <v>0.05</v>
      </c>
      <c r="AL235" s="31">
        <f t="shared" si="44"/>
        <v>500</v>
      </c>
      <c r="AM235" s="38"/>
      <c r="AN235" s="10">
        <f t="shared" si="36"/>
        <v>1.42E-6</v>
      </c>
      <c r="AO235" s="10">
        <v>0.41</v>
      </c>
    </row>
    <row r="236" spans="1:41" ht="14.25" customHeight="1" x14ac:dyDescent="0.3">
      <c r="A236" t="s">
        <v>515</v>
      </c>
      <c r="B236" t="s">
        <v>516</v>
      </c>
      <c r="C236">
        <v>2021</v>
      </c>
      <c r="D236" t="s">
        <v>145</v>
      </c>
      <c r="E236" s="49">
        <v>57</v>
      </c>
      <c r="F236">
        <v>5</v>
      </c>
      <c r="G236">
        <v>685</v>
      </c>
      <c r="H236">
        <v>697</v>
      </c>
      <c r="I236" t="s">
        <v>530</v>
      </c>
      <c r="J236" t="s">
        <v>531</v>
      </c>
      <c r="K236" t="s">
        <v>519</v>
      </c>
      <c r="L236" s="49" t="s">
        <v>47</v>
      </c>
      <c r="M236" s="31" t="s">
        <v>76</v>
      </c>
      <c r="N236" s="1" t="s">
        <v>108</v>
      </c>
      <c r="O236" s="31" t="s">
        <v>107</v>
      </c>
      <c r="P236" s="31" t="s">
        <v>105</v>
      </c>
      <c r="Q236" s="57" t="s">
        <v>520</v>
      </c>
      <c r="R236" s="56"/>
      <c r="T236" s="31" t="s">
        <v>55</v>
      </c>
      <c r="U236" s="31" t="s">
        <v>80</v>
      </c>
      <c r="V236" s="31" t="s">
        <v>521</v>
      </c>
      <c r="W236" s="31" t="s">
        <v>57</v>
      </c>
      <c r="X236" s="31" t="s">
        <v>58</v>
      </c>
      <c r="AA236" s="50" t="s">
        <v>305</v>
      </c>
      <c r="AB236">
        <v>4</v>
      </c>
      <c r="AC236">
        <v>29.138332999999999</v>
      </c>
      <c r="AD236">
        <v>118.037222</v>
      </c>
      <c r="AF236" s="38"/>
      <c r="AG236" s="49">
        <v>56</v>
      </c>
      <c r="AJ236" s="31">
        <v>20</v>
      </c>
      <c r="AK236" s="31">
        <f t="shared" si="43"/>
        <v>0.05</v>
      </c>
      <c r="AL236" s="31">
        <f t="shared" si="44"/>
        <v>500</v>
      </c>
      <c r="AM236" s="38"/>
      <c r="AN236" s="10">
        <f t="shared" si="36"/>
        <v>1.42E-6</v>
      </c>
      <c r="AO236" s="10">
        <v>0.41</v>
      </c>
    </row>
    <row r="237" spans="1:41" ht="14.25" customHeight="1" x14ac:dyDescent="0.3">
      <c r="A237" t="s">
        <v>515</v>
      </c>
      <c r="B237" t="s">
        <v>516</v>
      </c>
      <c r="C237">
        <v>2021</v>
      </c>
      <c r="D237" t="s">
        <v>145</v>
      </c>
      <c r="E237" s="49">
        <v>57</v>
      </c>
      <c r="F237">
        <v>5</v>
      </c>
      <c r="G237">
        <v>685</v>
      </c>
      <c r="H237">
        <v>697</v>
      </c>
      <c r="I237" t="s">
        <v>532</v>
      </c>
      <c r="J237" t="s">
        <v>533</v>
      </c>
      <c r="K237" t="s">
        <v>519</v>
      </c>
      <c r="L237" s="49" t="s">
        <v>47</v>
      </c>
      <c r="M237" s="31" t="s">
        <v>76</v>
      </c>
      <c r="N237" s="1" t="s">
        <v>108</v>
      </c>
      <c r="O237" s="31" t="s">
        <v>107</v>
      </c>
      <c r="P237" s="31" t="s">
        <v>105</v>
      </c>
      <c r="Q237" s="57" t="s">
        <v>520</v>
      </c>
      <c r="R237" s="56"/>
      <c r="T237" s="31" t="s">
        <v>55</v>
      </c>
      <c r="U237" s="31" t="s">
        <v>80</v>
      </c>
      <c r="V237" s="31" t="s">
        <v>521</v>
      </c>
      <c r="W237" s="31" t="s">
        <v>57</v>
      </c>
      <c r="X237" s="31" t="s">
        <v>58</v>
      </c>
      <c r="AA237" s="50" t="s">
        <v>305</v>
      </c>
      <c r="AB237">
        <v>4</v>
      </c>
      <c r="AC237">
        <v>29.138332999999999</v>
      </c>
      <c r="AD237">
        <v>118.037222</v>
      </c>
      <c r="AF237" s="38"/>
      <c r="AG237" s="49">
        <v>87</v>
      </c>
      <c r="AJ237" s="31">
        <v>20</v>
      </c>
      <c r="AK237" s="31">
        <f t="shared" si="43"/>
        <v>0.05</v>
      </c>
      <c r="AL237" s="31">
        <f t="shared" si="44"/>
        <v>500</v>
      </c>
      <c r="AM237" s="38"/>
      <c r="AN237" s="10">
        <f t="shared" si="36"/>
        <v>1.42E-6</v>
      </c>
      <c r="AO237" s="10">
        <v>0.41</v>
      </c>
    </row>
    <row r="238" spans="1:41" ht="14.25" customHeight="1" x14ac:dyDescent="0.3">
      <c r="A238" t="s">
        <v>515</v>
      </c>
      <c r="B238" t="s">
        <v>516</v>
      </c>
      <c r="C238">
        <v>2021</v>
      </c>
      <c r="D238" t="s">
        <v>145</v>
      </c>
      <c r="E238" s="49">
        <v>57</v>
      </c>
      <c r="F238">
        <v>5</v>
      </c>
      <c r="G238">
        <v>685</v>
      </c>
      <c r="H238">
        <v>697</v>
      </c>
      <c r="I238" t="s">
        <v>534</v>
      </c>
      <c r="J238" t="s">
        <v>535</v>
      </c>
      <c r="K238" t="s">
        <v>519</v>
      </c>
      <c r="L238" s="49" t="s">
        <v>47</v>
      </c>
      <c r="M238" s="31" t="s">
        <v>76</v>
      </c>
      <c r="N238" s="1" t="s">
        <v>108</v>
      </c>
      <c r="O238" s="31" t="s">
        <v>107</v>
      </c>
      <c r="P238" s="31" t="s">
        <v>105</v>
      </c>
      <c r="Q238" s="57" t="s">
        <v>520</v>
      </c>
      <c r="R238" s="56"/>
      <c r="T238" s="31" t="s">
        <v>55</v>
      </c>
      <c r="U238" s="31" t="s">
        <v>80</v>
      </c>
      <c r="V238" s="31" t="s">
        <v>521</v>
      </c>
      <c r="W238" s="31" t="s">
        <v>57</v>
      </c>
      <c r="X238" s="31" t="s">
        <v>58</v>
      </c>
      <c r="AA238" s="50" t="s">
        <v>305</v>
      </c>
      <c r="AB238">
        <v>4</v>
      </c>
      <c r="AC238">
        <v>29.138332999999999</v>
      </c>
      <c r="AD238">
        <v>118.037222</v>
      </c>
      <c r="AF238" s="38"/>
      <c r="AG238" s="49">
        <v>120</v>
      </c>
      <c r="AJ238" s="31">
        <v>20</v>
      </c>
      <c r="AK238" s="31">
        <f t="shared" si="43"/>
        <v>0.05</v>
      </c>
      <c r="AL238" s="31">
        <f t="shared" si="44"/>
        <v>500</v>
      </c>
      <c r="AM238" s="38"/>
      <c r="AN238" s="10">
        <f t="shared" si="36"/>
        <v>1.42E-6</v>
      </c>
      <c r="AO238" s="10">
        <v>0.41</v>
      </c>
    </row>
    <row r="239" spans="1:41" ht="14.25" customHeight="1" x14ac:dyDescent="0.3">
      <c r="A239" t="s">
        <v>515</v>
      </c>
      <c r="B239" t="s">
        <v>516</v>
      </c>
      <c r="C239">
        <v>2021</v>
      </c>
      <c r="D239" t="s">
        <v>145</v>
      </c>
      <c r="E239" s="49">
        <v>57</v>
      </c>
      <c r="F239">
        <v>5</v>
      </c>
      <c r="G239">
        <v>685</v>
      </c>
      <c r="H239">
        <v>697</v>
      </c>
      <c r="I239" t="s">
        <v>536</v>
      </c>
      <c r="J239" t="s">
        <v>537</v>
      </c>
      <c r="K239" t="s">
        <v>519</v>
      </c>
      <c r="L239" s="49" t="s">
        <v>47</v>
      </c>
      <c r="M239" s="31" t="s">
        <v>76</v>
      </c>
      <c r="N239" s="1" t="s">
        <v>108</v>
      </c>
      <c r="O239" s="31" t="s">
        <v>107</v>
      </c>
      <c r="P239" s="31" t="s">
        <v>105</v>
      </c>
      <c r="Q239" s="57" t="s">
        <v>520</v>
      </c>
      <c r="R239" s="56"/>
      <c r="T239" s="31" t="s">
        <v>55</v>
      </c>
      <c r="U239" s="31" t="s">
        <v>80</v>
      </c>
      <c r="V239" s="31" t="s">
        <v>521</v>
      </c>
      <c r="W239" s="31" t="s">
        <v>57</v>
      </c>
      <c r="X239" s="31" t="s">
        <v>58</v>
      </c>
      <c r="AA239" s="50" t="s">
        <v>305</v>
      </c>
      <c r="AB239">
        <v>4</v>
      </c>
      <c r="AC239">
        <v>29.138332999999999</v>
      </c>
      <c r="AD239">
        <v>118.037222</v>
      </c>
      <c r="AF239" s="38"/>
      <c r="AG239" s="49">
        <v>82</v>
      </c>
      <c r="AJ239" s="31">
        <v>20</v>
      </c>
      <c r="AK239" s="31">
        <f t="shared" si="43"/>
        <v>0.05</v>
      </c>
      <c r="AL239" s="31">
        <f t="shared" si="44"/>
        <v>500</v>
      </c>
      <c r="AM239" s="38"/>
      <c r="AN239" s="10">
        <f t="shared" si="36"/>
        <v>1.42E-6</v>
      </c>
      <c r="AO239" s="10">
        <v>0.41</v>
      </c>
    </row>
    <row r="240" spans="1:41" ht="14.25" customHeight="1" x14ac:dyDescent="0.3">
      <c r="A240" t="s">
        <v>515</v>
      </c>
      <c r="B240" t="s">
        <v>516</v>
      </c>
      <c r="C240">
        <v>2021</v>
      </c>
      <c r="D240" t="s">
        <v>145</v>
      </c>
      <c r="E240" s="49">
        <v>57</v>
      </c>
      <c r="F240">
        <v>5</v>
      </c>
      <c r="G240">
        <v>685</v>
      </c>
      <c r="H240">
        <v>697</v>
      </c>
      <c r="I240" t="s">
        <v>538</v>
      </c>
      <c r="J240" t="s">
        <v>539</v>
      </c>
      <c r="K240" t="s">
        <v>519</v>
      </c>
      <c r="L240" s="49" t="s">
        <v>47</v>
      </c>
      <c r="M240" s="31" t="s">
        <v>76</v>
      </c>
      <c r="N240" s="1" t="s">
        <v>108</v>
      </c>
      <c r="O240" s="31" t="s">
        <v>107</v>
      </c>
      <c r="P240" s="31" t="s">
        <v>105</v>
      </c>
      <c r="Q240" s="57" t="s">
        <v>520</v>
      </c>
      <c r="R240" s="56"/>
      <c r="T240" s="31" t="s">
        <v>55</v>
      </c>
      <c r="U240" s="31" t="s">
        <v>80</v>
      </c>
      <c r="V240" s="31" t="s">
        <v>521</v>
      </c>
      <c r="W240" s="31" t="s">
        <v>57</v>
      </c>
      <c r="X240" s="31" t="s">
        <v>58</v>
      </c>
      <c r="AA240" s="50" t="s">
        <v>305</v>
      </c>
      <c r="AB240">
        <v>4</v>
      </c>
      <c r="AC240">
        <v>29.138332999999999</v>
      </c>
      <c r="AD240">
        <v>118.037222</v>
      </c>
      <c r="AF240" s="38"/>
      <c r="AG240" s="49">
        <v>91</v>
      </c>
      <c r="AJ240" s="31">
        <v>20</v>
      </c>
      <c r="AK240" s="31">
        <f t="shared" si="43"/>
        <v>0.05</v>
      </c>
      <c r="AL240" s="31">
        <f t="shared" si="44"/>
        <v>500</v>
      </c>
      <c r="AM240" s="38"/>
      <c r="AN240" s="10">
        <f t="shared" si="36"/>
        <v>1.42E-6</v>
      </c>
      <c r="AO240" s="10">
        <v>0.41</v>
      </c>
    </row>
    <row r="241" spans="1:42" ht="14.25" customHeight="1" x14ac:dyDescent="0.3">
      <c r="A241" t="s">
        <v>515</v>
      </c>
      <c r="B241" t="s">
        <v>516</v>
      </c>
      <c r="C241">
        <v>2021</v>
      </c>
      <c r="D241" t="s">
        <v>145</v>
      </c>
      <c r="E241" s="49">
        <v>57</v>
      </c>
      <c r="F241">
        <v>5</v>
      </c>
      <c r="G241">
        <v>685</v>
      </c>
      <c r="H241">
        <v>697</v>
      </c>
      <c r="I241" t="s">
        <v>540</v>
      </c>
      <c r="J241" t="s">
        <v>541</v>
      </c>
      <c r="K241" t="s">
        <v>519</v>
      </c>
      <c r="L241" s="49" t="s">
        <v>47</v>
      </c>
      <c r="M241" s="31" t="s">
        <v>76</v>
      </c>
      <c r="N241" s="1" t="s">
        <v>108</v>
      </c>
      <c r="O241" s="31" t="s">
        <v>107</v>
      </c>
      <c r="P241" s="31" t="s">
        <v>105</v>
      </c>
      <c r="Q241" s="57" t="s">
        <v>520</v>
      </c>
      <c r="R241" s="56"/>
      <c r="T241" s="31" t="s">
        <v>55</v>
      </c>
      <c r="U241" s="31" t="s">
        <v>80</v>
      </c>
      <c r="V241" s="31" t="s">
        <v>521</v>
      </c>
      <c r="W241" s="31" t="s">
        <v>57</v>
      </c>
      <c r="X241" s="31" t="s">
        <v>58</v>
      </c>
      <c r="AA241" s="50" t="s">
        <v>305</v>
      </c>
      <c r="AB241">
        <v>4</v>
      </c>
      <c r="AC241">
        <v>29.138332999999999</v>
      </c>
      <c r="AD241">
        <v>118.037222</v>
      </c>
      <c r="AF241" s="38"/>
      <c r="AG241" s="49">
        <v>132</v>
      </c>
      <c r="AJ241" s="31">
        <v>20</v>
      </c>
      <c r="AK241" s="31">
        <f t="shared" si="43"/>
        <v>0.05</v>
      </c>
      <c r="AL241" s="31">
        <f t="shared" si="44"/>
        <v>500</v>
      </c>
      <c r="AM241" s="38"/>
      <c r="AN241" s="10">
        <f t="shared" si="36"/>
        <v>1.42E-6</v>
      </c>
      <c r="AO241" s="10">
        <v>0.41</v>
      </c>
    </row>
    <row r="242" spans="1:42" ht="14.25" customHeight="1" x14ac:dyDescent="0.3">
      <c r="A242" t="s">
        <v>515</v>
      </c>
      <c r="B242" t="s">
        <v>516</v>
      </c>
      <c r="C242">
        <v>2021</v>
      </c>
      <c r="D242" t="s">
        <v>145</v>
      </c>
      <c r="E242" s="49">
        <v>57</v>
      </c>
      <c r="F242">
        <v>5</v>
      </c>
      <c r="G242">
        <v>685</v>
      </c>
      <c r="H242">
        <v>697</v>
      </c>
      <c r="I242" t="s">
        <v>542</v>
      </c>
      <c r="J242" t="s">
        <v>543</v>
      </c>
      <c r="K242" t="s">
        <v>519</v>
      </c>
      <c r="L242" s="49" t="s">
        <v>47</v>
      </c>
      <c r="M242" s="31" t="s">
        <v>76</v>
      </c>
      <c r="N242" s="1" t="s">
        <v>108</v>
      </c>
      <c r="O242" s="31" t="s">
        <v>107</v>
      </c>
      <c r="P242" s="31" t="s">
        <v>105</v>
      </c>
      <c r="Q242" s="57" t="s">
        <v>520</v>
      </c>
      <c r="R242" s="56"/>
      <c r="T242" s="31" t="s">
        <v>55</v>
      </c>
      <c r="U242" s="31" t="s">
        <v>80</v>
      </c>
      <c r="V242" s="31" t="s">
        <v>521</v>
      </c>
      <c r="W242" s="31" t="s">
        <v>57</v>
      </c>
      <c r="X242" s="31" t="s">
        <v>58</v>
      </c>
      <c r="AA242" s="50" t="s">
        <v>305</v>
      </c>
      <c r="AB242">
        <v>4</v>
      </c>
      <c r="AC242">
        <v>29.138332999999999</v>
      </c>
      <c r="AD242">
        <v>118.037222</v>
      </c>
      <c r="AF242" s="38"/>
      <c r="AG242" s="49">
        <v>114</v>
      </c>
      <c r="AJ242" s="31">
        <v>20</v>
      </c>
      <c r="AK242" s="31">
        <f t="shared" si="43"/>
        <v>0.05</v>
      </c>
      <c r="AL242" s="31">
        <f t="shared" si="44"/>
        <v>500</v>
      </c>
      <c r="AM242" s="38"/>
      <c r="AN242" s="10">
        <f t="shared" si="36"/>
        <v>1.42E-6</v>
      </c>
      <c r="AO242" s="10">
        <v>0.41</v>
      </c>
    </row>
    <row r="243" spans="1:42" ht="14.25" customHeight="1" x14ac:dyDescent="0.3">
      <c r="A243" t="s">
        <v>515</v>
      </c>
      <c r="B243" t="s">
        <v>516</v>
      </c>
      <c r="C243">
        <v>2021</v>
      </c>
      <c r="D243" t="s">
        <v>145</v>
      </c>
      <c r="E243" s="49">
        <v>57</v>
      </c>
      <c r="F243">
        <v>5</v>
      </c>
      <c r="G243">
        <v>685</v>
      </c>
      <c r="H243">
        <v>697</v>
      </c>
      <c r="I243" t="s">
        <v>544</v>
      </c>
      <c r="J243" t="s">
        <v>545</v>
      </c>
      <c r="K243" t="s">
        <v>519</v>
      </c>
      <c r="L243" s="49" t="s">
        <v>47</v>
      </c>
      <c r="M243" s="31" t="s">
        <v>76</v>
      </c>
      <c r="N243" s="1" t="s">
        <v>108</v>
      </c>
      <c r="O243" s="31" t="s">
        <v>107</v>
      </c>
      <c r="P243" s="31" t="s">
        <v>105</v>
      </c>
      <c r="Q243" s="57" t="s">
        <v>520</v>
      </c>
      <c r="R243" s="56"/>
      <c r="T243" s="31" t="s">
        <v>55</v>
      </c>
      <c r="U243" s="31" t="s">
        <v>80</v>
      </c>
      <c r="V243" s="31" t="s">
        <v>521</v>
      </c>
      <c r="W243" s="31" t="s">
        <v>57</v>
      </c>
      <c r="X243" s="31" t="s">
        <v>58</v>
      </c>
      <c r="AA243" s="50" t="s">
        <v>305</v>
      </c>
      <c r="AB243">
        <v>4</v>
      </c>
      <c r="AC243">
        <v>29.138332999999999</v>
      </c>
      <c r="AD243">
        <v>118.037222</v>
      </c>
      <c r="AF243" s="38"/>
      <c r="AG243" s="49">
        <v>58</v>
      </c>
      <c r="AJ243" s="31">
        <v>20</v>
      </c>
      <c r="AK243" s="31">
        <f t="shared" si="43"/>
        <v>0.05</v>
      </c>
      <c r="AL243" s="31">
        <f t="shared" si="44"/>
        <v>500</v>
      </c>
      <c r="AM243" s="38"/>
      <c r="AN243" s="10">
        <f t="shared" si="36"/>
        <v>1.42E-6</v>
      </c>
      <c r="AO243" s="10">
        <v>0.41</v>
      </c>
    </row>
    <row r="244" spans="1:42" ht="14.25" customHeight="1" x14ac:dyDescent="0.3">
      <c r="A244" t="s">
        <v>515</v>
      </c>
      <c r="B244" t="s">
        <v>516</v>
      </c>
      <c r="C244">
        <v>2021</v>
      </c>
      <c r="D244" t="s">
        <v>145</v>
      </c>
      <c r="E244" s="49">
        <v>57</v>
      </c>
      <c r="F244">
        <v>5</v>
      </c>
      <c r="G244">
        <v>685</v>
      </c>
      <c r="H244">
        <v>697</v>
      </c>
      <c r="I244" t="s">
        <v>546</v>
      </c>
      <c r="J244" t="s">
        <v>547</v>
      </c>
      <c r="K244" t="s">
        <v>519</v>
      </c>
      <c r="L244" s="49" t="s">
        <v>47</v>
      </c>
      <c r="M244" s="31" t="s">
        <v>76</v>
      </c>
      <c r="N244" s="1" t="s">
        <v>108</v>
      </c>
      <c r="O244" s="31" t="s">
        <v>107</v>
      </c>
      <c r="P244" s="31" t="s">
        <v>105</v>
      </c>
      <c r="Q244" s="57" t="s">
        <v>520</v>
      </c>
      <c r="R244" s="56"/>
      <c r="T244" s="31" t="s">
        <v>55</v>
      </c>
      <c r="U244" s="31" t="s">
        <v>80</v>
      </c>
      <c r="V244" s="31" t="s">
        <v>521</v>
      </c>
      <c r="W244" s="31" t="s">
        <v>57</v>
      </c>
      <c r="X244" s="31" t="s">
        <v>58</v>
      </c>
      <c r="AA244" s="50" t="s">
        <v>305</v>
      </c>
      <c r="AB244">
        <v>4</v>
      </c>
      <c r="AC244">
        <v>29.138332999999999</v>
      </c>
      <c r="AD244">
        <v>118.037222</v>
      </c>
      <c r="AF244" s="38"/>
      <c r="AG244" s="49">
        <v>112</v>
      </c>
      <c r="AJ244" s="31">
        <v>20</v>
      </c>
      <c r="AK244" s="31">
        <f t="shared" si="43"/>
        <v>0.05</v>
      </c>
      <c r="AL244" s="31">
        <f t="shared" si="44"/>
        <v>500</v>
      </c>
      <c r="AM244" s="38"/>
      <c r="AN244" s="10">
        <f t="shared" si="36"/>
        <v>1.42E-6</v>
      </c>
      <c r="AO244" s="10">
        <v>0.41</v>
      </c>
    </row>
    <row r="245" spans="1:42" ht="14.25" customHeight="1" x14ac:dyDescent="0.3">
      <c r="A245" t="s">
        <v>515</v>
      </c>
      <c r="B245" t="s">
        <v>516</v>
      </c>
      <c r="C245">
        <v>2021</v>
      </c>
      <c r="D245" t="s">
        <v>145</v>
      </c>
      <c r="E245" s="49">
        <v>57</v>
      </c>
      <c r="F245">
        <v>5</v>
      </c>
      <c r="G245">
        <v>685</v>
      </c>
      <c r="H245">
        <v>697</v>
      </c>
      <c r="I245" t="s">
        <v>548</v>
      </c>
      <c r="J245" t="s">
        <v>549</v>
      </c>
      <c r="K245" t="s">
        <v>519</v>
      </c>
      <c r="L245" s="49" t="s">
        <v>47</v>
      </c>
      <c r="M245" s="31" t="s">
        <v>76</v>
      </c>
      <c r="N245" s="1" t="s">
        <v>108</v>
      </c>
      <c r="O245" s="31" t="s">
        <v>107</v>
      </c>
      <c r="P245" s="31" t="s">
        <v>105</v>
      </c>
      <c r="Q245" s="57" t="s">
        <v>520</v>
      </c>
      <c r="R245" s="56"/>
      <c r="T245" s="31" t="s">
        <v>55</v>
      </c>
      <c r="U245" s="31" t="s">
        <v>80</v>
      </c>
      <c r="V245" s="31" t="s">
        <v>521</v>
      </c>
      <c r="W245" s="31" t="s">
        <v>57</v>
      </c>
      <c r="X245" s="31" t="s">
        <v>58</v>
      </c>
      <c r="AA245" s="50" t="s">
        <v>305</v>
      </c>
      <c r="AB245">
        <v>4</v>
      </c>
      <c r="AC245">
        <v>29.138332999999999</v>
      </c>
      <c r="AD245">
        <v>118.037222</v>
      </c>
      <c r="AF245" s="38"/>
      <c r="AG245" s="49">
        <v>85</v>
      </c>
      <c r="AJ245" s="31">
        <v>20</v>
      </c>
      <c r="AK245" s="31">
        <f t="shared" si="43"/>
        <v>0.05</v>
      </c>
      <c r="AL245" s="31">
        <f t="shared" si="44"/>
        <v>500</v>
      </c>
      <c r="AM245" s="38"/>
      <c r="AN245" s="10">
        <f t="shared" si="36"/>
        <v>1.42E-6</v>
      </c>
      <c r="AO245" s="10">
        <v>0.41</v>
      </c>
    </row>
    <row r="246" spans="1:42" ht="14.25" customHeight="1" x14ac:dyDescent="0.3">
      <c r="A246" t="s">
        <v>515</v>
      </c>
      <c r="B246" t="s">
        <v>516</v>
      </c>
      <c r="C246">
        <v>2021</v>
      </c>
      <c r="D246" t="s">
        <v>145</v>
      </c>
      <c r="E246" s="49">
        <v>57</v>
      </c>
      <c r="F246">
        <v>5</v>
      </c>
      <c r="G246">
        <v>685</v>
      </c>
      <c r="H246">
        <v>697</v>
      </c>
      <c r="I246" t="s">
        <v>550</v>
      </c>
      <c r="J246" t="s">
        <v>551</v>
      </c>
      <c r="K246" t="s">
        <v>519</v>
      </c>
      <c r="L246" s="49" t="s">
        <v>47</v>
      </c>
      <c r="M246" s="31" t="s">
        <v>76</v>
      </c>
      <c r="N246" s="1" t="s">
        <v>108</v>
      </c>
      <c r="O246" s="31" t="s">
        <v>107</v>
      </c>
      <c r="P246" s="31" t="s">
        <v>105</v>
      </c>
      <c r="Q246" s="57" t="s">
        <v>520</v>
      </c>
      <c r="R246" s="56"/>
      <c r="T246" s="31" t="s">
        <v>55</v>
      </c>
      <c r="U246" s="31" t="s">
        <v>80</v>
      </c>
      <c r="V246" s="31" t="s">
        <v>521</v>
      </c>
      <c r="W246" s="31" t="s">
        <v>57</v>
      </c>
      <c r="X246" s="31" t="s">
        <v>58</v>
      </c>
      <c r="AA246" s="50" t="s">
        <v>305</v>
      </c>
      <c r="AB246">
        <v>4</v>
      </c>
      <c r="AC246">
        <v>29.138332999999999</v>
      </c>
      <c r="AD246">
        <v>118.037222</v>
      </c>
      <c r="AF246" s="38"/>
      <c r="AG246" s="49">
        <v>53</v>
      </c>
      <c r="AJ246" s="31">
        <v>20</v>
      </c>
      <c r="AK246" s="31">
        <f t="shared" si="43"/>
        <v>0.05</v>
      </c>
      <c r="AL246" s="31">
        <f t="shared" si="44"/>
        <v>500</v>
      </c>
      <c r="AM246" s="38"/>
      <c r="AN246" s="10">
        <f t="shared" si="36"/>
        <v>1.42E-6</v>
      </c>
      <c r="AO246" s="10">
        <v>0.41</v>
      </c>
    </row>
    <row r="247" spans="1:42" ht="14.25" customHeight="1" x14ac:dyDescent="0.3">
      <c r="A247" t="s">
        <v>515</v>
      </c>
      <c r="B247" t="s">
        <v>516</v>
      </c>
      <c r="C247">
        <v>2021</v>
      </c>
      <c r="D247" t="s">
        <v>145</v>
      </c>
      <c r="E247" s="49">
        <v>57</v>
      </c>
      <c r="F247">
        <v>5</v>
      </c>
      <c r="G247">
        <v>685</v>
      </c>
      <c r="H247">
        <v>697</v>
      </c>
      <c r="I247" t="s">
        <v>552</v>
      </c>
      <c r="J247" t="s">
        <v>553</v>
      </c>
      <c r="K247" t="s">
        <v>519</v>
      </c>
      <c r="L247" s="49" t="s">
        <v>47</v>
      </c>
      <c r="M247" s="31" t="s">
        <v>76</v>
      </c>
      <c r="N247" s="1" t="s">
        <v>108</v>
      </c>
      <c r="O247" s="31" t="s">
        <v>107</v>
      </c>
      <c r="P247" s="31" t="s">
        <v>105</v>
      </c>
      <c r="Q247" s="57" t="s">
        <v>520</v>
      </c>
      <c r="R247" s="56"/>
      <c r="T247" s="31" t="s">
        <v>55</v>
      </c>
      <c r="U247" s="31" t="s">
        <v>80</v>
      </c>
      <c r="V247" s="31" t="s">
        <v>521</v>
      </c>
      <c r="W247" s="31" t="s">
        <v>57</v>
      </c>
      <c r="X247" s="31" t="s">
        <v>58</v>
      </c>
      <c r="AA247" s="50" t="s">
        <v>305</v>
      </c>
      <c r="AB247">
        <v>4</v>
      </c>
      <c r="AC247">
        <v>29.138332999999999</v>
      </c>
      <c r="AD247">
        <v>118.037222</v>
      </c>
      <c r="AF247" s="38"/>
      <c r="AG247" s="49">
        <v>70</v>
      </c>
      <c r="AJ247" s="31">
        <v>20</v>
      </c>
      <c r="AK247" s="31">
        <f t="shared" si="43"/>
        <v>0.05</v>
      </c>
      <c r="AL247" s="31">
        <f t="shared" si="44"/>
        <v>500</v>
      </c>
      <c r="AM247" s="38"/>
      <c r="AN247" s="10">
        <f t="shared" si="36"/>
        <v>1.42E-6</v>
      </c>
      <c r="AO247" s="10">
        <v>0.41</v>
      </c>
    </row>
    <row r="248" spans="1:42" ht="14.25" customHeight="1" x14ac:dyDescent="0.3">
      <c r="A248" t="s">
        <v>515</v>
      </c>
      <c r="B248" t="s">
        <v>516</v>
      </c>
      <c r="C248">
        <v>2021</v>
      </c>
      <c r="D248" t="s">
        <v>145</v>
      </c>
      <c r="E248" s="49">
        <v>57</v>
      </c>
      <c r="F248">
        <v>5</v>
      </c>
      <c r="G248">
        <v>685</v>
      </c>
      <c r="H248">
        <v>697</v>
      </c>
      <c r="I248" t="s">
        <v>554</v>
      </c>
      <c r="J248" t="s">
        <v>555</v>
      </c>
      <c r="K248" t="s">
        <v>519</v>
      </c>
      <c r="L248" s="49" t="s">
        <v>47</v>
      </c>
      <c r="M248" s="31" t="s">
        <v>76</v>
      </c>
      <c r="N248" s="1" t="s">
        <v>108</v>
      </c>
      <c r="O248" s="31" t="s">
        <v>107</v>
      </c>
      <c r="P248" s="31" t="s">
        <v>105</v>
      </c>
      <c r="Q248" s="57" t="s">
        <v>520</v>
      </c>
      <c r="R248" s="56"/>
      <c r="T248" s="31" t="s">
        <v>55</v>
      </c>
      <c r="U248" s="31" t="s">
        <v>80</v>
      </c>
      <c r="V248" s="31" t="s">
        <v>521</v>
      </c>
      <c r="W248" s="31" t="s">
        <v>57</v>
      </c>
      <c r="X248" s="31" t="s">
        <v>58</v>
      </c>
      <c r="AA248" s="50" t="s">
        <v>305</v>
      </c>
      <c r="AB248">
        <v>4</v>
      </c>
      <c r="AC248">
        <v>29.138332999999999</v>
      </c>
      <c r="AD248">
        <v>118.037222</v>
      </c>
      <c r="AF248" s="38"/>
      <c r="AG248" s="49">
        <v>53</v>
      </c>
      <c r="AJ248" s="31">
        <v>20</v>
      </c>
      <c r="AK248" s="31">
        <f t="shared" si="43"/>
        <v>0.05</v>
      </c>
      <c r="AL248" s="31">
        <f t="shared" si="44"/>
        <v>500</v>
      </c>
      <c r="AM248" s="38"/>
      <c r="AN248" s="10">
        <f t="shared" si="36"/>
        <v>1.42E-6</v>
      </c>
      <c r="AO248" s="10">
        <v>0.41</v>
      </c>
    </row>
    <row r="249" spans="1:42" ht="14.25" customHeight="1" x14ac:dyDescent="0.3">
      <c r="A249" t="s">
        <v>515</v>
      </c>
      <c r="B249" t="s">
        <v>516</v>
      </c>
      <c r="C249">
        <v>2021</v>
      </c>
      <c r="D249" t="s">
        <v>145</v>
      </c>
      <c r="E249" s="49">
        <v>57</v>
      </c>
      <c r="F249">
        <v>5</v>
      </c>
      <c r="G249">
        <v>685</v>
      </c>
      <c r="H249">
        <v>697</v>
      </c>
      <c r="I249" t="s">
        <v>556</v>
      </c>
      <c r="J249" t="s">
        <v>557</v>
      </c>
      <c r="K249" t="s">
        <v>519</v>
      </c>
      <c r="L249" s="49" t="s">
        <v>47</v>
      </c>
      <c r="M249" s="31" t="s">
        <v>76</v>
      </c>
      <c r="N249" s="1" t="s">
        <v>108</v>
      </c>
      <c r="O249" s="31" t="s">
        <v>107</v>
      </c>
      <c r="P249" s="31" t="s">
        <v>105</v>
      </c>
      <c r="Q249" s="57" t="s">
        <v>520</v>
      </c>
      <c r="R249" s="56"/>
      <c r="T249" s="31" t="s">
        <v>55</v>
      </c>
      <c r="U249" s="31" t="s">
        <v>80</v>
      </c>
      <c r="V249" s="31" t="s">
        <v>521</v>
      </c>
      <c r="W249" s="31" t="s">
        <v>57</v>
      </c>
      <c r="X249" s="31" t="s">
        <v>58</v>
      </c>
      <c r="AA249" s="50" t="s">
        <v>305</v>
      </c>
      <c r="AB249">
        <v>4</v>
      </c>
      <c r="AC249">
        <v>29.138332999999999</v>
      </c>
      <c r="AD249">
        <v>118.037222</v>
      </c>
      <c r="AF249" s="38"/>
      <c r="AG249" s="49">
        <v>108</v>
      </c>
      <c r="AJ249" s="31">
        <v>20</v>
      </c>
      <c r="AK249" s="31">
        <f t="shared" si="43"/>
        <v>0.05</v>
      </c>
      <c r="AL249" s="31">
        <f t="shared" si="44"/>
        <v>500</v>
      </c>
      <c r="AM249" s="38"/>
      <c r="AN249" s="10">
        <f t="shared" si="36"/>
        <v>1.42E-6</v>
      </c>
      <c r="AO249" s="10">
        <v>0.41</v>
      </c>
    </row>
    <row r="250" spans="1:42" ht="14.25" customHeight="1" x14ac:dyDescent="0.3">
      <c r="A250" t="s">
        <v>515</v>
      </c>
      <c r="B250" t="s">
        <v>516</v>
      </c>
      <c r="C250">
        <v>2021</v>
      </c>
      <c r="D250" t="s">
        <v>145</v>
      </c>
      <c r="E250" s="49">
        <v>57</v>
      </c>
      <c r="F250">
        <v>5</v>
      </c>
      <c r="G250">
        <v>685</v>
      </c>
      <c r="H250">
        <v>697</v>
      </c>
      <c r="I250" t="s">
        <v>558</v>
      </c>
      <c r="J250" t="s">
        <v>559</v>
      </c>
      <c r="K250" t="s">
        <v>519</v>
      </c>
      <c r="L250" s="49" t="s">
        <v>47</v>
      </c>
      <c r="M250" s="31" t="s">
        <v>76</v>
      </c>
      <c r="N250" s="1" t="s">
        <v>108</v>
      </c>
      <c r="O250" s="31" t="s">
        <v>107</v>
      </c>
      <c r="P250" s="31" t="s">
        <v>105</v>
      </c>
      <c r="Q250" s="57" t="s">
        <v>520</v>
      </c>
      <c r="R250" s="56"/>
      <c r="T250" s="31" t="s">
        <v>55</v>
      </c>
      <c r="U250" s="31" t="s">
        <v>80</v>
      </c>
      <c r="V250" s="31" t="s">
        <v>521</v>
      </c>
      <c r="W250" s="31" t="s">
        <v>57</v>
      </c>
      <c r="X250" s="31" t="s">
        <v>58</v>
      </c>
      <c r="AA250" s="50" t="s">
        <v>305</v>
      </c>
      <c r="AB250">
        <v>4</v>
      </c>
      <c r="AC250">
        <v>29.138332999999999</v>
      </c>
      <c r="AD250">
        <v>118.037222</v>
      </c>
      <c r="AF250" s="38"/>
      <c r="AG250" s="49">
        <v>103</v>
      </c>
      <c r="AJ250" s="31">
        <v>20</v>
      </c>
      <c r="AK250" s="31">
        <f t="shared" si="43"/>
        <v>0.05</v>
      </c>
      <c r="AL250" s="31">
        <f t="shared" si="44"/>
        <v>500</v>
      </c>
      <c r="AM250" s="38"/>
      <c r="AN250" s="10">
        <f t="shared" ref="AN250:AN313" si="45">1.42*10^-6</f>
        <v>1.42E-6</v>
      </c>
      <c r="AO250" s="10">
        <v>0.41</v>
      </c>
    </row>
    <row r="251" spans="1:42" ht="14.25" customHeight="1" x14ac:dyDescent="0.3">
      <c r="A251" t="s">
        <v>515</v>
      </c>
      <c r="B251" t="s">
        <v>516</v>
      </c>
      <c r="C251">
        <v>2021</v>
      </c>
      <c r="D251" t="s">
        <v>145</v>
      </c>
      <c r="E251" s="49">
        <v>57</v>
      </c>
      <c r="F251">
        <v>5</v>
      </c>
      <c r="G251">
        <v>685</v>
      </c>
      <c r="H251">
        <v>697</v>
      </c>
      <c r="I251" t="s">
        <v>560</v>
      </c>
      <c r="J251" t="s">
        <v>561</v>
      </c>
      <c r="K251" t="s">
        <v>519</v>
      </c>
      <c r="L251" s="49" t="s">
        <v>47</v>
      </c>
      <c r="M251" s="31" t="s">
        <v>76</v>
      </c>
      <c r="N251" s="1" t="s">
        <v>108</v>
      </c>
      <c r="O251" s="31" t="s">
        <v>107</v>
      </c>
      <c r="P251" s="31" t="s">
        <v>105</v>
      </c>
      <c r="Q251" s="57" t="s">
        <v>520</v>
      </c>
      <c r="R251" s="56"/>
      <c r="T251" s="31" t="s">
        <v>55</v>
      </c>
      <c r="U251" s="31" t="s">
        <v>80</v>
      </c>
      <c r="V251" s="31" t="s">
        <v>521</v>
      </c>
      <c r="W251" s="31" t="s">
        <v>57</v>
      </c>
      <c r="X251" s="31" t="s">
        <v>58</v>
      </c>
      <c r="AA251" s="50" t="s">
        <v>305</v>
      </c>
      <c r="AB251">
        <v>4</v>
      </c>
      <c r="AC251">
        <v>29.138332999999999</v>
      </c>
      <c r="AD251">
        <v>118.037222</v>
      </c>
      <c r="AF251" s="38"/>
      <c r="AG251" s="49">
        <v>86</v>
      </c>
      <c r="AJ251" s="31">
        <v>20</v>
      </c>
      <c r="AK251" s="31">
        <f t="shared" si="43"/>
        <v>0.05</v>
      </c>
      <c r="AL251" s="31">
        <f t="shared" si="44"/>
        <v>500</v>
      </c>
      <c r="AM251" s="38"/>
      <c r="AN251" s="10">
        <f t="shared" si="45"/>
        <v>1.42E-6</v>
      </c>
      <c r="AO251" s="10">
        <v>0.41</v>
      </c>
    </row>
    <row r="252" spans="1:42" ht="14.25" customHeight="1" x14ac:dyDescent="0.3">
      <c r="A252" t="s">
        <v>515</v>
      </c>
      <c r="B252" t="s">
        <v>516</v>
      </c>
      <c r="C252">
        <v>2021</v>
      </c>
      <c r="D252" t="s">
        <v>145</v>
      </c>
      <c r="E252" s="49">
        <v>57</v>
      </c>
      <c r="F252">
        <v>5</v>
      </c>
      <c r="G252">
        <v>685</v>
      </c>
      <c r="H252">
        <v>697</v>
      </c>
      <c r="I252" t="s">
        <v>562</v>
      </c>
      <c r="J252" t="s">
        <v>563</v>
      </c>
      <c r="K252" t="s">
        <v>519</v>
      </c>
      <c r="L252" s="49" t="s">
        <v>47</v>
      </c>
      <c r="M252" s="31" t="s">
        <v>76</v>
      </c>
      <c r="N252" s="1" t="s">
        <v>108</v>
      </c>
      <c r="O252" s="31" t="s">
        <v>107</v>
      </c>
      <c r="P252" s="31" t="s">
        <v>105</v>
      </c>
      <c r="Q252" s="57" t="s">
        <v>520</v>
      </c>
      <c r="R252" s="56"/>
      <c r="T252" s="31" t="s">
        <v>55</v>
      </c>
      <c r="U252" s="31" t="s">
        <v>80</v>
      </c>
      <c r="V252" s="31" t="s">
        <v>521</v>
      </c>
      <c r="W252" s="31" t="s">
        <v>57</v>
      </c>
      <c r="X252" s="31" t="s">
        <v>58</v>
      </c>
      <c r="AA252" s="50" t="s">
        <v>305</v>
      </c>
      <c r="AB252">
        <v>4</v>
      </c>
      <c r="AC252">
        <v>29.138332999999999</v>
      </c>
      <c r="AD252">
        <v>118.037222</v>
      </c>
      <c r="AF252" s="38"/>
      <c r="AG252" s="49">
        <v>115</v>
      </c>
      <c r="AJ252" s="31">
        <v>20</v>
      </c>
      <c r="AK252" s="31">
        <f t="shared" si="43"/>
        <v>0.05</v>
      </c>
      <c r="AL252" s="31">
        <f t="shared" si="44"/>
        <v>500</v>
      </c>
      <c r="AM252" s="38"/>
      <c r="AN252" s="10">
        <f t="shared" si="45"/>
        <v>1.42E-6</v>
      </c>
      <c r="AO252" s="10">
        <v>0.41</v>
      </c>
    </row>
    <row r="253" spans="1:42" ht="14.25" customHeight="1" x14ac:dyDescent="0.3">
      <c r="A253" t="s">
        <v>515</v>
      </c>
      <c r="B253" t="s">
        <v>516</v>
      </c>
      <c r="C253">
        <v>2021</v>
      </c>
      <c r="D253" t="s">
        <v>145</v>
      </c>
      <c r="E253" s="49">
        <v>57</v>
      </c>
      <c r="F253">
        <v>5</v>
      </c>
      <c r="G253">
        <v>685</v>
      </c>
      <c r="H253">
        <v>697</v>
      </c>
      <c r="I253" t="s">
        <v>564</v>
      </c>
      <c r="J253" t="s">
        <v>565</v>
      </c>
      <c r="K253" t="s">
        <v>519</v>
      </c>
      <c r="L253" s="49" t="s">
        <v>47</v>
      </c>
      <c r="M253" s="31" t="s">
        <v>76</v>
      </c>
      <c r="N253" s="1" t="s">
        <v>108</v>
      </c>
      <c r="O253" s="31" t="s">
        <v>107</v>
      </c>
      <c r="P253" s="31" t="s">
        <v>105</v>
      </c>
      <c r="Q253" s="57" t="s">
        <v>520</v>
      </c>
      <c r="R253" s="56"/>
      <c r="T253" s="31" t="s">
        <v>55</v>
      </c>
      <c r="U253" s="31" t="s">
        <v>80</v>
      </c>
      <c r="V253" s="31" t="s">
        <v>521</v>
      </c>
      <c r="W253" s="31" t="s">
        <v>57</v>
      </c>
      <c r="X253" s="31" t="s">
        <v>58</v>
      </c>
      <c r="AA253" s="50" t="s">
        <v>305</v>
      </c>
      <c r="AB253">
        <v>4</v>
      </c>
      <c r="AC253">
        <v>29.138332999999999</v>
      </c>
      <c r="AD253">
        <v>118.037222</v>
      </c>
      <c r="AF253" s="38"/>
      <c r="AG253" s="49">
        <v>126</v>
      </c>
      <c r="AJ253" s="31">
        <v>20</v>
      </c>
      <c r="AK253" s="31">
        <f t="shared" si="43"/>
        <v>0.05</v>
      </c>
      <c r="AL253" s="31">
        <f t="shared" si="44"/>
        <v>500</v>
      </c>
      <c r="AM253" s="38"/>
      <c r="AN253" s="10">
        <f t="shared" si="45"/>
        <v>1.42E-6</v>
      </c>
      <c r="AO253" s="10">
        <v>0.41</v>
      </c>
    </row>
    <row r="254" spans="1:42" ht="14.25" customHeight="1" x14ac:dyDescent="0.3">
      <c r="A254" t="s">
        <v>566</v>
      </c>
      <c r="B254" t="s">
        <v>567</v>
      </c>
      <c r="C254">
        <v>2020</v>
      </c>
      <c r="D254" t="s">
        <v>125</v>
      </c>
      <c r="E254" s="49">
        <v>446</v>
      </c>
      <c r="G254">
        <v>563</v>
      </c>
      <c r="H254">
        <v>575</v>
      </c>
      <c r="I254" t="s">
        <v>568</v>
      </c>
      <c r="J254" t="s">
        <v>569</v>
      </c>
      <c r="K254" t="s">
        <v>570</v>
      </c>
      <c r="L254" s="49" t="s">
        <v>47</v>
      </c>
      <c r="M254" s="31" t="s">
        <v>76</v>
      </c>
      <c r="N254" s="1" t="s">
        <v>108</v>
      </c>
      <c r="O254" s="31" t="s">
        <v>51</v>
      </c>
      <c r="P254" s="31" t="s">
        <v>77</v>
      </c>
      <c r="Q254" s="31" t="s">
        <v>370</v>
      </c>
      <c r="R254" s="31" t="s">
        <v>371</v>
      </c>
      <c r="S254" s="31" t="s">
        <v>571</v>
      </c>
      <c r="T254" s="31" t="s">
        <v>55</v>
      </c>
      <c r="U254" s="31" t="s">
        <v>573</v>
      </c>
      <c r="V254" s="31" t="s">
        <v>572</v>
      </c>
      <c r="W254" s="31" t="s">
        <v>57</v>
      </c>
      <c r="X254" s="31" t="s">
        <v>82</v>
      </c>
      <c r="AA254" s="50" t="s">
        <v>305</v>
      </c>
      <c r="AC254">
        <v>51.222799999999999</v>
      </c>
      <c r="AD254">
        <v>4.4101999999999997</v>
      </c>
      <c r="AF254" s="38">
        <f>(AG254/AH254)/100</f>
        <v>3.9376359680928208</v>
      </c>
      <c r="AG254" s="49">
        <v>543</v>
      </c>
      <c r="AH254">
        <v>1.379</v>
      </c>
      <c r="AJ254" s="31">
        <v>20</v>
      </c>
      <c r="AK254" s="31">
        <f t="shared" ref="AK254:AK283" si="46">1/AJ254</f>
        <v>0.05</v>
      </c>
      <c r="AL254" s="31">
        <f t="shared" ref="AL254:AL274" si="47">AK254*(100*100)</f>
        <v>500</v>
      </c>
      <c r="AM254" s="38">
        <f t="shared" ref="AM254:AM269" si="48">AF254*AL254</f>
        <v>1968.8179840464104</v>
      </c>
      <c r="AN254" s="10">
        <f t="shared" si="45"/>
        <v>1.42E-6</v>
      </c>
      <c r="AO254" s="10">
        <v>0.41</v>
      </c>
      <c r="AP254">
        <f t="shared" ref="AP254:AP269" si="49">AM254*AN254</f>
        <v>2.7957215373459027E-3</v>
      </c>
    </row>
    <row r="255" spans="1:42" ht="14.25" customHeight="1" x14ac:dyDescent="0.3">
      <c r="A255" t="s">
        <v>566</v>
      </c>
      <c r="B255" t="s">
        <v>567</v>
      </c>
      <c r="C255">
        <v>2020</v>
      </c>
      <c r="D255" t="s">
        <v>125</v>
      </c>
      <c r="E255" s="49">
        <v>446</v>
      </c>
      <c r="G255">
        <v>563</v>
      </c>
      <c r="H255">
        <v>575</v>
      </c>
      <c r="I255" t="s">
        <v>574</v>
      </c>
      <c r="J255" t="s">
        <v>569</v>
      </c>
      <c r="K255" t="s">
        <v>570</v>
      </c>
      <c r="L255" s="49" t="s">
        <v>47</v>
      </c>
      <c r="M255" s="31" t="s">
        <v>76</v>
      </c>
      <c r="N255" s="1" t="s">
        <v>108</v>
      </c>
      <c r="O255" s="31" t="s">
        <v>51</v>
      </c>
      <c r="P255" s="31" t="s">
        <v>77</v>
      </c>
      <c r="Q255" s="31" t="s">
        <v>370</v>
      </c>
      <c r="R255" s="31" t="s">
        <v>371</v>
      </c>
      <c r="S255" s="31" t="s">
        <v>571</v>
      </c>
      <c r="T255" s="31" t="s">
        <v>55</v>
      </c>
      <c r="U255" s="31" t="s">
        <v>573</v>
      </c>
      <c r="V255" s="31" t="s">
        <v>572</v>
      </c>
      <c r="W255" s="31" t="s">
        <v>57</v>
      </c>
      <c r="X255" s="31" t="s">
        <v>82</v>
      </c>
      <c r="AA255" s="50" t="s">
        <v>305</v>
      </c>
      <c r="AC255">
        <v>51.222799999999999</v>
      </c>
      <c r="AD255">
        <v>4.4101999999999997</v>
      </c>
      <c r="AF255" s="38">
        <f t="shared" ref="AF255:AF269" si="50">(AG255/AH255)/100</f>
        <v>2.6178390137781005</v>
      </c>
      <c r="AG255" s="49">
        <v>361</v>
      </c>
      <c r="AH255">
        <v>1.379</v>
      </c>
      <c r="AJ255" s="31">
        <v>20</v>
      </c>
      <c r="AK255" s="31">
        <f t="shared" si="46"/>
        <v>0.05</v>
      </c>
      <c r="AL255" s="31">
        <f t="shared" si="47"/>
        <v>500</v>
      </c>
      <c r="AM255" s="38">
        <f t="shared" si="48"/>
        <v>1308.9195068890501</v>
      </c>
      <c r="AN255" s="10">
        <f t="shared" si="45"/>
        <v>1.42E-6</v>
      </c>
      <c r="AO255" s="10">
        <v>0.41</v>
      </c>
      <c r="AP255">
        <f t="shared" si="49"/>
        <v>1.8586656997824512E-3</v>
      </c>
    </row>
    <row r="256" spans="1:42" ht="14.25" customHeight="1" x14ac:dyDescent="0.3">
      <c r="A256" t="s">
        <v>566</v>
      </c>
      <c r="B256" t="s">
        <v>567</v>
      </c>
      <c r="C256">
        <v>2020</v>
      </c>
      <c r="D256" t="s">
        <v>125</v>
      </c>
      <c r="E256" s="49">
        <v>446</v>
      </c>
      <c r="G256">
        <v>563</v>
      </c>
      <c r="H256">
        <v>575</v>
      </c>
      <c r="I256" t="s">
        <v>575</v>
      </c>
      <c r="J256" t="s">
        <v>569</v>
      </c>
      <c r="K256" t="s">
        <v>570</v>
      </c>
      <c r="L256" s="49" t="s">
        <v>47</v>
      </c>
      <c r="M256" s="31" t="s">
        <v>76</v>
      </c>
      <c r="N256" s="1" t="s">
        <v>108</v>
      </c>
      <c r="O256" s="31" t="s">
        <v>51</v>
      </c>
      <c r="P256" s="31" t="s">
        <v>77</v>
      </c>
      <c r="Q256" s="31" t="s">
        <v>370</v>
      </c>
      <c r="R256" s="31" t="s">
        <v>371</v>
      </c>
      <c r="S256" s="31" t="s">
        <v>571</v>
      </c>
      <c r="T256" s="31" t="s">
        <v>55</v>
      </c>
      <c r="U256" s="31" t="s">
        <v>573</v>
      </c>
      <c r="V256" s="31" t="s">
        <v>572</v>
      </c>
      <c r="W256" s="31" t="s">
        <v>57</v>
      </c>
      <c r="X256" s="31" t="s">
        <v>82</v>
      </c>
      <c r="AA256" s="50" t="s">
        <v>305</v>
      </c>
      <c r="AC256">
        <v>51.222799999999999</v>
      </c>
      <c r="AD256">
        <v>4.4101999999999997</v>
      </c>
      <c r="AF256" s="38">
        <f t="shared" si="50"/>
        <v>5.0108774474256705</v>
      </c>
      <c r="AG256" s="49">
        <v>691</v>
      </c>
      <c r="AH256">
        <v>1.379</v>
      </c>
      <c r="AJ256" s="31">
        <v>20</v>
      </c>
      <c r="AK256" s="31">
        <f t="shared" si="46"/>
        <v>0.05</v>
      </c>
      <c r="AL256" s="31">
        <f t="shared" si="47"/>
        <v>500</v>
      </c>
      <c r="AM256" s="38">
        <f t="shared" si="48"/>
        <v>2505.4387237128353</v>
      </c>
      <c r="AN256" s="10">
        <f t="shared" si="45"/>
        <v>1.42E-6</v>
      </c>
      <c r="AO256" s="10">
        <v>0.41</v>
      </c>
      <c r="AP256">
        <f t="shared" si="49"/>
        <v>3.5577229876722263E-3</v>
      </c>
    </row>
    <row r="257" spans="1:42" ht="14.25" customHeight="1" x14ac:dyDescent="0.3">
      <c r="A257" t="s">
        <v>566</v>
      </c>
      <c r="B257" t="s">
        <v>567</v>
      </c>
      <c r="C257">
        <v>2020</v>
      </c>
      <c r="D257" t="s">
        <v>125</v>
      </c>
      <c r="E257" s="49">
        <v>446</v>
      </c>
      <c r="G257">
        <v>563</v>
      </c>
      <c r="H257">
        <v>575</v>
      </c>
      <c r="I257" t="s">
        <v>576</v>
      </c>
      <c r="J257" t="s">
        <v>569</v>
      </c>
      <c r="K257" t="s">
        <v>570</v>
      </c>
      <c r="L257" s="49" t="s">
        <v>47</v>
      </c>
      <c r="M257" s="31" t="s">
        <v>76</v>
      </c>
      <c r="N257" s="1" t="s">
        <v>108</v>
      </c>
      <c r="O257" s="31" t="s">
        <v>51</v>
      </c>
      <c r="P257" s="31" t="s">
        <v>77</v>
      </c>
      <c r="Q257" s="31" t="s">
        <v>370</v>
      </c>
      <c r="R257" s="31" t="s">
        <v>371</v>
      </c>
      <c r="S257" s="31" t="s">
        <v>571</v>
      </c>
      <c r="T257" s="31" t="s">
        <v>55</v>
      </c>
      <c r="U257" s="31" t="s">
        <v>573</v>
      </c>
      <c r="V257" s="31" t="s">
        <v>572</v>
      </c>
      <c r="W257" s="31" t="s">
        <v>57</v>
      </c>
      <c r="X257" s="31" t="s">
        <v>82</v>
      </c>
      <c r="AA257" s="50" t="s">
        <v>305</v>
      </c>
      <c r="AC257">
        <v>51.222799999999999</v>
      </c>
      <c r="AD257">
        <v>4.4101999999999997</v>
      </c>
      <c r="AF257" s="38">
        <f t="shared" si="50"/>
        <v>6.6062364031907181</v>
      </c>
      <c r="AG257" s="49">
        <v>911</v>
      </c>
      <c r="AH257">
        <v>1.379</v>
      </c>
      <c r="AJ257" s="31">
        <v>20</v>
      </c>
      <c r="AK257" s="31">
        <f t="shared" si="46"/>
        <v>0.05</v>
      </c>
      <c r="AL257" s="31">
        <f t="shared" si="47"/>
        <v>500</v>
      </c>
      <c r="AM257" s="38">
        <f t="shared" si="48"/>
        <v>3303.1182015953591</v>
      </c>
      <c r="AN257" s="10">
        <f t="shared" si="45"/>
        <v>1.42E-6</v>
      </c>
      <c r="AO257" s="10">
        <v>0.41</v>
      </c>
      <c r="AP257">
        <f t="shared" si="49"/>
        <v>4.6904278462654098E-3</v>
      </c>
    </row>
    <row r="258" spans="1:42" ht="14.25" customHeight="1" x14ac:dyDescent="0.3">
      <c r="A258" t="s">
        <v>566</v>
      </c>
      <c r="B258" t="s">
        <v>567</v>
      </c>
      <c r="C258">
        <v>2020</v>
      </c>
      <c r="D258" t="s">
        <v>125</v>
      </c>
      <c r="E258" s="49">
        <v>446</v>
      </c>
      <c r="G258">
        <v>563</v>
      </c>
      <c r="H258">
        <v>575</v>
      </c>
      <c r="I258" t="s">
        <v>577</v>
      </c>
      <c r="J258" t="s">
        <v>569</v>
      </c>
      <c r="K258" t="s">
        <v>570</v>
      </c>
      <c r="L258" s="49" t="s">
        <v>47</v>
      </c>
      <c r="M258" s="31" t="s">
        <v>76</v>
      </c>
      <c r="N258" s="1" t="s">
        <v>108</v>
      </c>
      <c r="O258" s="31" t="s">
        <v>51</v>
      </c>
      <c r="P258" s="31" t="s">
        <v>77</v>
      </c>
      <c r="Q258" s="31" t="s">
        <v>370</v>
      </c>
      <c r="R258" s="31" t="s">
        <v>371</v>
      </c>
      <c r="S258" s="31" t="s">
        <v>571</v>
      </c>
      <c r="T258" s="31" t="s">
        <v>55</v>
      </c>
      <c r="U258" s="31" t="s">
        <v>573</v>
      </c>
      <c r="V258" s="31" t="s">
        <v>572</v>
      </c>
      <c r="W258" s="31" t="s">
        <v>57</v>
      </c>
      <c r="X258" s="31" t="s">
        <v>82</v>
      </c>
      <c r="AA258" s="50" t="s">
        <v>305</v>
      </c>
      <c r="AC258">
        <v>51.222799999999999</v>
      </c>
      <c r="AD258">
        <v>4.4101999999999997</v>
      </c>
      <c r="AF258" s="38">
        <f t="shared" si="50"/>
        <v>1.9144307469180566</v>
      </c>
      <c r="AG258" s="49">
        <v>264</v>
      </c>
      <c r="AH258">
        <v>1.379</v>
      </c>
      <c r="AJ258" s="31">
        <v>20</v>
      </c>
      <c r="AK258" s="31">
        <f t="shared" si="46"/>
        <v>0.05</v>
      </c>
      <c r="AL258" s="31">
        <f t="shared" si="47"/>
        <v>500</v>
      </c>
      <c r="AM258" s="38">
        <f t="shared" si="48"/>
        <v>957.21537345902834</v>
      </c>
      <c r="AN258" s="10">
        <f t="shared" si="45"/>
        <v>1.42E-6</v>
      </c>
      <c r="AO258" s="10">
        <v>0.41</v>
      </c>
      <c r="AP258">
        <f t="shared" si="49"/>
        <v>1.3592458303118202E-3</v>
      </c>
    </row>
    <row r="259" spans="1:42" ht="14.25" customHeight="1" x14ac:dyDescent="0.3">
      <c r="A259" t="s">
        <v>566</v>
      </c>
      <c r="B259" t="s">
        <v>567</v>
      </c>
      <c r="C259">
        <v>2020</v>
      </c>
      <c r="D259" t="s">
        <v>125</v>
      </c>
      <c r="E259" s="49">
        <v>446</v>
      </c>
      <c r="G259">
        <v>563</v>
      </c>
      <c r="H259">
        <v>575</v>
      </c>
      <c r="I259" t="s">
        <v>578</v>
      </c>
      <c r="J259" t="s">
        <v>569</v>
      </c>
      <c r="K259" t="s">
        <v>570</v>
      </c>
      <c r="L259" s="49" t="s">
        <v>47</v>
      </c>
      <c r="M259" s="31" t="s">
        <v>76</v>
      </c>
      <c r="N259" s="1" t="s">
        <v>108</v>
      </c>
      <c r="O259" s="31" t="s">
        <v>51</v>
      </c>
      <c r="P259" s="31" t="s">
        <v>77</v>
      </c>
      <c r="Q259" s="31" t="s">
        <v>370</v>
      </c>
      <c r="R259" s="31" t="s">
        <v>371</v>
      </c>
      <c r="S259" s="31" t="s">
        <v>571</v>
      </c>
      <c r="T259" s="31" t="s">
        <v>55</v>
      </c>
      <c r="U259" s="31" t="s">
        <v>573</v>
      </c>
      <c r="V259" s="31" t="s">
        <v>572</v>
      </c>
      <c r="W259" s="31" t="s">
        <v>57</v>
      </c>
      <c r="X259" s="31" t="s">
        <v>82</v>
      </c>
      <c r="AA259" s="50" t="s">
        <v>305</v>
      </c>
      <c r="AC259">
        <v>51.222799999999999</v>
      </c>
      <c r="AD259">
        <v>4.4101999999999997</v>
      </c>
      <c r="AF259" s="38">
        <f t="shared" si="50"/>
        <v>1.8854242204496012</v>
      </c>
      <c r="AG259" s="49">
        <v>260</v>
      </c>
      <c r="AH259">
        <v>1.379</v>
      </c>
      <c r="AJ259" s="31">
        <v>20</v>
      </c>
      <c r="AK259" s="31">
        <f t="shared" si="46"/>
        <v>0.05</v>
      </c>
      <c r="AL259" s="31">
        <f t="shared" si="47"/>
        <v>500</v>
      </c>
      <c r="AM259" s="38">
        <f t="shared" si="48"/>
        <v>942.71211022480065</v>
      </c>
      <c r="AN259" s="10">
        <f t="shared" si="45"/>
        <v>1.42E-6</v>
      </c>
      <c r="AO259" s="10">
        <v>0.41</v>
      </c>
      <c r="AP259">
        <f t="shared" si="49"/>
        <v>1.3386511965192169E-3</v>
      </c>
    </row>
    <row r="260" spans="1:42" ht="14.25" customHeight="1" x14ac:dyDescent="0.3">
      <c r="A260" t="s">
        <v>566</v>
      </c>
      <c r="B260" t="s">
        <v>567</v>
      </c>
      <c r="C260">
        <v>2020</v>
      </c>
      <c r="D260" t="s">
        <v>125</v>
      </c>
      <c r="E260" s="49">
        <v>446</v>
      </c>
      <c r="G260">
        <v>563</v>
      </c>
      <c r="H260">
        <v>575</v>
      </c>
      <c r="I260" t="s">
        <v>579</v>
      </c>
      <c r="J260" t="s">
        <v>569</v>
      </c>
      <c r="K260" t="s">
        <v>570</v>
      </c>
      <c r="L260" s="49" t="s">
        <v>47</v>
      </c>
      <c r="M260" s="31" t="s">
        <v>76</v>
      </c>
      <c r="N260" s="1" t="s">
        <v>108</v>
      </c>
      <c r="O260" s="31" t="s">
        <v>51</v>
      </c>
      <c r="P260" s="31" t="s">
        <v>77</v>
      </c>
      <c r="Q260" s="31" t="s">
        <v>370</v>
      </c>
      <c r="R260" s="31" t="s">
        <v>371</v>
      </c>
      <c r="S260" s="31" t="s">
        <v>571</v>
      </c>
      <c r="T260" s="31" t="s">
        <v>55</v>
      </c>
      <c r="U260" s="31" t="s">
        <v>573</v>
      </c>
      <c r="V260" s="31" t="s">
        <v>572</v>
      </c>
      <c r="W260" s="31" t="s">
        <v>57</v>
      </c>
      <c r="X260" s="31" t="s">
        <v>82</v>
      </c>
      <c r="AA260" s="50" t="s">
        <v>305</v>
      </c>
      <c r="AC260">
        <v>51.222799999999999</v>
      </c>
      <c r="AD260">
        <v>4.4101999999999997</v>
      </c>
      <c r="AF260" s="38">
        <f t="shared" si="50"/>
        <v>2.3640319071791156</v>
      </c>
      <c r="AG260" s="49">
        <v>326</v>
      </c>
      <c r="AH260">
        <v>1.379</v>
      </c>
      <c r="AJ260" s="31">
        <v>20</v>
      </c>
      <c r="AK260" s="31">
        <f t="shared" si="46"/>
        <v>0.05</v>
      </c>
      <c r="AL260" s="31">
        <f t="shared" si="47"/>
        <v>500</v>
      </c>
      <c r="AM260" s="38">
        <f t="shared" si="48"/>
        <v>1182.0159535895577</v>
      </c>
      <c r="AN260" s="10">
        <f t="shared" si="45"/>
        <v>1.42E-6</v>
      </c>
      <c r="AO260" s="10">
        <v>0.41</v>
      </c>
      <c r="AP260">
        <f t="shared" si="49"/>
        <v>1.678462654097172E-3</v>
      </c>
    </row>
    <row r="261" spans="1:42" ht="14.25" customHeight="1" x14ac:dyDescent="0.3">
      <c r="A261" t="s">
        <v>566</v>
      </c>
      <c r="B261" t="s">
        <v>567</v>
      </c>
      <c r="C261">
        <v>2020</v>
      </c>
      <c r="D261" t="s">
        <v>125</v>
      </c>
      <c r="E261" s="49">
        <v>446</v>
      </c>
      <c r="G261">
        <v>563</v>
      </c>
      <c r="H261">
        <v>575</v>
      </c>
      <c r="I261" t="s">
        <v>580</v>
      </c>
      <c r="J261" t="s">
        <v>569</v>
      </c>
      <c r="K261" t="s">
        <v>570</v>
      </c>
      <c r="L261" s="49" t="s">
        <v>47</v>
      </c>
      <c r="M261" s="31" t="s">
        <v>76</v>
      </c>
      <c r="N261" s="1" t="s">
        <v>108</v>
      </c>
      <c r="O261" s="31" t="s">
        <v>51</v>
      </c>
      <c r="P261" s="31" t="s">
        <v>77</v>
      </c>
      <c r="Q261" s="31" t="s">
        <v>370</v>
      </c>
      <c r="R261" s="31" t="s">
        <v>371</v>
      </c>
      <c r="S261" s="31" t="s">
        <v>571</v>
      </c>
      <c r="T261" s="31" t="s">
        <v>55</v>
      </c>
      <c r="U261" s="31" t="s">
        <v>573</v>
      </c>
      <c r="V261" s="31" t="s">
        <v>572</v>
      </c>
      <c r="W261" s="31" t="s">
        <v>57</v>
      </c>
      <c r="X261" s="31" t="s">
        <v>82</v>
      </c>
      <c r="AA261" s="50" t="s">
        <v>305</v>
      </c>
      <c r="AC261">
        <v>51.222799999999999</v>
      </c>
      <c r="AD261">
        <v>4.4101999999999997</v>
      </c>
      <c r="AF261" s="38">
        <f t="shared" si="50"/>
        <v>3.0964467005076144</v>
      </c>
      <c r="AG261" s="49">
        <v>427</v>
      </c>
      <c r="AH261">
        <v>1.379</v>
      </c>
      <c r="AJ261" s="31">
        <v>20</v>
      </c>
      <c r="AK261" s="31">
        <f t="shared" si="46"/>
        <v>0.05</v>
      </c>
      <c r="AL261" s="31">
        <f t="shared" si="47"/>
        <v>500</v>
      </c>
      <c r="AM261" s="38">
        <f t="shared" si="48"/>
        <v>1548.2233502538072</v>
      </c>
      <c r="AN261" s="10">
        <f t="shared" si="45"/>
        <v>1.42E-6</v>
      </c>
      <c r="AO261" s="10">
        <v>0.41</v>
      </c>
      <c r="AP261">
        <f t="shared" si="49"/>
        <v>2.1984771573604063E-3</v>
      </c>
    </row>
    <row r="262" spans="1:42" ht="14.25" customHeight="1" x14ac:dyDescent="0.3">
      <c r="A262" t="s">
        <v>566</v>
      </c>
      <c r="B262" t="s">
        <v>567</v>
      </c>
      <c r="C262">
        <v>2020</v>
      </c>
      <c r="D262" t="s">
        <v>125</v>
      </c>
      <c r="E262" s="49">
        <v>446</v>
      </c>
      <c r="G262">
        <v>563</v>
      </c>
      <c r="H262">
        <v>575</v>
      </c>
      <c r="I262" t="s">
        <v>581</v>
      </c>
      <c r="J262" t="s">
        <v>569</v>
      </c>
      <c r="K262" t="s">
        <v>570</v>
      </c>
      <c r="L262" s="49" t="s">
        <v>47</v>
      </c>
      <c r="M262" s="31" t="s">
        <v>76</v>
      </c>
      <c r="N262" s="1" t="s">
        <v>108</v>
      </c>
      <c r="O262" s="31" t="s">
        <v>51</v>
      </c>
      <c r="P262" s="31" t="s">
        <v>77</v>
      </c>
      <c r="Q262" s="31" t="s">
        <v>370</v>
      </c>
      <c r="R262" s="31" t="s">
        <v>371</v>
      </c>
      <c r="S262" s="31" t="s">
        <v>571</v>
      </c>
      <c r="T262" s="31" t="s">
        <v>55</v>
      </c>
      <c r="U262" s="31" t="s">
        <v>573</v>
      </c>
      <c r="V262" s="31" t="s">
        <v>572</v>
      </c>
      <c r="W262" s="31" t="s">
        <v>57</v>
      </c>
      <c r="X262" s="31" t="s">
        <v>82</v>
      </c>
      <c r="AA262" s="50" t="s">
        <v>305</v>
      </c>
      <c r="AC262">
        <v>51.222799999999999</v>
      </c>
      <c r="AD262">
        <v>4.4101999999999997</v>
      </c>
      <c r="AF262" s="38">
        <f t="shared" si="50"/>
        <v>0.81218274111675126</v>
      </c>
      <c r="AG262" s="49">
        <v>112</v>
      </c>
      <c r="AH262">
        <v>1.379</v>
      </c>
      <c r="AJ262" s="31">
        <v>20</v>
      </c>
      <c r="AK262" s="31">
        <f t="shared" si="46"/>
        <v>0.05</v>
      </c>
      <c r="AL262" s="31">
        <f t="shared" si="47"/>
        <v>500</v>
      </c>
      <c r="AM262" s="38">
        <f t="shared" si="48"/>
        <v>406.09137055837562</v>
      </c>
      <c r="AN262" s="10">
        <f t="shared" si="45"/>
        <v>1.42E-6</v>
      </c>
      <c r="AO262" s="10">
        <v>0.41</v>
      </c>
      <c r="AP262">
        <f t="shared" si="49"/>
        <v>5.7664974619289332E-4</v>
      </c>
    </row>
    <row r="263" spans="1:42" ht="14.25" customHeight="1" x14ac:dyDescent="0.3">
      <c r="A263" t="s">
        <v>566</v>
      </c>
      <c r="B263" t="s">
        <v>567</v>
      </c>
      <c r="C263">
        <v>2020</v>
      </c>
      <c r="D263" t="s">
        <v>125</v>
      </c>
      <c r="E263" s="49">
        <v>446</v>
      </c>
      <c r="G263">
        <v>563</v>
      </c>
      <c r="H263">
        <v>575</v>
      </c>
      <c r="I263" t="s">
        <v>582</v>
      </c>
      <c r="J263" t="s">
        <v>569</v>
      </c>
      <c r="K263" t="s">
        <v>570</v>
      </c>
      <c r="L263" s="49" t="s">
        <v>47</v>
      </c>
      <c r="M263" s="31" t="s">
        <v>76</v>
      </c>
      <c r="N263" s="1" t="s">
        <v>108</v>
      </c>
      <c r="O263" s="31" t="s">
        <v>51</v>
      </c>
      <c r="P263" s="31" t="s">
        <v>77</v>
      </c>
      <c r="Q263" s="31" t="s">
        <v>370</v>
      </c>
      <c r="R263" s="31" t="s">
        <v>371</v>
      </c>
      <c r="S263" s="31" t="s">
        <v>571</v>
      </c>
      <c r="T263" s="31" t="s">
        <v>55</v>
      </c>
      <c r="U263" s="31" t="s">
        <v>573</v>
      </c>
      <c r="V263" s="31" t="s">
        <v>572</v>
      </c>
      <c r="W263" s="31" t="s">
        <v>57</v>
      </c>
      <c r="X263" s="31" t="s">
        <v>82</v>
      </c>
      <c r="AA263" s="50" t="s">
        <v>305</v>
      </c>
      <c r="AC263">
        <v>51.222799999999999</v>
      </c>
      <c r="AD263">
        <v>4.4101999999999997</v>
      </c>
      <c r="AF263" s="38">
        <f t="shared" si="50"/>
        <v>0.94271211022480061</v>
      </c>
      <c r="AG263" s="49">
        <v>130</v>
      </c>
      <c r="AH263">
        <v>1.379</v>
      </c>
      <c r="AJ263" s="31">
        <v>20</v>
      </c>
      <c r="AK263" s="31">
        <f t="shared" si="46"/>
        <v>0.05</v>
      </c>
      <c r="AL263" s="31">
        <f t="shared" si="47"/>
        <v>500</v>
      </c>
      <c r="AM263" s="38">
        <f t="shared" si="48"/>
        <v>471.35605511240033</v>
      </c>
      <c r="AN263" s="10">
        <f t="shared" si="45"/>
        <v>1.42E-6</v>
      </c>
      <c r="AO263" s="10">
        <v>0.41</v>
      </c>
      <c r="AP263">
        <f t="shared" si="49"/>
        <v>6.6932559825960843E-4</v>
      </c>
    </row>
    <row r="264" spans="1:42" ht="14.25" customHeight="1" x14ac:dyDescent="0.3">
      <c r="A264" t="s">
        <v>566</v>
      </c>
      <c r="B264" t="s">
        <v>567</v>
      </c>
      <c r="C264">
        <v>2020</v>
      </c>
      <c r="D264" t="s">
        <v>125</v>
      </c>
      <c r="E264" s="49">
        <v>446</v>
      </c>
      <c r="G264">
        <v>563</v>
      </c>
      <c r="H264">
        <v>575</v>
      </c>
      <c r="I264" t="s">
        <v>583</v>
      </c>
      <c r="J264" t="s">
        <v>569</v>
      </c>
      <c r="K264" t="s">
        <v>570</v>
      </c>
      <c r="L264" s="49" t="s">
        <v>47</v>
      </c>
      <c r="M264" s="31" t="s">
        <v>76</v>
      </c>
      <c r="N264" s="1" t="s">
        <v>108</v>
      </c>
      <c r="O264" s="31" t="s">
        <v>51</v>
      </c>
      <c r="P264" s="31" t="s">
        <v>77</v>
      </c>
      <c r="Q264" s="31" t="s">
        <v>370</v>
      </c>
      <c r="R264" s="31" t="s">
        <v>371</v>
      </c>
      <c r="S264" s="31" t="s">
        <v>571</v>
      </c>
      <c r="T264" s="31" t="s">
        <v>55</v>
      </c>
      <c r="U264" s="31" t="s">
        <v>573</v>
      </c>
      <c r="V264" s="31" t="s">
        <v>572</v>
      </c>
      <c r="W264" s="31" t="s">
        <v>57</v>
      </c>
      <c r="X264" s="31" t="s">
        <v>82</v>
      </c>
      <c r="AA264" s="50" t="s">
        <v>305</v>
      </c>
      <c r="AC264">
        <v>51.222799999999999</v>
      </c>
      <c r="AD264">
        <v>4.4101999999999997</v>
      </c>
      <c r="AF264" s="38">
        <f t="shared" si="50"/>
        <v>0.76867295141406811</v>
      </c>
      <c r="AG264" s="49">
        <v>106</v>
      </c>
      <c r="AH264">
        <v>1.379</v>
      </c>
      <c r="AJ264" s="31">
        <v>20</v>
      </c>
      <c r="AK264" s="31">
        <f t="shared" si="46"/>
        <v>0.05</v>
      </c>
      <c r="AL264" s="31">
        <f t="shared" si="47"/>
        <v>500</v>
      </c>
      <c r="AM264" s="38">
        <f t="shared" si="48"/>
        <v>384.33647570703403</v>
      </c>
      <c r="AN264" s="10">
        <f t="shared" si="45"/>
        <v>1.42E-6</v>
      </c>
      <c r="AO264" s="10">
        <v>0.41</v>
      </c>
      <c r="AP264">
        <f t="shared" si="49"/>
        <v>5.4575779550398832E-4</v>
      </c>
    </row>
    <row r="265" spans="1:42" ht="14.25" customHeight="1" x14ac:dyDescent="0.3">
      <c r="A265" t="s">
        <v>566</v>
      </c>
      <c r="B265" t="s">
        <v>567</v>
      </c>
      <c r="C265">
        <v>2020</v>
      </c>
      <c r="D265" t="s">
        <v>125</v>
      </c>
      <c r="E265" s="49">
        <v>446</v>
      </c>
      <c r="G265">
        <v>563</v>
      </c>
      <c r="H265">
        <v>575</v>
      </c>
      <c r="I265" t="s">
        <v>584</v>
      </c>
      <c r="J265" t="s">
        <v>569</v>
      </c>
      <c r="K265" t="s">
        <v>570</v>
      </c>
      <c r="L265" s="49" t="s">
        <v>47</v>
      </c>
      <c r="M265" s="31" t="s">
        <v>76</v>
      </c>
      <c r="N265" s="1" t="s">
        <v>108</v>
      </c>
      <c r="O265" s="31" t="s">
        <v>51</v>
      </c>
      <c r="P265" s="31" t="s">
        <v>77</v>
      </c>
      <c r="Q265" s="31" t="s">
        <v>370</v>
      </c>
      <c r="R265" s="31" t="s">
        <v>371</v>
      </c>
      <c r="S265" s="31" t="s">
        <v>571</v>
      </c>
      <c r="T265" s="31" t="s">
        <v>55</v>
      </c>
      <c r="U265" s="31" t="s">
        <v>573</v>
      </c>
      <c r="V265" s="31" t="s">
        <v>572</v>
      </c>
      <c r="W265" s="31" t="s">
        <v>57</v>
      </c>
      <c r="X265" s="31" t="s">
        <v>82</v>
      </c>
      <c r="AA265" s="50" t="s">
        <v>305</v>
      </c>
      <c r="AC265">
        <v>51.222799999999999</v>
      </c>
      <c r="AD265">
        <v>4.4101999999999997</v>
      </c>
      <c r="AF265" s="38">
        <f t="shared" si="50"/>
        <v>1.5663524292965918</v>
      </c>
      <c r="AG265" s="49">
        <v>216</v>
      </c>
      <c r="AH265">
        <v>1.379</v>
      </c>
      <c r="AJ265" s="31">
        <v>20</v>
      </c>
      <c r="AK265" s="31">
        <f t="shared" si="46"/>
        <v>0.05</v>
      </c>
      <c r="AL265" s="31">
        <f t="shared" si="47"/>
        <v>500</v>
      </c>
      <c r="AM265" s="38">
        <f t="shared" si="48"/>
        <v>783.17621464829585</v>
      </c>
      <c r="AN265" s="10">
        <f t="shared" si="45"/>
        <v>1.42E-6</v>
      </c>
      <c r="AO265" s="10">
        <v>0.41</v>
      </c>
      <c r="AP265">
        <f t="shared" si="49"/>
        <v>1.11211022480058E-3</v>
      </c>
    </row>
    <row r="266" spans="1:42" ht="14.25" customHeight="1" x14ac:dyDescent="0.3">
      <c r="A266" t="s">
        <v>566</v>
      </c>
      <c r="B266" t="s">
        <v>567</v>
      </c>
      <c r="C266">
        <v>2020</v>
      </c>
      <c r="D266" t="s">
        <v>125</v>
      </c>
      <c r="E266" s="49">
        <v>446</v>
      </c>
      <c r="G266">
        <v>563</v>
      </c>
      <c r="H266">
        <v>575</v>
      </c>
      <c r="I266" t="s">
        <v>585</v>
      </c>
      <c r="J266" t="s">
        <v>569</v>
      </c>
      <c r="K266" t="s">
        <v>570</v>
      </c>
      <c r="L266" s="49" t="s">
        <v>47</v>
      </c>
      <c r="M266" s="31" t="s">
        <v>76</v>
      </c>
      <c r="N266" s="1" t="s">
        <v>108</v>
      </c>
      <c r="O266" s="31" t="s">
        <v>51</v>
      </c>
      <c r="P266" s="31" t="s">
        <v>77</v>
      </c>
      <c r="Q266" s="31" t="s">
        <v>370</v>
      </c>
      <c r="R266" s="31" t="s">
        <v>371</v>
      </c>
      <c r="S266" s="31" t="s">
        <v>571</v>
      </c>
      <c r="T266" s="31" t="s">
        <v>55</v>
      </c>
      <c r="U266" s="31" t="s">
        <v>573</v>
      </c>
      <c r="V266" s="31" t="s">
        <v>572</v>
      </c>
      <c r="W266" s="31" t="s">
        <v>57</v>
      </c>
      <c r="X266" s="31" t="s">
        <v>82</v>
      </c>
      <c r="AA266" s="50" t="s">
        <v>305</v>
      </c>
      <c r="AC266">
        <v>51.222799999999999</v>
      </c>
      <c r="AD266">
        <v>4.4101999999999997</v>
      </c>
      <c r="AF266" s="38">
        <f t="shared" si="50"/>
        <v>0.47135605511240031</v>
      </c>
      <c r="AG266" s="49">
        <v>65</v>
      </c>
      <c r="AH266">
        <v>1.379</v>
      </c>
      <c r="AJ266" s="31">
        <v>20</v>
      </c>
      <c r="AK266" s="31">
        <f t="shared" si="46"/>
        <v>0.05</v>
      </c>
      <c r="AL266" s="31">
        <f t="shared" si="47"/>
        <v>500</v>
      </c>
      <c r="AM266" s="38">
        <f t="shared" si="48"/>
        <v>235.67802755620016</v>
      </c>
      <c r="AN266" s="10">
        <f t="shared" si="45"/>
        <v>1.42E-6</v>
      </c>
      <c r="AO266" s="10">
        <v>0.41</v>
      </c>
      <c r="AP266">
        <f t="shared" si="49"/>
        <v>3.3466279912980422E-4</v>
      </c>
    </row>
    <row r="267" spans="1:42" ht="14.25" customHeight="1" x14ac:dyDescent="0.3">
      <c r="A267" t="s">
        <v>566</v>
      </c>
      <c r="B267" t="s">
        <v>567</v>
      </c>
      <c r="C267">
        <v>2020</v>
      </c>
      <c r="D267" t="s">
        <v>125</v>
      </c>
      <c r="E267" s="49">
        <v>446</v>
      </c>
      <c r="G267">
        <v>563</v>
      </c>
      <c r="H267">
        <v>575</v>
      </c>
      <c r="I267" t="s">
        <v>586</v>
      </c>
      <c r="J267" t="s">
        <v>569</v>
      </c>
      <c r="K267" t="s">
        <v>570</v>
      </c>
      <c r="L267" s="49" t="s">
        <v>47</v>
      </c>
      <c r="M267" s="31" t="s">
        <v>76</v>
      </c>
      <c r="N267" s="1" t="s">
        <v>108</v>
      </c>
      <c r="O267" s="31" t="s">
        <v>51</v>
      </c>
      <c r="P267" s="31" t="s">
        <v>77</v>
      </c>
      <c r="Q267" s="31" t="s">
        <v>370</v>
      </c>
      <c r="R267" s="31" t="s">
        <v>371</v>
      </c>
      <c r="S267" s="31" t="s">
        <v>571</v>
      </c>
      <c r="T267" s="31" t="s">
        <v>55</v>
      </c>
      <c r="U267" s="31" t="s">
        <v>573</v>
      </c>
      <c r="V267" s="31" t="s">
        <v>572</v>
      </c>
      <c r="W267" s="31" t="s">
        <v>57</v>
      </c>
      <c r="X267" s="31" t="s">
        <v>82</v>
      </c>
      <c r="AA267" s="50" t="s">
        <v>305</v>
      </c>
      <c r="AC267">
        <v>51.222799999999999</v>
      </c>
      <c r="AD267">
        <v>4.4101999999999997</v>
      </c>
      <c r="AF267" s="38">
        <f t="shared" si="50"/>
        <v>0.76867295141406811</v>
      </c>
      <c r="AG267" s="49">
        <v>106</v>
      </c>
      <c r="AH267">
        <v>1.379</v>
      </c>
      <c r="AJ267" s="31">
        <v>20</v>
      </c>
      <c r="AK267" s="31">
        <f t="shared" si="46"/>
        <v>0.05</v>
      </c>
      <c r="AL267" s="31">
        <f t="shared" si="47"/>
        <v>500</v>
      </c>
      <c r="AM267" s="38">
        <f t="shared" si="48"/>
        <v>384.33647570703403</v>
      </c>
      <c r="AN267" s="10">
        <f t="shared" si="45"/>
        <v>1.42E-6</v>
      </c>
      <c r="AO267" s="10">
        <v>0.41</v>
      </c>
      <c r="AP267">
        <f t="shared" si="49"/>
        <v>5.4575779550398832E-4</v>
      </c>
    </row>
    <row r="268" spans="1:42" ht="14.25" customHeight="1" x14ac:dyDescent="0.3">
      <c r="A268" t="s">
        <v>566</v>
      </c>
      <c r="B268" t="s">
        <v>567</v>
      </c>
      <c r="C268">
        <v>2020</v>
      </c>
      <c r="D268" t="s">
        <v>125</v>
      </c>
      <c r="E268" s="49">
        <v>446</v>
      </c>
      <c r="G268">
        <v>563</v>
      </c>
      <c r="H268">
        <v>575</v>
      </c>
      <c r="I268" t="s">
        <v>587</v>
      </c>
      <c r="J268" t="s">
        <v>569</v>
      </c>
      <c r="K268" t="s">
        <v>570</v>
      </c>
      <c r="L268" s="49" t="s">
        <v>47</v>
      </c>
      <c r="M268" s="31" t="s">
        <v>76</v>
      </c>
      <c r="N268" s="1" t="s">
        <v>108</v>
      </c>
      <c r="O268" s="31" t="s">
        <v>51</v>
      </c>
      <c r="P268" s="31" t="s">
        <v>77</v>
      </c>
      <c r="Q268" s="31" t="s">
        <v>370</v>
      </c>
      <c r="R268" s="31" t="s">
        <v>371</v>
      </c>
      <c r="S268" s="31" t="s">
        <v>571</v>
      </c>
      <c r="T268" s="31" t="s">
        <v>55</v>
      </c>
      <c r="U268" s="31" t="s">
        <v>573</v>
      </c>
      <c r="V268" s="31" t="s">
        <v>572</v>
      </c>
      <c r="W268" s="31" t="s">
        <v>57</v>
      </c>
      <c r="X268" s="31" t="s">
        <v>82</v>
      </c>
      <c r="AA268" s="50" t="s">
        <v>305</v>
      </c>
      <c r="AC268">
        <v>51.222799999999999</v>
      </c>
      <c r="AD268">
        <v>4.4101999999999997</v>
      </c>
      <c r="AF268" s="38">
        <f t="shared" si="50"/>
        <v>1.4865844815083396</v>
      </c>
      <c r="AG268" s="49">
        <v>205</v>
      </c>
      <c r="AH268">
        <v>1.379</v>
      </c>
      <c r="AJ268" s="31">
        <v>20</v>
      </c>
      <c r="AK268" s="31">
        <f t="shared" si="46"/>
        <v>0.05</v>
      </c>
      <c r="AL268" s="31">
        <f t="shared" si="47"/>
        <v>500</v>
      </c>
      <c r="AM268" s="38">
        <f t="shared" si="48"/>
        <v>743.29224075416982</v>
      </c>
      <c r="AN268" s="10">
        <f t="shared" si="45"/>
        <v>1.42E-6</v>
      </c>
      <c r="AO268" s="10">
        <v>0.41</v>
      </c>
      <c r="AP268">
        <f t="shared" si="49"/>
        <v>1.0554749818709212E-3</v>
      </c>
    </row>
    <row r="269" spans="1:42" ht="14.25" customHeight="1" x14ac:dyDescent="0.3">
      <c r="A269" t="s">
        <v>566</v>
      </c>
      <c r="B269" s="49" t="s">
        <v>567</v>
      </c>
      <c r="C269">
        <v>2020</v>
      </c>
      <c r="D269" t="s">
        <v>125</v>
      </c>
      <c r="E269" s="49">
        <v>446</v>
      </c>
      <c r="G269">
        <v>563</v>
      </c>
      <c r="H269">
        <v>575</v>
      </c>
      <c r="I269" s="49" t="s">
        <v>588</v>
      </c>
      <c r="J269" t="s">
        <v>569</v>
      </c>
      <c r="K269" t="s">
        <v>570</v>
      </c>
      <c r="L269" s="49" t="s">
        <v>47</v>
      </c>
      <c r="M269" s="31" t="s">
        <v>76</v>
      </c>
      <c r="N269" s="1" t="s">
        <v>108</v>
      </c>
      <c r="O269" s="31" t="s">
        <v>51</v>
      </c>
      <c r="P269" s="31" t="s">
        <v>77</v>
      </c>
      <c r="Q269" s="31" t="s">
        <v>370</v>
      </c>
      <c r="R269" s="31" t="s">
        <v>371</v>
      </c>
      <c r="S269" s="31" t="s">
        <v>571</v>
      </c>
      <c r="T269" s="31" t="s">
        <v>55</v>
      </c>
      <c r="U269" s="31" t="s">
        <v>573</v>
      </c>
      <c r="V269" s="31" t="s">
        <v>572</v>
      </c>
      <c r="W269" s="31" t="s">
        <v>57</v>
      </c>
      <c r="X269" s="31" t="s">
        <v>82</v>
      </c>
      <c r="AA269" s="50" t="s">
        <v>305</v>
      </c>
      <c r="AC269">
        <v>51.222799999999999</v>
      </c>
      <c r="AD269">
        <v>4.4101999999999997</v>
      </c>
      <c r="AF269" s="38">
        <f t="shared" si="50"/>
        <v>1.218274111675127</v>
      </c>
      <c r="AG269" s="49">
        <v>168</v>
      </c>
      <c r="AH269">
        <v>1.379</v>
      </c>
      <c r="AJ269" s="31">
        <v>20</v>
      </c>
      <c r="AK269" s="31">
        <f t="shared" si="46"/>
        <v>0.05</v>
      </c>
      <c r="AL269" s="31">
        <f t="shared" si="47"/>
        <v>500</v>
      </c>
      <c r="AM269" s="38">
        <f t="shared" si="48"/>
        <v>609.13705583756348</v>
      </c>
      <c r="AN269" s="10">
        <f t="shared" si="45"/>
        <v>1.42E-6</v>
      </c>
      <c r="AO269" s="10">
        <v>0.41</v>
      </c>
      <c r="AP269">
        <f t="shared" si="49"/>
        <v>8.6497461928934009E-4</v>
      </c>
    </row>
    <row r="270" spans="1:42" ht="14.25" customHeight="1" x14ac:dyDescent="0.3">
      <c r="A270" t="s">
        <v>589</v>
      </c>
      <c r="B270" t="s">
        <v>590</v>
      </c>
      <c r="C270">
        <v>2011</v>
      </c>
      <c r="D270" t="s">
        <v>591</v>
      </c>
      <c r="E270" s="49">
        <v>73</v>
      </c>
      <c r="F270">
        <v>1</v>
      </c>
      <c r="G270">
        <v>35</v>
      </c>
      <c r="H270">
        <v>42</v>
      </c>
      <c r="I270" t="s">
        <v>592</v>
      </c>
      <c r="J270" t="s">
        <v>593</v>
      </c>
      <c r="K270" t="s">
        <v>594</v>
      </c>
      <c r="L270" s="49" t="s">
        <v>47</v>
      </c>
      <c r="M270" s="31" t="s">
        <v>76</v>
      </c>
      <c r="N270" s="1" t="s">
        <v>108</v>
      </c>
      <c r="O270" s="31" t="s">
        <v>595</v>
      </c>
      <c r="P270" s="31" t="s">
        <v>105</v>
      </c>
      <c r="Q270" s="31" t="s">
        <v>596</v>
      </c>
      <c r="T270" s="31" t="s">
        <v>55</v>
      </c>
      <c r="U270" s="31" t="s">
        <v>56</v>
      </c>
      <c r="V270" s="31" t="s">
        <v>54</v>
      </c>
      <c r="W270" s="31" t="s">
        <v>57</v>
      </c>
      <c r="X270" s="31" t="s">
        <v>58</v>
      </c>
      <c r="AA270" s="50" t="s">
        <v>305</v>
      </c>
      <c r="AC270">
        <v>46.206387999999997</v>
      </c>
      <c r="AD270" s="49">
        <v>12.966666999999999</v>
      </c>
      <c r="AF270">
        <v>9.49</v>
      </c>
      <c r="AJ270" s="31">
        <v>10</v>
      </c>
      <c r="AK270" s="31">
        <f t="shared" si="46"/>
        <v>0.1</v>
      </c>
      <c r="AL270" s="31">
        <f t="shared" si="47"/>
        <v>1000</v>
      </c>
      <c r="AM270" s="38">
        <f t="shared" ref="AM270:AM274" si="51">AF270*AL270</f>
        <v>9490</v>
      </c>
      <c r="AN270" s="10">
        <f t="shared" si="45"/>
        <v>1.42E-6</v>
      </c>
      <c r="AO270" s="10">
        <v>0.41</v>
      </c>
      <c r="AP270">
        <f t="shared" ref="AP270:AP273" si="52">AM270*AN270</f>
        <v>1.34758E-2</v>
      </c>
    </row>
    <row r="271" spans="1:42" ht="14.25" customHeight="1" x14ac:dyDescent="0.3">
      <c r="A271" t="s">
        <v>589</v>
      </c>
      <c r="B271" t="s">
        <v>590</v>
      </c>
      <c r="C271">
        <v>2011</v>
      </c>
      <c r="D271" t="s">
        <v>591</v>
      </c>
      <c r="E271" s="49">
        <v>73</v>
      </c>
      <c r="F271">
        <v>1</v>
      </c>
      <c r="G271">
        <v>35</v>
      </c>
      <c r="H271">
        <v>42</v>
      </c>
      <c r="I271" t="s">
        <v>597</v>
      </c>
      <c r="J271" t="s">
        <v>598</v>
      </c>
      <c r="K271" t="s">
        <v>594</v>
      </c>
      <c r="L271" s="49" t="s">
        <v>47</v>
      </c>
      <c r="M271" s="31" t="s">
        <v>76</v>
      </c>
      <c r="N271" s="1" t="s">
        <v>108</v>
      </c>
      <c r="O271" s="31" t="s">
        <v>595</v>
      </c>
      <c r="P271" s="31" t="s">
        <v>105</v>
      </c>
      <c r="Q271" s="31" t="s">
        <v>596</v>
      </c>
      <c r="T271" s="31" t="s">
        <v>55</v>
      </c>
      <c r="U271" s="31" t="s">
        <v>56</v>
      </c>
      <c r="V271" s="31" t="s">
        <v>54</v>
      </c>
      <c r="W271" s="31" t="s">
        <v>57</v>
      </c>
      <c r="X271" s="31" t="s">
        <v>58</v>
      </c>
      <c r="AA271" s="50" t="s">
        <v>305</v>
      </c>
      <c r="AC271">
        <v>46.206387999999997</v>
      </c>
      <c r="AD271" s="49">
        <v>12.966666999999999</v>
      </c>
      <c r="AF271">
        <v>6.64</v>
      </c>
      <c r="AJ271" s="31">
        <v>50</v>
      </c>
      <c r="AK271" s="31">
        <f t="shared" si="46"/>
        <v>0.02</v>
      </c>
      <c r="AL271" s="31">
        <f t="shared" si="47"/>
        <v>200</v>
      </c>
      <c r="AM271" s="38">
        <f t="shared" si="51"/>
        <v>1328</v>
      </c>
      <c r="AN271" s="10">
        <f t="shared" si="45"/>
        <v>1.42E-6</v>
      </c>
      <c r="AO271" s="10">
        <v>0.41</v>
      </c>
      <c r="AP271">
        <f t="shared" si="52"/>
        <v>1.88576E-3</v>
      </c>
    </row>
    <row r="272" spans="1:42" ht="14.25" customHeight="1" x14ac:dyDescent="0.3">
      <c r="A272" t="s">
        <v>589</v>
      </c>
      <c r="B272" t="s">
        <v>590</v>
      </c>
      <c r="C272">
        <v>2011</v>
      </c>
      <c r="D272" t="s">
        <v>591</v>
      </c>
      <c r="E272" s="49">
        <v>73</v>
      </c>
      <c r="F272">
        <v>1</v>
      </c>
      <c r="G272">
        <v>35</v>
      </c>
      <c r="H272">
        <v>42</v>
      </c>
      <c r="I272" t="s">
        <v>599</v>
      </c>
      <c r="J272" t="s">
        <v>600</v>
      </c>
      <c r="K272" t="s">
        <v>594</v>
      </c>
      <c r="L272" s="49" t="s">
        <v>47</v>
      </c>
      <c r="M272" s="31" t="s">
        <v>76</v>
      </c>
      <c r="N272" s="1" t="s">
        <v>108</v>
      </c>
      <c r="O272" s="31" t="s">
        <v>595</v>
      </c>
      <c r="P272" s="31" t="s">
        <v>105</v>
      </c>
      <c r="Q272" s="31" t="s">
        <v>596</v>
      </c>
      <c r="T272" s="31" t="s">
        <v>55</v>
      </c>
      <c r="U272" s="31" t="s">
        <v>56</v>
      </c>
      <c r="V272" s="31" t="s">
        <v>54</v>
      </c>
      <c r="W272" s="31" t="s">
        <v>57</v>
      </c>
      <c r="X272" s="31" t="s">
        <v>58</v>
      </c>
      <c r="AA272" s="50" t="s">
        <v>305</v>
      </c>
      <c r="AC272">
        <v>46.206387999999997</v>
      </c>
      <c r="AD272" s="49">
        <v>12.966666999999999</v>
      </c>
      <c r="AF272">
        <v>3.97</v>
      </c>
      <c r="AJ272" s="31">
        <v>100</v>
      </c>
      <c r="AK272" s="31">
        <f t="shared" si="46"/>
        <v>0.01</v>
      </c>
      <c r="AL272" s="31">
        <f t="shared" si="47"/>
        <v>100</v>
      </c>
      <c r="AM272" s="38">
        <f t="shared" si="51"/>
        <v>397</v>
      </c>
      <c r="AN272" s="10">
        <f t="shared" si="45"/>
        <v>1.42E-6</v>
      </c>
      <c r="AO272" s="10">
        <v>0.41</v>
      </c>
      <c r="AP272">
        <f t="shared" si="52"/>
        <v>5.6373999999999997E-4</v>
      </c>
    </row>
    <row r="273" spans="1:42" ht="14.25" customHeight="1" x14ac:dyDescent="0.3">
      <c r="A273" t="s">
        <v>589</v>
      </c>
      <c r="B273" t="s">
        <v>590</v>
      </c>
      <c r="C273">
        <v>2011</v>
      </c>
      <c r="D273" t="s">
        <v>591</v>
      </c>
      <c r="E273" s="49">
        <v>73</v>
      </c>
      <c r="F273">
        <v>1</v>
      </c>
      <c r="G273">
        <v>35</v>
      </c>
      <c r="H273">
        <v>42</v>
      </c>
      <c r="I273" t="s">
        <v>601</v>
      </c>
      <c r="J273" t="s">
        <v>602</v>
      </c>
      <c r="K273" t="s">
        <v>594</v>
      </c>
      <c r="L273" s="49" t="s">
        <v>47</v>
      </c>
      <c r="M273" s="31" t="s">
        <v>76</v>
      </c>
      <c r="N273" s="1" t="s">
        <v>108</v>
      </c>
      <c r="O273" s="31" t="s">
        <v>595</v>
      </c>
      <c r="P273" s="31" t="s">
        <v>105</v>
      </c>
      <c r="Q273" s="31" t="s">
        <v>596</v>
      </c>
      <c r="T273" s="31" t="s">
        <v>55</v>
      </c>
      <c r="U273" s="31" t="s">
        <v>56</v>
      </c>
      <c r="V273" s="31" t="s">
        <v>54</v>
      </c>
      <c r="W273" s="31" t="s">
        <v>57</v>
      </c>
      <c r="X273" s="31" t="s">
        <v>58</v>
      </c>
      <c r="AA273" s="50" t="s">
        <v>305</v>
      </c>
      <c r="AC273">
        <v>46.206387999999997</v>
      </c>
      <c r="AD273" s="49">
        <v>12.966666999999999</v>
      </c>
      <c r="AF273">
        <v>2.27</v>
      </c>
      <c r="AJ273" s="31">
        <v>150</v>
      </c>
      <c r="AK273" s="31">
        <f t="shared" si="46"/>
        <v>6.6666666666666671E-3</v>
      </c>
      <c r="AL273" s="31">
        <f t="shared" si="47"/>
        <v>66.666666666666671</v>
      </c>
      <c r="AM273" s="38">
        <f t="shared" si="51"/>
        <v>151.33333333333334</v>
      </c>
      <c r="AN273" s="10">
        <f t="shared" si="45"/>
        <v>1.42E-6</v>
      </c>
      <c r="AO273" s="10">
        <v>0.41</v>
      </c>
      <c r="AP273">
        <f t="shared" si="52"/>
        <v>2.1489333333333334E-4</v>
      </c>
    </row>
    <row r="274" spans="1:42" ht="14.25" customHeight="1" x14ac:dyDescent="0.3">
      <c r="A274" t="s">
        <v>603</v>
      </c>
      <c r="B274" t="s">
        <v>604</v>
      </c>
      <c r="C274">
        <v>2016</v>
      </c>
      <c r="D274" t="s">
        <v>109</v>
      </c>
      <c r="E274" s="51">
        <v>94</v>
      </c>
      <c r="G274">
        <v>37</v>
      </c>
      <c r="H274">
        <v>47</v>
      </c>
      <c r="I274" t="s">
        <v>605</v>
      </c>
      <c r="J274" t="s">
        <v>606</v>
      </c>
      <c r="K274" t="s">
        <v>607</v>
      </c>
      <c r="L274" s="49" t="s">
        <v>47</v>
      </c>
      <c r="M274" s="31" t="s">
        <v>76</v>
      </c>
      <c r="N274" s="1" t="s">
        <v>108</v>
      </c>
      <c r="O274" s="1" t="s">
        <v>107</v>
      </c>
      <c r="P274" s="1" t="s">
        <v>105</v>
      </c>
      <c r="Q274" s="1" t="s">
        <v>56</v>
      </c>
      <c r="R274" s="1" t="s">
        <v>54</v>
      </c>
      <c r="T274" s="31" t="s">
        <v>55</v>
      </c>
      <c r="U274" s="31" t="s">
        <v>56</v>
      </c>
      <c r="V274" s="31" t="s">
        <v>54</v>
      </c>
      <c r="W274" s="31" t="s">
        <v>57</v>
      </c>
      <c r="X274" s="31" t="s">
        <v>58</v>
      </c>
      <c r="AA274" s="45" t="s">
        <v>305</v>
      </c>
      <c r="AC274">
        <v>-4.1833330000000002</v>
      </c>
      <c r="AD274" s="51">
        <v>-79.599999999999994</v>
      </c>
      <c r="AF274">
        <v>12.4</v>
      </c>
      <c r="AJ274" s="31">
        <v>15</v>
      </c>
      <c r="AK274" s="31">
        <f t="shared" si="46"/>
        <v>6.6666666666666666E-2</v>
      </c>
      <c r="AL274" s="31">
        <f t="shared" si="47"/>
        <v>666.66666666666663</v>
      </c>
      <c r="AM274" s="38">
        <f t="shared" si="51"/>
        <v>8266.6666666666661</v>
      </c>
      <c r="AN274" s="10">
        <f t="shared" si="45"/>
        <v>1.42E-6</v>
      </c>
      <c r="AO274" s="10">
        <v>0.41</v>
      </c>
      <c r="AP274">
        <f t="shared" ref="AP274:AP315" si="53">AM274*AN274</f>
        <v>1.1738666666666665E-2</v>
      </c>
    </row>
    <row r="275" spans="1:42" ht="14.25" customHeight="1" x14ac:dyDescent="0.3">
      <c r="A275" t="s">
        <v>603</v>
      </c>
      <c r="B275" t="s">
        <v>604</v>
      </c>
      <c r="C275">
        <v>2016</v>
      </c>
      <c r="D275" t="s">
        <v>109</v>
      </c>
      <c r="E275" s="51">
        <v>94</v>
      </c>
      <c r="G275">
        <v>37</v>
      </c>
      <c r="H275">
        <v>47</v>
      </c>
      <c r="I275" t="s">
        <v>608</v>
      </c>
      <c r="J275" t="s">
        <v>609</v>
      </c>
      <c r="K275" t="s">
        <v>607</v>
      </c>
      <c r="L275" s="49" t="s">
        <v>47</v>
      </c>
      <c r="M275" s="31" t="s">
        <v>76</v>
      </c>
      <c r="N275" s="1" t="s">
        <v>108</v>
      </c>
      <c r="O275" s="1" t="s">
        <v>107</v>
      </c>
      <c r="P275" s="1" t="s">
        <v>105</v>
      </c>
      <c r="Q275" s="1" t="s">
        <v>56</v>
      </c>
      <c r="R275" s="1" t="s">
        <v>54</v>
      </c>
      <c r="T275" s="31" t="s">
        <v>55</v>
      </c>
      <c r="U275" s="31" t="s">
        <v>56</v>
      </c>
      <c r="V275" s="31" t="s">
        <v>54</v>
      </c>
      <c r="W275" s="31" t="s">
        <v>57</v>
      </c>
      <c r="X275" s="31" t="s">
        <v>58</v>
      </c>
      <c r="AA275" s="45" t="s">
        <v>305</v>
      </c>
      <c r="AC275">
        <v>-4.1833330000000002</v>
      </c>
      <c r="AD275" s="51">
        <v>-79.599999999999994</v>
      </c>
      <c r="AF275">
        <v>10.7</v>
      </c>
      <c r="AJ275" s="31">
        <v>15</v>
      </c>
      <c r="AK275" s="31">
        <f t="shared" si="46"/>
        <v>6.6666666666666666E-2</v>
      </c>
      <c r="AL275" s="31">
        <f t="shared" ref="AL275:AL283" si="54">AK275*(100*100)</f>
        <v>666.66666666666663</v>
      </c>
      <c r="AM275" s="38">
        <f t="shared" ref="AM275:AM315" si="55">AF275*AL275</f>
        <v>7133.3333333333321</v>
      </c>
      <c r="AN275" s="10">
        <f t="shared" si="45"/>
        <v>1.42E-6</v>
      </c>
      <c r="AO275" s="10">
        <v>0.41</v>
      </c>
      <c r="AP275">
        <f t="shared" si="53"/>
        <v>1.012933333333333E-2</v>
      </c>
    </row>
    <row r="276" spans="1:42" ht="14.25" customHeight="1" x14ac:dyDescent="0.3">
      <c r="A276" t="s">
        <v>603</v>
      </c>
      <c r="B276" t="s">
        <v>604</v>
      </c>
      <c r="C276">
        <v>2016</v>
      </c>
      <c r="D276" t="s">
        <v>109</v>
      </c>
      <c r="E276" s="51">
        <v>94</v>
      </c>
      <c r="G276">
        <v>37</v>
      </c>
      <c r="H276">
        <v>47</v>
      </c>
      <c r="I276" t="s">
        <v>610</v>
      </c>
      <c r="J276" t="s">
        <v>611</v>
      </c>
      <c r="K276" t="s">
        <v>607</v>
      </c>
      <c r="L276" s="49" t="s">
        <v>47</v>
      </c>
      <c r="M276" s="31" t="s">
        <v>76</v>
      </c>
      <c r="N276" s="1" t="s">
        <v>108</v>
      </c>
      <c r="O276" s="1" t="s">
        <v>107</v>
      </c>
      <c r="P276" s="1" t="s">
        <v>105</v>
      </c>
      <c r="Q276" s="1" t="s">
        <v>56</v>
      </c>
      <c r="R276" s="1" t="s">
        <v>54</v>
      </c>
      <c r="T276" s="31" t="s">
        <v>55</v>
      </c>
      <c r="U276" s="31" t="s">
        <v>56</v>
      </c>
      <c r="V276" s="31" t="s">
        <v>54</v>
      </c>
      <c r="W276" s="31" t="s">
        <v>57</v>
      </c>
      <c r="X276" s="31" t="s">
        <v>58</v>
      </c>
      <c r="AA276" s="45" t="s">
        <v>305</v>
      </c>
      <c r="AC276">
        <v>-4.1833330000000002</v>
      </c>
      <c r="AD276" s="51">
        <v>-79.599999999999994</v>
      </c>
      <c r="AF276">
        <v>19.2</v>
      </c>
      <c r="AJ276" s="31">
        <v>15</v>
      </c>
      <c r="AK276" s="31">
        <f t="shared" si="46"/>
        <v>6.6666666666666666E-2</v>
      </c>
      <c r="AL276" s="31">
        <f t="shared" si="54"/>
        <v>666.66666666666663</v>
      </c>
      <c r="AM276" s="38">
        <f t="shared" si="55"/>
        <v>12799.999999999998</v>
      </c>
      <c r="AN276" s="10">
        <f t="shared" si="45"/>
        <v>1.42E-6</v>
      </c>
      <c r="AO276" s="10">
        <v>0.41</v>
      </c>
      <c r="AP276">
        <f t="shared" si="53"/>
        <v>1.8175999999999998E-2</v>
      </c>
    </row>
    <row r="277" spans="1:42" ht="14.25" customHeight="1" x14ac:dyDescent="0.3">
      <c r="A277" t="s">
        <v>603</v>
      </c>
      <c r="B277" t="s">
        <v>604</v>
      </c>
      <c r="C277">
        <v>2016</v>
      </c>
      <c r="D277" t="s">
        <v>109</v>
      </c>
      <c r="E277" s="51">
        <v>94</v>
      </c>
      <c r="G277">
        <v>37</v>
      </c>
      <c r="H277">
        <v>47</v>
      </c>
      <c r="I277" t="s">
        <v>612</v>
      </c>
      <c r="J277" t="s">
        <v>613</v>
      </c>
      <c r="K277" t="s">
        <v>607</v>
      </c>
      <c r="L277" s="49" t="s">
        <v>47</v>
      </c>
      <c r="M277" s="31" t="s">
        <v>76</v>
      </c>
      <c r="N277" s="1" t="s">
        <v>108</v>
      </c>
      <c r="O277" s="1" t="s">
        <v>107</v>
      </c>
      <c r="P277" s="1" t="s">
        <v>105</v>
      </c>
      <c r="Q277" s="1" t="s">
        <v>56</v>
      </c>
      <c r="R277" s="1" t="s">
        <v>54</v>
      </c>
      <c r="T277" s="31" t="s">
        <v>55</v>
      </c>
      <c r="U277" s="31" t="s">
        <v>56</v>
      </c>
      <c r="V277" s="31" t="s">
        <v>54</v>
      </c>
      <c r="W277" s="31" t="s">
        <v>57</v>
      </c>
      <c r="X277" s="31" t="s">
        <v>58</v>
      </c>
      <c r="AA277" s="45" t="s">
        <v>305</v>
      </c>
      <c r="AC277">
        <v>-4.1833330000000002</v>
      </c>
      <c r="AD277" s="51">
        <v>-79.599999999999994</v>
      </c>
      <c r="AF277">
        <v>19.3</v>
      </c>
      <c r="AJ277" s="31">
        <v>15</v>
      </c>
      <c r="AK277" s="31">
        <f t="shared" si="46"/>
        <v>6.6666666666666666E-2</v>
      </c>
      <c r="AL277" s="31">
        <f t="shared" si="54"/>
        <v>666.66666666666663</v>
      </c>
      <c r="AM277" s="38">
        <f t="shared" si="55"/>
        <v>12866.666666666666</v>
      </c>
      <c r="AN277" s="10">
        <f t="shared" si="45"/>
        <v>1.42E-6</v>
      </c>
      <c r="AO277" s="10">
        <v>0.41</v>
      </c>
      <c r="AP277">
        <f t="shared" si="53"/>
        <v>1.8270666666666664E-2</v>
      </c>
    </row>
    <row r="278" spans="1:42" ht="14.25" customHeight="1" x14ac:dyDescent="0.3">
      <c r="A278" t="s">
        <v>614</v>
      </c>
      <c r="B278" t="s">
        <v>615</v>
      </c>
      <c r="C278">
        <v>2014</v>
      </c>
      <c r="D278" t="s">
        <v>616</v>
      </c>
      <c r="E278" s="51">
        <v>24</v>
      </c>
      <c r="F278">
        <v>7</v>
      </c>
      <c r="G278">
        <v>1842</v>
      </c>
      <c r="H278">
        <v>1853</v>
      </c>
      <c r="I278" t="s">
        <v>617</v>
      </c>
      <c r="J278" t="s">
        <v>618</v>
      </c>
      <c r="K278" t="s">
        <v>619</v>
      </c>
      <c r="L278" s="49" t="s">
        <v>47</v>
      </c>
      <c r="M278" s="31" t="s">
        <v>76</v>
      </c>
      <c r="N278" s="1" t="s">
        <v>108</v>
      </c>
      <c r="O278" s="31" t="s">
        <v>64</v>
      </c>
      <c r="P278" s="31" t="s">
        <v>52</v>
      </c>
      <c r="Q278" s="63" t="s">
        <v>620</v>
      </c>
      <c r="R278" s="56"/>
      <c r="T278" s="31" t="s">
        <v>55</v>
      </c>
      <c r="U278" s="31" t="s">
        <v>56</v>
      </c>
      <c r="V278" s="31" t="s">
        <v>54</v>
      </c>
      <c r="W278" s="31" t="s">
        <v>57</v>
      </c>
      <c r="X278" s="31" t="s">
        <v>82</v>
      </c>
      <c r="Y278" s="31" t="s">
        <v>624</v>
      </c>
      <c r="AA278" s="52" t="s">
        <v>305</v>
      </c>
      <c r="AB278">
        <v>8</v>
      </c>
      <c r="AC278">
        <v>46.988107999999997</v>
      </c>
      <c r="AD278" s="51">
        <v>7.4632779999999999</v>
      </c>
      <c r="AE278" s="51">
        <v>73.5</v>
      </c>
      <c r="AG278">
        <v>1177</v>
      </c>
      <c r="AJ278" s="31">
        <v>10</v>
      </c>
      <c r="AK278" s="31">
        <f t="shared" si="46"/>
        <v>0.1</v>
      </c>
      <c r="AL278" s="31">
        <f t="shared" si="54"/>
        <v>1000</v>
      </c>
      <c r="AM278" s="38"/>
      <c r="AN278" s="10">
        <f t="shared" si="45"/>
        <v>1.42E-6</v>
      </c>
      <c r="AO278" s="10">
        <v>0.41</v>
      </c>
    </row>
    <row r="279" spans="1:42" ht="14.25" customHeight="1" x14ac:dyDescent="0.3">
      <c r="A279" t="s">
        <v>614</v>
      </c>
      <c r="B279" t="s">
        <v>615</v>
      </c>
      <c r="C279">
        <v>2014</v>
      </c>
      <c r="D279" t="s">
        <v>616</v>
      </c>
      <c r="E279" s="51">
        <v>24</v>
      </c>
      <c r="F279">
        <v>7</v>
      </c>
      <c r="G279">
        <v>1842</v>
      </c>
      <c r="H279">
        <v>1853</v>
      </c>
      <c r="I279" t="s">
        <v>621</v>
      </c>
      <c r="J279" t="s">
        <v>618</v>
      </c>
      <c r="K279" t="s">
        <v>619</v>
      </c>
      <c r="L279" s="49" t="s">
        <v>47</v>
      </c>
      <c r="M279" s="31" t="s">
        <v>76</v>
      </c>
      <c r="N279" s="1" t="s">
        <v>108</v>
      </c>
      <c r="O279" s="31" t="s">
        <v>64</v>
      </c>
      <c r="P279" s="31" t="s">
        <v>52</v>
      </c>
      <c r="Q279" s="63" t="s">
        <v>620</v>
      </c>
      <c r="R279" s="56"/>
      <c r="T279" s="31" t="s">
        <v>55</v>
      </c>
      <c r="U279" s="31" t="s">
        <v>56</v>
      </c>
      <c r="V279" s="31" t="s">
        <v>54</v>
      </c>
      <c r="W279" s="31" t="s">
        <v>57</v>
      </c>
      <c r="X279" s="31" t="s">
        <v>82</v>
      </c>
      <c r="Y279" s="31" t="s">
        <v>624</v>
      </c>
      <c r="AA279" s="52" t="s">
        <v>305</v>
      </c>
      <c r="AB279">
        <v>8</v>
      </c>
      <c r="AC279">
        <v>46.988107999999997</v>
      </c>
      <c r="AD279" s="51">
        <v>7.4632779999999999</v>
      </c>
      <c r="AE279">
        <v>58.7</v>
      </c>
      <c r="AG279">
        <v>1652</v>
      </c>
      <c r="AJ279" s="31">
        <v>40</v>
      </c>
      <c r="AK279" s="31">
        <f t="shared" si="46"/>
        <v>2.5000000000000001E-2</v>
      </c>
      <c r="AL279" s="31">
        <f t="shared" si="54"/>
        <v>250</v>
      </c>
      <c r="AM279" s="38"/>
      <c r="AN279" s="10">
        <f t="shared" si="45"/>
        <v>1.42E-6</v>
      </c>
      <c r="AO279" s="10">
        <v>0.41</v>
      </c>
    </row>
    <row r="280" spans="1:42" ht="14.25" customHeight="1" x14ac:dyDescent="0.3">
      <c r="A280" t="s">
        <v>614</v>
      </c>
      <c r="B280" t="s">
        <v>615</v>
      </c>
      <c r="C280">
        <v>2014</v>
      </c>
      <c r="D280" t="s">
        <v>616</v>
      </c>
      <c r="E280" s="51">
        <v>24</v>
      </c>
      <c r="F280">
        <v>7</v>
      </c>
      <c r="G280">
        <v>1842</v>
      </c>
      <c r="H280">
        <v>1853</v>
      </c>
      <c r="I280" t="s">
        <v>622</v>
      </c>
      <c r="J280" t="s">
        <v>618</v>
      </c>
      <c r="K280" t="s">
        <v>619</v>
      </c>
      <c r="L280" s="49" t="s">
        <v>47</v>
      </c>
      <c r="M280" s="31" t="s">
        <v>76</v>
      </c>
      <c r="N280" s="1" t="s">
        <v>108</v>
      </c>
      <c r="O280" s="31" t="s">
        <v>64</v>
      </c>
      <c r="P280" s="31" t="s">
        <v>52</v>
      </c>
      <c r="Q280" s="63" t="s">
        <v>620</v>
      </c>
      <c r="R280" s="56"/>
      <c r="T280" s="31" t="s">
        <v>55</v>
      </c>
      <c r="U280" s="31" t="s">
        <v>56</v>
      </c>
      <c r="V280" s="31" t="s">
        <v>54</v>
      </c>
      <c r="W280" s="31" t="s">
        <v>57</v>
      </c>
      <c r="X280" s="31" t="s">
        <v>82</v>
      </c>
      <c r="Y280" s="31" t="s">
        <v>624</v>
      </c>
      <c r="AA280" s="52" t="s">
        <v>305</v>
      </c>
      <c r="AB280">
        <v>8</v>
      </c>
      <c r="AC280">
        <v>46.988107999999997</v>
      </c>
      <c r="AD280" s="51">
        <v>7.4632779999999999</v>
      </c>
      <c r="AE280">
        <v>75.400000000000006</v>
      </c>
      <c r="AG280">
        <v>602</v>
      </c>
      <c r="AJ280" s="31">
        <v>10</v>
      </c>
      <c r="AK280" s="31">
        <f t="shared" si="46"/>
        <v>0.1</v>
      </c>
      <c r="AL280" s="31">
        <f t="shared" si="54"/>
        <v>1000</v>
      </c>
      <c r="AM280" s="38"/>
      <c r="AN280" s="10">
        <f t="shared" si="45"/>
        <v>1.42E-6</v>
      </c>
      <c r="AO280" s="10">
        <v>0.41</v>
      </c>
    </row>
    <row r="281" spans="1:42" ht="14.25" customHeight="1" x14ac:dyDescent="0.3">
      <c r="A281" t="s">
        <v>614</v>
      </c>
      <c r="B281" t="s">
        <v>615</v>
      </c>
      <c r="C281">
        <v>2014</v>
      </c>
      <c r="D281" t="s">
        <v>616</v>
      </c>
      <c r="E281" s="51">
        <v>24</v>
      </c>
      <c r="F281">
        <v>7</v>
      </c>
      <c r="G281">
        <v>1842</v>
      </c>
      <c r="H281">
        <v>1853</v>
      </c>
      <c r="I281" t="s">
        <v>623</v>
      </c>
      <c r="J281" t="s">
        <v>618</v>
      </c>
      <c r="K281" t="s">
        <v>619</v>
      </c>
      <c r="L281" s="49" t="s">
        <v>47</v>
      </c>
      <c r="M281" s="31" t="s">
        <v>76</v>
      </c>
      <c r="N281" s="1" t="s">
        <v>108</v>
      </c>
      <c r="O281" s="31" t="s">
        <v>64</v>
      </c>
      <c r="P281" s="31" t="s">
        <v>52</v>
      </c>
      <c r="Q281" s="63" t="s">
        <v>620</v>
      </c>
      <c r="R281" s="56"/>
      <c r="T281" s="31" t="s">
        <v>55</v>
      </c>
      <c r="U281" s="31" t="s">
        <v>56</v>
      </c>
      <c r="V281" s="31" t="s">
        <v>54</v>
      </c>
      <c r="W281" s="31" t="s">
        <v>57</v>
      </c>
      <c r="X281" s="31" t="s">
        <v>82</v>
      </c>
      <c r="Y281" s="31" t="s">
        <v>624</v>
      </c>
      <c r="AA281" s="52" t="s">
        <v>305</v>
      </c>
      <c r="AB281">
        <v>8</v>
      </c>
      <c r="AC281">
        <v>46.988107999999997</v>
      </c>
      <c r="AD281" s="51">
        <v>7.4632779999999999</v>
      </c>
      <c r="AE281">
        <v>72.2</v>
      </c>
      <c r="AG281">
        <v>823</v>
      </c>
      <c r="AJ281" s="31">
        <v>40</v>
      </c>
      <c r="AK281" s="31">
        <f t="shared" si="46"/>
        <v>2.5000000000000001E-2</v>
      </c>
      <c r="AL281" s="31">
        <f t="shared" si="54"/>
        <v>250</v>
      </c>
      <c r="AM281" s="38"/>
      <c r="AN281" s="10">
        <f t="shared" si="45"/>
        <v>1.42E-6</v>
      </c>
      <c r="AO281" s="10">
        <v>0.41</v>
      </c>
    </row>
    <row r="282" spans="1:42" ht="14.25" customHeight="1" x14ac:dyDescent="0.3">
      <c r="A282" t="s">
        <v>625</v>
      </c>
      <c r="B282" t="s">
        <v>626</v>
      </c>
      <c r="C282">
        <v>2023</v>
      </c>
      <c r="D282" t="s">
        <v>627</v>
      </c>
      <c r="E282" s="53">
        <v>14</v>
      </c>
      <c r="I282" t="s">
        <v>628</v>
      </c>
      <c r="J282" t="s">
        <v>629</v>
      </c>
      <c r="K282" t="s">
        <v>630</v>
      </c>
      <c r="L282" s="49" t="s">
        <v>47</v>
      </c>
      <c r="M282" s="31" t="s">
        <v>76</v>
      </c>
      <c r="N282" s="1" t="s">
        <v>108</v>
      </c>
      <c r="O282" s="1" t="s">
        <v>51</v>
      </c>
      <c r="P282" s="1" t="s">
        <v>77</v>
      </c>
      <c r="Q282" s="1" t="s">
        <v>631</v>
      </c>
      <c r="R282" s="1" t="s">
        <v>632</v>
      </c>
      <c r="S282" s="1" t="s">
        <v>633</v>
      </c>
      <c r="T282" s="31" t="s">
        <v>55</v>
      </c>
      <c r="U282" s="31" t="s">
        <v>635</v>
      </c>
      <c r="V282" s="31" t="s">
        <v>634</v>
      </c>
      <c r="W282" s="31" t="s">
        <v>57</v>
      </c>
      <c r="X282" s="31" t="s">
        <v>82</v>
      </c>
      <c r="Y282" s="31" t="s">
        <v>636</v>
      </c>
      <c r="AA282" s="45" t="s">
        <v>305</v>
      </c>
      <c r="AB282">
        <v>4</v>
      </c>
      <c r="AC282">
        <v>30.354520000000001</v>
      </c>
      <c r="AD282">
        <v>112.1504</v>
      </c>
      <c r="AE282">
        <v>53.3</v>
      </c>
      <c r="AG282">
        <v>40.07</v>
      </c>
      <c r="AJ282" s="31">
        <v>20</v>
      </c>
      <c r="AK282" s="31">
        <f t="shared" si="46"/>
        <v>0.05</v>
      </c>
      <c r="AL282" s="31">
        <f t="shared" si="54"/>
        <v>500</v>
      </c>
      <c r="AM282" s="38"/>
      <c r="AN282" s="10">
        <f t="shared" si="45"/>
        <v>1.42E-6</v>
      </c>
      <c r="AO282" s="10">
        <v>0.41</v>
      </c>
    </row>
    <row r="283" spans="1:42" ht="14.25" customHeight="1" x14ac:dyDescent="0.3">
      <c r="A283" t="s">
        <v>625</v>
      </c>
      <c r="B283" t="s">
        <v>626</v>
      </c>
      <c r="C283">
        <v>2023</v>
      </c>
      <c r="D283" t="s">
        <v>627</v>
      </c>
      <c r="E283" s="53">
        <v>14</v>
      </c>
      <c r="I283" t="s">
        <v>637</v>
      </c>
      <c r="J283" t="s">
        <v>638</v>
      </c>
      <c r="K283" t="s">
        <v>630</v>
      </c>
      <c r="L283" s="49" t="s">
        <v>47</v>
      </c>
      <c r="M283" s="31" t="s">
        <v>76</v>
      </c>
      <c r="N283" s="1" t="s">
        <v>108</v>
      </c>
      <c r="O283" s="1" t="s">
        <v>51</v>
      </c>
      <c r="P283" s="1" t="s">
        <v>77</v>
      </c>
      <c r="Q283" s="1" t="s">
        <v>631</v>
      </c>
      <c r="R283" s="1" t="s">
        <v>632</v>
      </c>
      <c r="S283" s="1" t="s">
        <v>639</v>
      </c>
      <c r="T283" s="31" t="s">
        <v>55</v>
      </c>
      <c r="U283" s="31" t="s">
        <v>635</v>
      </c>
      <c r="V283" s="31" t="s">
        <v>634</v>
      </c>
      <c r="W283" s="31" t="s">
        <v>57</v>
      </c>
      <c r="X283" s="31" t="s">
        <v>82</v>
      </c>
      <c r="Y283" s="31" t="s">
        <v>636</v>
      </c>
      <c r="AA283" s="45" t="s">
        <v>305</v>
      </c>
      <c r="AB283">
        <v>4</v>
      </c>
      <c r="AC283">
        <v>30.354520000000001</v>
      </c>
      <c r="AD283">
        <v>112.1504</v>
      </c>
      <c r="AE283">
        <v>45.7</v>
      </c>
      <c r="AG283">
        <v>18.84</v>
      </c>
      <c r="AJ283" s="31">
        <v>20</v>
      </c>
      <c r="AK283" s="31">
        <f t="shared" si="46"/>
        <v>0.05</v>
      </c>
      <c r="AL283" s="31">
        <f t="shared" si="54"/>
        <v>500</v>
      </c>
      <c r="AM283" s="38"/>
      <c r="AN283" s="10">
        <f t="shared" si="45"/>
        <v>1.42E-6</v>
      </c>
      <c r="AO283" s="10">
        <v>0.41</v>
      </c>
    </row>
    <row r="284" spans="1:42" ht="14.25" customHeight="1" x14ac:dyDescent="0.3">
      <c r="A284" t="s">
        <v>640</v>
      </c>
      <c r="B284" t="s">
        <v>641</v>
      </c>
      <c r="C284">
        <v>2022</v>
      </c>
      <c r="D284" t="s">
        <v>642</v>
      </c>
      <c r="E284" s="53">
        <v>852</v>
      </c>
      <c r="I284" t="s">
        <v>643</v>
      </c>
      <c r="J284" t="s">
        <v>644</v>
      </c>
      <c r="K284" t="s">
        <v>645</v>
      </c>
      <c r="L284" s="49" t="s">
        <v>47</v>
      </c>
      <c r="M284" s="31" t="s">
        <v>76</v>
      </c>
      <c r="N284" s="1" t="s">
        <v>108</v>
      </c>
      <c r="O284" s="1" t="s">
        <v>106</v>
      </c>
      <c r="P284" s="1" t="s">
        <v>105</v>
      </c>
      <c r="Q284" s="1" t="s">
        <v>484</v>
      </c>
      <c r="R284" s="1" t="s">
        <v>485</v>
      </c>
      <c r="S284" s="1" t="s">
        <v>646</v>
      </c>
      <c r="T284" s="1" t="s">
        <v>55</v>
      </c>
      <c r="U284" s="1" t="s">
        <v>56</v>
      </c>
      <c r="V284" s="1" t="s">
        <v>54</v>
      </c>
      <c r="W284" s="1" t="s">
        <v>57</v>
      </c>
      <c r="X284" s="31" t="s">
        <v>647</v>
      </c>
      <c r="AA284" s="45" t="s">
        <v>305</v>
      </c>
      <c r="AC284">
        <v>28.898889</v>
      </c>
      <c r="AD284">
        <v>119.182222</v>
      </c>
      <c r="AF284" s="38">
        <f>(AG284/AH284)/100</f>
        <v>3.3960526315789474</v>
      </c>
      <c r="AG284">
        <v>258.10000000000002</v>
      </c>
      <c r="AH284">
        <v>0.76</v>
      </c>
      <c r="AJ284" s="31">
        <v>20</v>
      </c>
      <c r="AK284" s="31">
        <f t="shared" ref="AK284:AK291" si="56">1/AJ284</f>
        <v>0.05</v>
      </c>
      <c r="AL284" s="31">
        <f t="shared" ref="AL284:AL291" si="57">AK284*(100*100)</f>
        <v>500</v>
      </c>
      <c r="AM284" s="38">
        <f t="shared" si="55"/>
        <v>1698.0263157894738</v>
      </c>
      <c r="AN284" s="10">
        <f t="shared" si="45"/>
        <v>1.42E-6</v>
      </c>
      <c r="AO284" s="10">
        <v>0.41</v>
      </c>
      <c r="AP284">
        <f t="shared" si="53"/>
        <v>2.4111973684210527E-3</v>
      </c>
    </row>
    <row r="285" spans="1:42" ht="14.25" customHeight="1" x14ac:dyDescent="0.3">
      <c r="A285" t="s">
        <v>640</v>
      </c>
      <c r="B285" t="s">
        <v>641</v>
      </c>
      <c r="C285">
        <v>2022</v>
      </c>
      <c r="D285" t="s">
        <v>642</v>
      </c>
      <c r="E285" s="53">
        <v>852</v>
      </c>
      <c r="I285" t="s">
        <v>648</v>
      </c>
      <c r="J285" t="s">
        <v>649</v>
      </c>
      <c r="K285" t="s">
        <v>645</v>
      </c>
      <c r="L285" s="49" t="s">
        <v>47</v>
      </c>
      <c r="M285" s="31" t="s">
        <v>76</v>
      </c>
      <c r="N285" s="1" t="s">
        <v>108</v>
      </c>
      <c r="O285" s="1" t="s">
        <v>106</v>
      </c>
      <c r="P285" s="1" t="s">
        <v>105</v>
      </c>
      <c r="Q285" s="1" t="s">
        <v>484</v>
      </c>
      <c r="R285" s="1" t="s">
        <v>485</v>
      </c>
      <c r="S285" s="1" t="s">
        <v>646</v>
      </c>
      <c r="T285" s="1" t="s">
        <v>55</v>
      </c>
      <c r="U285" s="1" t="s">
        <v>56</v>
      </c>
      <c r="V285" s="1" t="s">
        <v>54</v>
      </c>
      <c r="W285" s="1" t="s">
        <v>57</v>
      </c>
      <c r="X285" s="31" t="s">
        <v>647</v>
      </c>
      <c r="AA285" s="45" t="s">
        <v>305</v>
      </c>
      <c r="AC285">
        <v>28.898889</v>
      </c>
      <c r="AD285">
        <v>119.182222</v>
      </c>
      <c r="AF285" s="38">
        <f t="shared" ref="AF285:AF315" si="58">(AG285/AH285)/100</f>
        <v>4.375</v>
      </c>
      <c r="AG285">
        <v>332.5</v>
      </c>
      <c r="AH285">
        <v>0.76</v>
      </c>
      <c r="AJ285" s="31">
        <v>20</v>
      </c>
      <c r="AK285" s="31">
        <f t="shared" si="56"/>
        <v>0.05</v>
      </c>
      <c r="AL285" s="31">
        <f t="shared" si="57"/>
        <v>500</v>
      </c>
      <c r="AM285" s="38">
        <f t="shared" si="55"/>
        <v>2187.5</v>
      </c>
      <c r="AN285" s="10">
        <f t="shared" si="45"/>
        <v>1.42E-6</v>
      </c>
      <c r="AO285" s="10">
        <v>0.41</v>
      </c>
      <c r="AP285">
        <f t="shared" si="53"/>
        <v>3.1062500000000001E-3</v>
      </c>
    </row>
    <row r="286" spans="1:42" ht="14.25" customHeight="1" x14ac:dyDescent="0.3">
      <c r="A286" t="s">
        <v>640</v>
      </c>
      <c r="B286" t="s">
        <v>641</v>
      </c>
      <c r="C286">
        <v>2022</v>
      </c>
      <c r="D286" t="s">
        <v>642</v>
      </c>
      <c r="E286" s="53">
        <v>852</v>
      </c>
      <c r="I286" t="s">
        <v>650</v>
      </c>
      <c r="J286" t="s">
        <v>651</v>
      </c>
      <c r="K286" t="s">
        <v>645</v>
      </c>
      <c r="L286" s="49" t="s">
        <v>47</v>
      </c>
      <c r="M286" s="31" t="s">
        <v>76</v>
      </c>
      <c r="N286" s="1" t="s">
        <v>108</v>
      </c>
      <c r="O286" s="1" t="s">
        <v>106</v>
      </c>
      <c r="P286" s="1" t="s">
        <v>105</v>
      </c>
      <c r="Q286" s="1" t="s">
        <v>484</v>
      </c>
      <c r="R286" s="1" t="s">
        <v>485</v>
      </c>
      <c r="S286" s="1" t="s">
        <v>646</v>
      </c>
      <c r="T286" s="1" t="s">
        <v>55</v>
      </c>
      <c r="U286" s="1" t="s">
        <v>56</v>
      </c>
      <c r="V286" s="1" t="s">
        <v>54</v>
      </c>
      <c r="W286" s="1" t="s">
        <v>57</v>
      </c>
      <c r="X286" s="31" t="s">
        <v>647</v>
      </c>
      <c r="AA286" s="45" t="s">
        <v>305</v>
      </c>
      <c r="AC286">
        <v>28.898889</v>
      </c>
      <c r="AD286">
        <v>119.182222</v>
      </c>
      <c r="AF286" s="38">
        <f t="shared" si="58"/>
        <v>0.61184210526315785</v>
      </c>
      <c r="AG286">
        <v>46.5</v>
      </c>
      <c r="AH286">
        <v>0.76</v>
      </c>
      <c r="AJ286" s="31">
        <v>20</v>
      </c>
      <c r="AK286" s="31">
        <f t="shared" si="56"/>
        <v>0.05</v>
      </c>
      <c r="AL286" s="31">
        <f t="shared" si="57"/>
        <v>500</v>
      </c>
      <c r="AM286" s="38">
        <f t="shared" si="55"/>
        <v>305.9210526315789</v>
      </c>
      <c r="AN286" s="10">
        <f t="shared" si="45"/>
        <v>1.42E-6</v>
      </c>
      <c r="AO286" s="10">
        <v>0.41</v>
      </c>
      <c r="AP286">
        <f t="shared" si="53"/>
        <v>4.3440789473684201E-4</v>
      </c>
    </row>
    <row r="287" spans="1:42" ht="14.25" customHeight="1" x14ac:dyDescent="0.3">
      <c r="A287" t="s">
        <v>640</v>
      </c>
      <c r="B287" t="s">
        <v>641</v>
      </c>
      <c r="C287">
        <v>2022</v>
      </c>
      <c r="D287" t="s">
        <v>642</v>
      </c>
      <c r="E287" s="53">
        <v>852</v>
      </c>
      <c r="I287" t="s">
        <v>652</v>
      </c>
      <c r="J287" t="s">
        <v>653</v>
      </c>
      <c r="K287" t="s">
        <v>645</v>
      </c>
      <c r="L287" s="49" t="s">
        <v>47</v>
      </c>
      <c r="M287" s="31" t="s">
        <v>76</v>
      </c>
      <c r="N287" s="1" t="s">
        <v>108</v>
      </c>
      <c r="O287" s="1" t="s">
        <v>106</v>
      </c>
      <c r="P287" s="1" t="s">
        <v>105</v>
      </c>
      <c r="Q287" s="1" t="s">
        <v>484</v>
      </c>
      <c r="R287" s="1" t="s">
        <v>485</v>
      </c>
      <c r="S287" s="1" t="s">
        <v>646</v>
      </c>
      <c r="T287" s="1" t="s">
        <v>55</v>
      </c>
      <c r="U287" s="1" t="s">
        <v>56</v>
      </c>
      <c r="V287" s="1" t="s">
        <v>54</v>
      </c>
      <c r="W287" s="1" t="s">
        <v>57</v>
      </c>
      <c r="X287" s="31" t="s">
        <v>647</v>
      </c>
      <c r="AA287" s="45" t="s">
        <v>305</v>
      </c>
      <c r="AC287">
        <v>28.898889</v>
      </c>
      <c r="AD287">
        <v>119.182222</v>
      </c>
      <c r="AF287" s="38">
        <f t="shared" si="58"/>
        <v>3.2789473684210524</v>
      </c>
      <c r="AG287">
        <v>249.2</v>
      </c>
      <c r="AH287">
        <v>0.76</v>
      </c>
      <c r="AJ287" s="31">
        <v>20</v>
      </c>
      <c r="AK287" s="31">
        <f t="shared" si="56"/>
        <v>0.05</v>
      </c>
      <c r="AL287" s="31">
        <f t="shared" si="57"/>
        <v>500</v>
      </c>
      <c r="AM287" s="38">
        <f t="shared" si="55"/>
        <v>1639.4736842105262</v>
      </c>
      <c r="AN287" s="10">
        <f t="shared" si="45"/>
        <v>1.42E-6</v>
      </c>
      <c r="AO287" s="10">
        <v>0.41</v>
      </c>
      <c r="AP287">
        <f t="shared" si="53"/>
        <v>2.3280526315789473E-3</v>
      </c>
    </row>
    <row r="288" spans="1:42" ht="14.25" customHeight="1" x14ac:dyDescent="0.3">
      <c r="A288" t="s">
        <v>640</v>
      </c>
      <c r="B288" t="s">
        <v>641</v>
      </c>
      <c r="C288">
        <v>2022</v>
      </c>
      <c r="D288" t="s">
        <v>642</v>
      </c>
      <c r="E288" s="53">
        <v>852</v>
      </c>
      <c r="I288" t="s">
        <v>654</v>
      </c>
      <c r="J288" t="s">
        <v>655</v>
      </c>
      <c r="K288" t="s">
        <v>645</v>
      </c>
      <c r="L288" s="49" t="s">
        <v>47</v>
      </c>
      <c r="M288" s="31" t="s">
        <v>76</v>
      </c>
      <c r="N288" s="1" t="s">
        <v>108</v>
      </c>
      <c r="O288" s="1" t="s">
        <v>106</v>
      </c>
      <c r="P288" s="1" t="s">
        <v>105</v>
      </c>
      <c r="Q288" s="1" t="s">
        <v>484</v>
      </c>
      <c r="R288" s="1" t="s">
        <v>485</v>
      </c>
      <c r="S288" s="1" t="s">
        <v>646</v>
      </c>
      <c r="T288" s="1" t="s">
        <v>55</v>
      </c>
      <c r="U288" s="1" t="s">
        <v>56</v>
      </c>
      <c r="V288" s="1" t="s">
        <v>54</v>
      </c>
      <c r="W288" s="1" t="s">
        <v>57</v>
      </c>
      <c r="X288" s="31" t="s">
        <v>647</v>
      </c>
      <c r="AA288" s="45" t="s">
        <v>305</v>
      </c>
      <c r="AC288">
        <v>28.898889</v>
      </c>
      <c r="AD288">
        <v>119.182222</v>
      </c>
      <c r="AF288" s="38">
        <f t="shared" si="58"/>
        <v>2.4381578947368423</v>
      </c>
      <c r="AG288">
        <v>185.3</v>
      </c>
      <c r="AH288">
        <v>0.76</v>
      </c>
      <c r="AJ288" s="31">
        <v>20</v>
      </c>
      <c r="AK288" s="31">
        <f t="shared" si="56"/>
        <v>0.05</v>
      </c>
      <c r="AL288" s="31">
        <f t="shared" si="57"/>
        <v>500</v>
      </c>
      <c r="AM288" s="38">
        <f t="shared" si="55"/>
        <v>1219.078947368421</v>
      </c>
      <c r="AN288" s="10">
        <f t="shared" si="45"/>
        <v>1.42E-6</v>
      </c>
      <c r="AO288" s="10">
        <v>0.41</v>
      </c>
      <c r="AP288">
        <f t="shared" si="53"/>
        <v>1.7310921052631578E-3</v>
      </c>
    </row>
    <row r="289" spans="1:42" ht="14.25" customHeight="1" x14ac:dyDescent="0.3">
      <c r="A289" t="s">
        <v>640</v>
      </c>
      <c r="B289" t="s">
        <v>641</v>
      </c>
      <c r="C289">
        <v>2022</v>
      </c>
      <c r="D289" t="s">
        <v>642</v>
      </c>
      <c r="E289" s="53">
        <v>852</v>
      </c>
      <c r="I289" t="s">
        <v>656</v>
      </c>
      <c r="J289" t="s">
        <v>657</v>
      </c>
      <c r="K289" t="s">
        <v>645</v>
      </c>
      <c r="L289" s="49" t="s">
        <v>47</v>
      </c>
      <c r="M289" s="31" t="s">
        <v>76</v>
      </c>
      <c r="N289" s="1" t="s">
        <v>108</v>
      </c>
      <c r="O289" s="1" t="s">
        <v>106</v>
      </c>
      <c r="P289" s="1" t="s">
        <v>105</v>
      </c>
      <c r="Q289" s="1" t="s">
        <v>484</v>
      </c>
      <c r="R289" s="1" t="s">
        <v>485</v>
      </c>
      <c r="S289" s="1" t="s">
        <v>646</v>
      </c>
      <c r="T289" s="1" t="s">
        <v>55</v>
      </c>
      <c r="U289" s="1" t="s">
        <v>56</v>
      </c>
      <c r="V289" s="1" t="s">
        <v>54</v>
      </c>
      <c r="W289" s="1" t="s">
        <v>57</v>
      </c>
      <c r="X289" s="31" t="s">
        <v>647</v>
      </c>
      <c r="AA289" s="45" t="s">
        <v>305</v>
      </c>
      <c r="AC289">
        <v>28.898889</v>
      </c>
      <c r="AD289">
        <v>119.182222</v>
      </c>
      <c r="AF289" s="38">
        <f t="shared" si="58"/>
        <v>2.9171052631578949</v>
      </c>
      <c r="AG289">
        <v>221.7</v>
      </c>
      <c r="AH289">
        <v>0.76</v>
      </c>
      <c r="AJ289" s="31">
        <v>20</v>
      </c>
      <c r="AK289" s="31">
        <f t="shared" si="56"/>
        <v>0.05</v>
      </c>
      <c r="AL289" s="31">
        <f t="shared" si="57"/>
        <v>500</v>
      </c>
      <c r="AM289" s="38">
        <f t="shared" si="55"/>
        <v>1458.5526315789475</v>
      </c>
      <c r="AN289" s="10">
        <f t="shared" si="45"/>
        <v>1.42E-6</v>
      </c>
      <c r="AO289" s="10">
        <v>0.41</v>
      </c>
      <c r="AP289">
        <f t="shared" si="53"/>
        <v>2.0711447368421056E-3</v>
      </c>
    </row>
    <row r="290" spans="1:42" ht="14.25" customHeight="1" x14ac:dyDescent="0.3">
      <c r="A290" t="s">
        <v>640</v>
      </c>
      <c r="B290" t="s">
        <v>641</v>
      </c>
      <c r="C290">
        <v>2022</v>
      </c>
      <c r="D290" t="s">
        <v>642</v>
      </c>
      <c r="E290" s="53">
        <v>852</v>
      </c>
      <c r="I290" t="s">
        <v>658</v>
      </c>
      <c r="J290" t="s">
        <v>659</v>
      </c>
      <c r="K290" t="s">
        <v>645</v>
      </c>
      <c r="L290" s="49" t="s">
        <v>47</v>
      </c>
      <c r="M290" s="31" t="s">
        <v>76</v>
      </c>
      <c r="N290" s="1" t="s">
        <v>108</v>
      </c>
      <c r="O290" s="1" t="s">
        <v>106</v>
      </c>
      <c r="P290" s="1" t="s">
        <v>105</v>
      </c>
      <c r="Q290" s="1" t="s">
        <v>484</v>
      </c>
      <c r="R290" s="1" t="s">
        <v>485</v>
      </c>
      <c r="S290" s="1" t="s">
        <v>646</v>
      </c>
      <c r="T290" s="1" t="s">
        <v>55</v>
      </c>
      <c r="U290" s="1" t="s">
        <v>56</v>
      </c>
      <c r="V290" s="1" t="s">
        <v>54</v>
      </c>
      <c r="W290" s="1" t="s">
        <v>57</v>
      </c>
      <c r="X290" s="31" t="s">
        <v>647</v>
      </c>
      <c r="AA290" s="45" t="s">
        <v>305</v>
      </c>
      <c r="AC290">
        <v>28.898889</v>
      </c>
      <c r="AD290">
        <v>119.182222</v>
      </c>
      <c r="AF290" s="38">
        <f t="shared" si="58"/>
        <v>2.5394736842105261</v>
      </c>
      <c r="AG290">
        <v>193</v>
      </c>
      <c r="AH290">
        <v>0.76</v>
      </c>
      <c r="AJ290" s="31">
        <v>20</v>
      </c>
      <c r="AK290" s="31">
        <f t="shared" si="56"/>
        <v>0.05</v>
      </c>
      <c r="AL290" s="31">
        <f t="shared" si="57"/>
        <v>500</v>
      </c>
      <c r="AM290" s="38">
        <f t="shared" si="55"/>
        <v>1269.7368421052631</v>
      </c>
      <c r="AN290" s="10">
        <f t="shared" si="45"/>
        <v>1.42E-6</v>
      </c>
      <c r="AO290" s="10">
        <v>0.41</v>
      </c>
      <c r="AP290">
        <f t="shared" si="53"/>
        <v>1.8030263157894737E-3</v>
      </c>
    </row>
    <row r="291" spans="1:42" ht="14.25" customHeight="1" x14ac:dyDescent="0.3">
      <c r="A291" t="s">
        <v>660</v>
      </c>
      <c r="B291" t="s">
        <v>661</v>
      </c>
      <c r="C291">
        <v>2022</v>
      </c>
      <c r="D291" t="s">
        <v>662</v>
      </c>
      <c r="E291" s="53">
        <v>19</v>
      </c>
      <c r="F291">
        <v>9</v>
      </c>
      <c r="I291" t="s">
        <v>663</v>
      </c>
      <c r="J291" t="s">
        <v>664</v>
      </c>
      <c r="K291" t="s">
        <v>665</v>
      </c>
      <c r="L291" s="49" t="s">
        <v>47</v>
      </c>
      <c r="M291" s="31" t="s">
        <v>76</v>
      </c>
      <c r="N291" s="1" t="s">
        <v>108</v>
      </c>
      <c r="O291" s="31" t="s">
        <v>107</v>
      </c>
      <c r="P291" s="31" t="s">
        <v>666</v>
      </c>
      <c r="Q291" s="31" t="s">
        <v>667</v>
      </c>
      <c r="R291" s="31" t="s">
        <v>668</v>
      </c>
      <c r="S291" s="31" t="s">
        <v>669</v>
      </c>
      <c r="T291" s="31" t="s">
        <v>55</v>
      </c>
      <c r="U291" s="31" t="s">
        <v>670</v>
      </c>
      <c r="V291" s="31" t="s">
        <v>94</v>
      </c>
      <c r="W291" s="31" t="s">
        <v>57</v>
      </c>
      <c r="X291" s="31" t="s">
        <v>82</v>
      </c>
      <c r="AA291" s="54" t="s">
        <v>305</v>
      </c>
      <c r="AB291">
        <v>6</v>
      </c>
      <c r="AC291">
        <v>43.825000000000003</v>
      </c>
      <c r="AD291">
        <v>125.42666699999999</v>
      </c>
      <c r="AF291" s="38"/>
      <c r="AG291">
        <v>74.5</v>
      </c>
      <c r="AJ291" s="31">
        <v>15</v>
      </c>
      <c r="AK291" s="31">
        <f t="shared" si="56"/>
        <v>6.6666666666666666E-2</v>
      </c>
      <c r="AL291" s="31">
        <f t="shared" si="57"/>
        <v>666.66666666666663</v>
      </c>
      <c r="AM291" s="38"/>
      <c r="AN291" s="10">
        <f t="shared" si="45"/>
        <v>1.42E-6</v>
      </c>
      <c r="AO291" s="10">
        <v>0.41</v>
      </c>
    </row>
    <row r="292" spans="1:42" ht="14.25" customHeight="1" x14ac:dyDescent="0.3">
      <c r="A292" t="s">
        <v>660</v>
      </c>
      <c r="B292" t="s">
        <v>661</v>
      </c>
      <c r="C292">
        <v>2022</v>
      </c>
      <c r="D292" t="s">
        <v>662</v>
      </c>
      <c r="E292" s="53">
        <v>19</v>
      </c>
      <c r="F292">
        <v>9</v>
      </c>
      <c r="I292" t="s">
        <v>671</v>
      </c>
      <c r="J292" t="s">
        <v>672</v>
      </c>
      <c r="K292" t="s">
        <v>665</v>
      </c>
      <c r="L292" s="49" t="s">
        <v>47</v>
      </c>
      <c r="M292" s="31" t="s">
        <v>76</v>
      </c>
      <c r="N292" s="1" t="s">
        <v>108</v>
      </c>
      <c r="O292" s="31" t="s">
        <v>107</v>
      </c>
      <c r="P292" s="31" t="s">
        <v>666</v>
      </c>
      <c r="Q292" s="31" t="s">
        <v>667</v>
      </c>
      <c r="R292" s="31" t="s">
        <v>668</v>
      </c>
      <c r="S292" s="31" t="s">
        <v>669</v>
      </c>
      <c r="T292" s="31" t="s">
        <v>55</v>
      </c>
      <c r="U292" s="31" t="s">
        <v>670</v>
      </c>
      <c r="V292" s="31" t="s">
        <v>94</v>
      </c>
      <c r="W292" s="31" t="s">
        <v>57</v>
      </c>
      <c r="X292" s="31" t="s">
        <v>82</v>
      </c>
      <c r="AA292" s="54" t="s">
        <v>305</v>
      </c>
      <c r="AB292">
        <v>6</v>
      </c>
      <c r="AC292">
        <v>43.825000000000003</v>
      </c>
      <c r="AD292">
        <v>125.42666699999999</v>
      </c>
      <c r="AF292" s="38"/>
      <c r="AG292">
        <v>80.8</v>
      </c>
      <c r="AJ292" s="31">
        <v>15</v>
      </c>
      <c r="AK292" s="31">
        <f t="shared" ref="AK292:AK295" si="59">1/AJ292</f>
        <v>6.6666666666666666E-2</v>
      </c>
      <c r="AL292" s="31">
        <f t="shared" ref="AL292:AL295" si="60">AK292*(100*100)</f>
        <v>666.66666666666663</v>
      </c>
      <c r="AM292" s="38"/>
      <c r="AN292" s="10">
        <f t="shared" si="45"/>
        <v>1.42E-6</v>
      </c>
      <c r="AO292" s="10">
        <v>0.41</v>
      </c>
    </row>
    <row r="293" spans="1:42" ht="14.25" customHeight="1" x14ac:dyDescent="0.3">
      <c r="A293" t="s">
        <v>660</v>
      </c>
      <c r="B293" t="s">
        <v>661</v>
      </c>
      <c r="C293">
        <v>2022</v>
      </c>
      <c r="D293" t="s">
        <v>662</v>
      </c>
      <c r="E293" s="53">
        <v>19</v>
      </c>
      <c r="F293">
        <v>9</v>
      </c>
      <c r="I293" t="s">
        <v>673</v>
      </c>
      <c r="J293" t="s">
        <v>674</v>
      </c>
      <c r="K293" t="s">
        <v>665</v>
      </c>
      <c r="L293" s="49" t="s">
        <v>47</v>
      </c>
      <c r="M293" s="31" t="s">
        <v>76</v>
      </c>
      <c r="N293" s="1" t="s">
        <v>108</v>
      </c>
      <c r="O293" s="31" t="s">
        <v>107</v>
      </c>
      <c r="P293" s="31" t="s">
        <v>666</v>
      </c>
      <c r="Q293" s="31" t="s">
        <v>667</v>
      </c>
      <c r="R293" s="31" t="s">
        <v>668</v>
      </c>
      <c r="S293" s="31" t="s">
        <v>669</v>
      </c>
      <c r="T293" s="31" t="s">
        <v>55</v>
      </c>
      <c r="U293" s="31" t="s">
        <v>670</v>
      </c>
      <c r="V293" s="31" t="s">
        <v>94</v>
      </c>
      <c r="W293" s="31" t="s">
        <v>57</v>
      </c>
      <c r="X293" s="31" t="s">
        <v>82</v>
      </c>
      <c r="AA293" s="54" t="s">
        <v>305</v>
      </c>
      <c r="AB293">
        <v>6</v>
      </c>
      <c r="AC293">
        <v>43.825000000000003</v>
      </c>
      <c r="AD293">
        <v>125.42666699999999</v>
      </c>
      <c r="AF293" s="38"/>
      <c r="AG293">
        <v>56</v>
      </c>
      <c r="AJ293" s="31">
        <v>15</v>
      </c>
      <c r="AK293" s="31">
        <f t="shared" si="59"/>
        <v>6.6666666666666666E-2</v>
      </c>
      <c r="AL293" s="31">
        <f t="shared" si="60"/>
        <v>666.66666666666663</v>
      </c>
      <c r="AM293" s="38"/>
      <c r="AN293" s="10">
        <f t="shared" si="45"/>
        <v>1.42E-6</v>
      </c>
      <c r="AO293" s="10">
        <v>0.41</v>
      </c>
    </row>
    <row r="294" spans="1:42" ht="14.25" customHeight="1" x14ac:dyDescent="0.3">
      <c r="A294" t="s">
        <v>660</v>
      </c>
      <c r="B294" t="s">
        <v>661</v>
      </c>
      <c r="C294">
        <v>2022</v>
      </c>
      <c r="D294" t="s">
        <v>662</v>
      </c>
      <c r="E294" s="53">
        <v>19</v>
      </c>
      <c r="F294">
        <v>9</v>
      </c>
      <c r="I294" t="s">
        <v>675</v>
      </c>
      <c r="J294" t="s">
        <v>676</v>
      </c>
      <c r="K294" t="s">
        <v>665</v>
      </c>
      <c r="L294" s="49" t="s">
        <v>47</v>
      </c>
      <c r="M294" s="31" t="s">
        <v>76</v>
      </c>
      <c r="N294" s="1" t="s">
        <v>108</v>
      </c>
      <c r="O294" s="31" t="s">
        <v>107</v>
      </c>
      <c r="P294" s="31" t="s">
        <v>666</v>
      </c>
      <c r="Q294" s="31" t="s">
        <v>667</v>
      </c>
      <c r="R294" s="31" t="s">
        <v>668</v>
      </c>
      <c r="S294" s="31" t="s">
        <v>669</v>
      </c>
      <c r="T294" s="31" t="s">
        <v>55</v>
      </c>
      <c r="U294" s="31" t="s">
        <v>670</v>
      </c>
      <c r="V294" s="31" t="s">
        <v>94</v>
      </c>
      <c r="W294" s="31" t="s">
        <v>57</v>
      </c>
      <c r="X294" s="31" t="s">
        <v>82</v>
      </c>
      <c r="AA294" s="54" t="s">
        <v>305</v>
      </c>
      <c r="AB294">
        <v>6</v>
      </c>
      <c r="AC294">
        <v>43.825000000000003</v>
      </c>
      <c r="AD294">
        <v>125.42666699999999</v>
      </c>
      <c r="AF294" s="38"/>
      <c r="AG294">
        <v>40.6</v>
      </c>
      <c r="AJ294" s="31">
        <v>15</v>
      </c>
      <c r="AK294" s="31">
        <f t="shared" si="59"/>
        <v>6.6666666666666666E-2</v>
      </c>
      <c r="AL294" s="31">
        <f t="shared" si="60"/>
        <v>666.66666666666663</v>
      </c>
      <c r="AM294" s="38"/>
      <c r="AN294" s="10">
        <f t="shared" si="45"/>
        <v>1.42E-6</v>
      </c>
      <c r="AO294" s="10">
        <v>0.41</v>
      </c>
    </row>
    <row r="295" spans="1:42" ht="14.25" customHeight="1" x14ac:dyDescent="0.3">
      <c r="A295" t="s">
        <v>677</v>
      </c>
      <c r="B295" t="s">
        <v>678</v>
      </c>
      <c r="C295">
        <v>2022</v>
      </c>
      <c r="D295" t="s">
        <v>679</v>
      </c>
      <c r="E295" s="53">
        <v>8</v>
      </c>
      <c r="F295">
        <v>3</v>
      </c>
      <c r="I295" t="s">
        <v>680</v>
      </c>
      <c r="J295" t="s">
        <v>681</v>
      </c>
      <c r="K295" t="s">
        <v>682</v>
      </c>
      <c r="L295" s="49" t="s">
        <v>47</v>
      </c>
      <c r="M295" s="31" t="s">
        <v>76</v>
      </c>
      <c r="N295" s="1" t="s">
        <v>108</v>
      </c>
      <c r="O295" s="31" t="s">
        <v>106</v>
      </c>
      <c r="P295" s="31" t="s">
        <v>105</v>
      </c>
      <c r="Q295" s="31" t="s">
        <v>470</v>
      </c>
      <c r="R295" s="31" t="s">
        <v>471</v>
      </c>
      <c r="S295" s="31" t="s">
        <v>683</v>
      </c>
      <c r="T295" s="31" t="s">
        <v>55</v>
      </c>
      <c r="U295" s="55" t="s">
        <v>684</v>
      </c>
      <c r="V295" s="56"/>
      <c r="W295" s="31" t="s">
        <v>57</v>
      </c>
      <c r="X295" s="31" t="s">
        <v>58</v>
      </c>
      <c r="AA295" s="54" t="s">
        <v>305</v>
      </c>
      <c r="AB295">
        <v>4</v>
      </c>
      <c r="AC295">
        <v>31.2</v>
      </c>
      <c r="AD295">
        <v>110.11666700000001</v>
      </c>
      <c r="AE295">
        <v>20.8</v>
      </c>
      <c r="AF295" s="38"/>
      <c r="AG295">
        <v>6.68</v>
      </c>
      <c r="AJ295" s="31">
        <v>20</v>
      </c>
      <c r="AK295" s="31">
        <f t="shared" si="59"/>
        <v>0.05</v>
      </c>
      <c r="AL295" s="31">
        <f t="shared" si="60"/>
        <v>500</v>
      </c>
      <c r="AM295" s="38"/>
      <c r="AN295" s="10">
        <f t="shared" si="45"/>
        <v>1.42E-6</v>
      </c>
      <c r="AO295" s="10">
        <v>0.41</v>
      </c>
    </row>
    <row r="296" spans="1:42" ht="14.25" customHeight="1" x14ac:dyDescent="0.3">
      <c r="A296" t="s">
        <v>677</v>
      </c>
      <c r="B296" t="s">
        <v>678</v>
      </c>
      <c r="C296">
        <v>2022</v>
      </c>
      <c r="D296" t="s">
        <v>679</v>
      </c>
      <c r="E296" s="53">
        <v>8</v>
      </c>
      <c r="F296">
        <v>3</v>
      </c>
      <c r="I296" t="s">
        <v>685</v>
      </c>
      <c r="J296" t="s">
        <v>681</v>
      </c>
      <c r="K296" t="s">
        <v>682</v>
      </c>
      <c r="L296" s="49" t="s">
        <v>47</v>
      </c>
      <c r="M296" s="31" t="s">
        <v>76</v>
      </c>
      <c r="N296" s="1" t="s">
        <v>108</v>
      </c>
      <c r="O296" s="31" t="s">
        <v>106</v>
      </c>
      <c r="P296" s="31" t="s">
        <v>105</v>
      </c>
      <c r="Q296" s="31" t="s">
        <v>470</v>
      </c>
      <c r="R296" s="31" t="s">
        <v>471</v>
      </c>
      <c r="S296" s="31" t="s">
        <v>683</v>
      </c>
      <c r="T296" s="31" t="s">
        <v>55</v>
      </c>
      <c r="U296" s="55" t="s">
        <v>684</v>
      </c>
      <c r="V296" s="56"/>
      <c r="W296" s="31" t="s">
        <v>57</v>
      </c>
      <c r="X296" s="31" t="s">
        <v>58</v>
      </c>
      <c r="AA296" s="54" t="s">
        <v>305</v>
      </c>
      <c r="AB296">
        <v>4</v>
      </c>
      <c r="AC296">
        <v>31.2</v>
      </c>
      <c r="AD296">
        <v>110.11666700000001</v>
      </c>
      <c r="AE296">
        <v>42.1</v>
      </c>
      <c r="AF296" s="38"/>
      <c r="AG296">
        <v>10.98</v>
      </c>
      <c r="AJ296" s="31">
        <v>20</v>
      </c>
      <c r="AK296" s="31">
        <f t="shared" ref="AK296:AK300" si="61">1/AJ296</f>
        <v>0.05</v>
      </c>
      <c r="AL296" s="31">
        <f t="shared" ref="AL296:AL300" si="62">AK296*(100*100)</f>
        <v>500</v>
      </c>
      <c r="AM296" s="38"/>
      <c r="AN296" s="10">
        <f t="shared" si="45"/>
        <v>1.42E-6</v>
      </c>
      <c r="AO296" s="10">
        <v>0.41</v>
      </c>
    </row>
    <row r="297" spans="1:42" ht="14.25" customHeight="1" x14ac:dyDescent="0.3">
      <c r="A297" t="s">
        <v>677</v>
      </c>
      <c r="B297" t="s">
        <v>678</v>
      </c>
      <c r="C297">
        <v>2022</v>
      </c>
      <c r="D297" t="s">
        <v>679</v>
      </c>
      <c r="E297" s="53">
        <v>8</v>
      </c>
      <c r="F297">
        <v>3</v>
      </c>
      <c r="I297" t="s">
        <v>686</v>
      </c>
      <c r="J297" t="s">
        <v>681</v>
      </c>
      <c r="K297" t="s">
        <v>682</v>
      </c>
      <c r="L297" s="49" t="s">
        <v>47</v>
      </c>
      <c r="M297" s="31" t="s">
        <v>76</v>
      </c>
      <c r="N297" s="1" t="s">
        <v>108</v>
      </c>
      <c r="O297" s="31" t="s">
        <v>106</v>
      </c>
      <c r="P297" s="31" t="s">
        <v>105</v>
      </c>
      <c r="Q297" s="31" t="s">
        <v>470</v>
      </c>
      <c r="R297" s="31" t="s">
        <v>471</v>
      </c>
      <c r="S297" s="31" t="s">
        <v>683</v>
      </c>
      <c r="T297" s="31" t="s">
        <v>55</v>
      </c>
      <c r="U297" s="55" t="s">
        <v>684</v>
      </c>
      <c r="V297" s="56"/>
      <c r="W297" s="31" t="s">
        <v>57</v>
      </c>
      <c r="X297" s="31" t="s">
        <v>58</v>
      </c>
      <c r="AA297" s="54" t="s">
        <v>305</v>
      </c>
      <c r="AB297">
        <v>4</v>
      </c>
      <c r="AC297">
        <v>31.2</v>
      </c>
      <c r="AD297">
        <v>110.11666700000001</v>
      </c>
      <c r="AE297">
        <v>43.2</v>
      </c>
      <c r="AF297" s="38"/>
      <c r="AG297">
        <v>14.91</v>
      </c>
      <c r="AJ297" s="31">
        <v>20</v>
      </c>
      <c r="AK297" s="31">
        <f t="shared" si="61"/>
        <v>0.05</v>
      </c>
      <c r="AL297" s="31">
        <f t="shared" si="62"/>
        <v>500</v>
      </c>
      <c r="AM297" s="38"/>
      <c r="AN297" s="10">
        <f t="shared" si="45"/>
        <v>1.42E-6</v>
      </c>
      <c r="AO297" s="10">
        <v>0.41</v>
      </c>
    </row>
    <row r="298" spans="1:42" ht="14.25" customHeight="1" x14ac:dyDescent="0.3">
      <c r="A298" t="s">
        <v>677</v>
      </c>
      <c r="B298" t="s">
        <v>678</v>
      </c>
      <c r="C298">
        <v>2022</v>
      </c>
      <c r="D298" t="s">
        <v>679</v>
      </c>
      <c r="E298" s="53">
        <v>8</v>
      </c>
      <c r="F298">
        <v>3</v>
      </c>
      <c r="I298" t="s">
        <v>687</v>
      </c>
      <c r="J298" t="s">
        <v>681</v>
      </c>
      <c r="K298" t="s">
        <v>682</v>
      </c>
      <c r="L298" s="49" t="s">
        <v>47</v>
      </c>
      <c r="M298" s="31" t="s">
        <v>76</v>
      </c>
      <c r="N298" s="1" t="s">
        <v>108</v>
      </c>
      <c r="O298" s="31" t="s">
        <v>106</v>
      </c>
      <c r="P298" s="31" t="s">
        <v>105</v>
      </c>
      <c r="Q298" s="31" t="s">
        <v>470</v>
      </c>
      <c r="R298" s="31" t="s">
        <v>471</v>
      </c>
      <c r="S298" s="31" t="s">
        <v>683</v>
      </c>
      <c r="T298" s="31" t="s">
        <v>55</v>
      </c>
      <c r="U298" s="55" t="s">
        <v>684</v>
      </c>
      <c r="V298" s="56"/>
      <c r="W298" s="31" t="s">
        <v>57</v>
      </c>
      <c r="X298" s="31" t="s">
        <v>58</v>
      </c>
      <c r="AA298" s="54" t="s">
        <v>305</v>
      </c>
      <c r="AB298">
        <v>4</v>
      </c>
      <c r="AC298">
        <v>31.2</v>
      </c>
      <c r="AD298">
        <v>110.11666700000001</v>
      </c>
      <c r="AE298">
        <v>35.5</v>
      </c>
      <c r="AF298" s="38"/>
      <c r="AG298">
        <v>14.41</v>
      </c>
      <c r="AJ298" s="31">
        <v>20</v>
      </c>
      <c r="AK298" s="31">
        <f t="shared" si="61"/>
        <v>0.05</v>
      </c>
      <c r="AL298" s="31">
        <f t="shared" si="62"/>
        <v>500</v>
      </c>
      <c r="AM298" s="38"/>
      <c r="AN298" s="10">
        <f t="shared" si="45"/>
        <v>1.42E-6</v>
      </c>
      <c r="AO298" s="10">
        <v>0.41</v>
      </c>
    </row>
    <row r="299" spans="1:42" ht="14.25" customHeight="1" x14ac:dyDescent="0.3">
      <c r="A299" t="s">
        <v>677</v>
      </c>
      <c r="B299" t="s">
        <v>678</v>
      </c>
      <c r="C299">
        <v>2022</v>
      </c>
      <c r="D299" t="s">
        <v>679</v>
      </c>
      <c r="E299" s="53">
        <v>8</v>
      </c>
      <c r="F299">
        <v>3</v>
      </c>
      <c r="I299" t="s">
        <v>688</v>
      </c>
      <c r="J299" t="s">
        <v>681</v>
      </c>
      <c r="K299" t="s">
        <v>682</v>
      </c>
      <c r="L299" s="49" t="s">
        <v>47</v>
      </c>
      <c r="M299" s="31" t="s">
        <v>76</v>
      </c>
      <c r="N299" s="1" t="s">
        <v>108</v>
      </c>
      <c r="O299" s="31" t="s">
        <v>106</v>
      </c>
      <c r="P299" s="31" t="s">
        <v>105</v>
      </c>
      <c r="Q299" s="31" t="s">
        <v>470</v>
      </c>
      <c r="R299" s="31" t="s">
        <v>471</v>
      </c>
      <c r="S299" s="31" t="s">
        <v>683</v>
      </c>
      <c r="T299" s="31" t="s">
        <v>55</v>
      </c>
      <c r="U299" s="55" t="s">
        <v>684</v>
      </c>
      <c r="V299" s="56"/>
      <c r="W299" s="31" t="s">
        <v>57</v>
      </c>
      <c r="X299" s="31" t="s">
        <v>58</v>
      </c>
      <c r="AA299" s="54" t="s">
        <v>305</v>
      </c>
      <c r="AB299">
        <v>4</v>
      </c>
      <c r="AC299">
        <v>31.2</v>
      </c>
      <c r="AD299">
        <v>110.11666700000001</v>
      </c>
      <c r="AE299">
        <v>31.6</v>
      </c>
      <c r="AF299" s="38"/>
      <c r="AG299">
        <v>13.4</v>
      </c>
      <c r="AJ299" s="31">
        <v>20</v>
      </c>
      <c r="AK299" s="31">
        <f t="shared" si="61"/>
        <v>0.05</v>
      </c>
      <c r="AL299" s="31">
        <f t="shared" si="62"/>
        <v>500</v>
      </c>
      <c r="AM299" s="38"/>
      <c r="AN299" s="10">
        <f t="shared" si="45"/>
        <v>1.42E-6</v>
      </c>
      <c r="AO299" s="10">
        <v>0.41</v>
      </c>
    </row>
    <row r="300" spans="1:42" ht="14.25" customHeight="1" x14ac:dyDescent="0.3">
      <c r="A300" t="s">
        <v>689</v>
      </c>
      <c r="B300" t="s">
        <v>690</v>
      </c>
      <c r="C300">
        <v>2021</v>
      </c>
      <c r="D300" t="s">
        <v>416</v>
      </c>
      <c r="E300" s="53">
        <v>12</v>
      </c>
      <c r="I300" t="s">
        <v>691</v>
      </c>
      <c r="J300" t="s">
        <v>692</v>
      </c>
      <c r="K300" t="s">
        <v>693</v>
      </c>
      <c r="L300" s="49" t="s">
        <v>47</v>
      </c>
      <c r="M300" s="31" t="s">
        <v>76</v>
      </c>
      <c r="N300" s="1" t="s">
        <v>108</v>
      </c>
      <c r="O300" s="31" t="s">
        <v>51</v>
      </c>
      <c r="P300" s="31" t="s">
        <v>77</v>
      </c>
      <c r="Q300" s="31" t="s">
        <v>694</v>
      </c>
      <c r="R300" s="31" t="s">
        <v>183</v>
      </c>
      <c r="S300" s="31" t="s">
        <v>695</v>
      </c>
      <c r="T300" s="31" t="s">
        <v>55</v>
      </c>
      <c r="U300" s="31" t="s">
        <v>573</v>
      </c>
      <c r="V300" s="31" t="s">
        <v>572</v>
      </c>
      <c r="W300" s="31" t="s">
        <v>57</v>
      </c>
      <c r="X300" s="31" t="s">
        <v>82</v>
      </c>
      <c r="Y300" s="31" t="s">
        <v>696</v>
      </c>
      <c r="Z300">
        <v>690</v>
      </c>
      <c r="AA300" s="54" t="s">
        <v>305</v>
      </c>
      <c r="AB300">
        <v>3</v>
      </c>
      <c r="AC300">
        <v>23.061599999999999</v>
      </c>
      <c r="AD300">
        <v>113.37784000000001</v>
      </c>
      <c r="AE300">
        <v>64.900000000000006</v>
      </c>
      <c r="AF300" s="38"/>
      <c r="AG300">
        <v>139</v>
      </c>
      <c r="AJ300" s="31">
        <v>12</v>
      </c>
      <c r="AK300" s="31">
        <f t="shared" si="61"/>
        <v>8.3333333333333329E-2</v>
      </c>
      <c r="AL300" s="31">
        <f t="shared" si="62"/>
        <v>833.33333333333326</v>
      </c>
      <c r="AM300" s="38"/>
      <c r="AN300" s="10">
        <f t="shared" si="45"/>
        <v>1.42E-6</v>
      </c>
      <c r="AO300" s="10">
        <v>0.41</v>
      </c>
    </row>
    <row r="301" spans="1:42" ht="14.25" customHeight="1" x14ac:dyDescent="0.3">
      <c r="A301" t="s">
        <v>689</v>
      </c>
      <c r="B301" t="s">
        <v>690</v>
      </c>
      <c r="C301">
        <v>2021</v>
      </c>
      <c r="D301" t="s">
        <v>416</v>
      </c>
      <c r="E301" s="53">
        <v>12</v>
      </c>
      <c r="I301" t="s">
        <v>697</v>
      </c>
      <c r="J301" t="s">
        <v>692</v>
      </c>
      <c r="K301" t="s">
        <v>693</v>
      </c>
      <c r="L301" s="49" t="s">
        <v>47</v>
      </c>
      <c r="M301" s="31" t="s">
        <v>76</v>
      </c>
      <c r="N301" s="1" t="s">
        <v>108</v>
      </c>
      <c r="O301" s="31" t="s">
        <v>51</v>
      </c>
      <c r="P301" s="31" t="s">
        <v>77</v>
      </c>
      <c r="Q301" s="31" t="s">
        <v>694</v>
      </c>
      <c r="R301" s="31" t="s">
        <v>183</v>
      </c>
      <c r="S301" s="31" t="s">
        <v>695</v>
      </c>
      <c r="T301" s="31" t="s">
        <v>55</v>
      </c>
      <c r="U301" s="31" t="s">
        <v>573</v>
      </c>
      <c r="V301" s="31" t="s">
        <v>572</v>
      </c>
      <c r="W301" s="31" t="s">
        <v>57</v>
      </c>
      <c r="X301" s="31" t="s">
        <v>82</v>
      </c>
      <c r="Y301" s="31" t="s">
        <v>696</v>
      </c>
      <c r="Z301">
        <v>690</v>
      </c>
      <c r="AA301" s="54" t="s">
        <v>305</v>
      </c>
      <c r="AB301">
        <v>3</v>
      </c>
      <c r="AC301">
        <v>23.061599999999999</v>
      </c>
      <c r="AD301">
        <v>113.37784000000001</v>
      </c>
      <c r="AE301">
        <v>53</v>
      </c>
      <c r="AF301" s="38"/>
      <c r="AG301">
        <v>320</v>
      </c>
      <c r="AJ301" s="31">
        <v>12</v>
      </c>
      <c r="AK301" s="31">
        <f t="shared" ref="AK301:AK304" si="63">1/AJ301</f>
        <v>8.3333333333333329E-2</v>
      </c>
      <c r="AL301" s="31">
        <f t="shared" ref="AL301:AL304" si="64">AK301*(100*100)</f>
        <v>833.33333333333326</v>
      </c>
      <c r="AM301" s="38"/>
      <c r="AN301" s="10">
        <f t="shared" si="45"/>
        <v>1.42E-6</v>
      </c>
      <c r="AO301" s="10">
        <v>0.41</v>
      </c>
    </row>
    <row r="302" spans="1:42" ht="14.25" customHeight="1" x14ac:dyDescent="0.3">
      <c r="A302" t="s">
        <v>689</v>
      </c>
      <c r="B302" t="s">
        <v>690</v>
      </c>
      <c r="C302">
        <v>2021</v>
      </c>
      <c r="D302" t="s">
        <v>416</v>
      </c>
      <c r="E302" s="53">
        <v>12</v>
      </c>
      <c r="I302" t="s">
        <v>698</v>
      </c>
      <c r="J302" t="s">
        <v>692</v>
      </c>
      <c r="K302" t="s">
        <v>693</v>
      </c>
      <c r="L302" s="49" t="s">
        <v>47</v>
      </c>
      <c r="M302" s="31" t="s">
        <v>76</v>
      </c>
      <c r="N302" s="1" t="s">
        <v>108</v>
      </c>
      <c r="O302" s="31" t="s">
        <v>51</v>
      </c>
      <c r="P302" s="31" t="s">
        <v>77</v>
      </c>
      <c r="Q302" s="31" t="s">
        <v>694</v>
      </c>
      <c r="R302" s="31" t="s">
        <v>183</v>
      </c>
      <c r="S302" s="31" t="s">
        <v>695</v>
      </c>
      <c r="T302" s="31" t="s">
        <v>55</v>
      </c>
      <c r="U302" s="31" t="s">
        <v>573</v>
      </c>
      <c r="V302" s="31" t="s">
        <v>572</v>
      </c>
      <c r="W302" s="31" t="s">
        <v>57</v>
      </c>
      <c r="X302" s="31" t="s">
        <v>82</v>
      </c>
      <c r="Y302" s="31" t="s">
        <v>696</v>
      </c>
      <c r="Z302">
        <v>690</v>
      </c>
      <c r="AA302" s="54" t="s">
        <v>305</v>
      </c>
      <c r="AB302">
        <v>3</v>
      </c>
      <c r="AC302">
        <v>23.061599999999999</v>
      </c>
      <c r="AD302">
        <v>113.37784000000001</v>
      </c>
      <c r="AE302">
        <v>42</v>
      </c>
      <c r="AF302" s="38"/>
      <c r="AG302">
        <v>30</v>
      </c>
      <c r="AJ302" s="31">
        <v>12</v>
      </c>
      <c r="AK302" s="31">
        <f t="shared" si="63"/>
        <v>8.3333333333333329E-2</v>
      </c>
      <c r="AL302" s="31">
        <f t="shared" si="64"/>
        <v>833.33333333333326</v>
      </c>
      <c r="AM302" s="38"/>
      <c r="AN302" s="10">
        <f t="shared" si="45"/>
        <v>1.42E-6</v>
      </c>
      <c r="AO302" s="10">
        <v>0.41</v>
      </c>
    </row>
    <row r="303" spans="1:42" ht="14.25" customHeight="1" x14ac:dyDescent="0.3">
      <c r="A303" t="s">
        <v>689</v>
      </c>
      <c r="B303" t="s">
        <v>690</v>
      </c>
      <c r="C303">
        <v>2021</v>
      </c>
      <c r="D303" t="s">
        <v>416</v>
      </c>
      <c r="E303" s="53">
        <v>12</v>
      </c>
      <c r="I303" t="s">
        <v>699</v>
      </c>
      <c r="J303" t="s">
        <v>692</v>
      </c>
      <c r="K303" t="s">
        <v>693</v>
      </c>
      <c r="L303" s="49" t="s">
        <v>47</v>
      </c>
      <c r="M303" s="31" t="s">
        <v>76</v>
      </c>
      <c r="N303" s="1" t="s">
        <v>108</v>
      </c>
      <c r="O303" s="31" t="s">
        <v>51</v>
      </c>
      <c r="P303" s="31" t="s">
        <v>77</v>
      </c>
      <c r="Q303" s="31" t="s">
        <v>694</v>
      </c>
      <c r="R303" s="31" t="s">
        <v>183</v>
      </c>
      <c r="S303" s="31" t="s">
        <v>695</v>
      </c>
      <c r="T303" s="31" t="s">
        <v>55</v>
      </c>
      <c r="U303" s="31" t="s">
        <v>573</v>
      </c>
      <c r="V303" s="31" t="s">
        <v>572</v>
      </c>
      <c r="W303" s="31" t="s">
        <v>57</v>
      </c>
      <c r="X303" s="31" t="s">
        <v>82</v>
      </c>
      <c r="Y303" s="31" t="s">
        <v>696</v>
      </c>
      <c r="Z303">
        <v>690</v>
      </c>
      <c r="AA303" s="54" t="s">
        <v>305</v>
      </c>
      <c r="AB303">
        <v>3</v>
      </c>
      <c r="AC303">
        <v>23.061599999999999</v>
      </c>
      <c r="AD303">
        <v>113.37784000000001</v>
      </c>
      <c r="AE303">
        <v>32</v>
      </c>
      <c r="AF303" s="38"/>
      <c r="AG303">
        <v>50</v>
      </c>
      <c r="AJ303" s="31">
        <v>12</v>
      </c>
      <c r="AK303" s="31">
        <f t="shared" si="63"/>
        <v>8.3333333333333329E-2</v>
      </c>
      <c r="AL303" s="31">
        <f t="shared" si="64"/>
        <v>833.33333333333326</v>
      </c>
      <c r="AM303" s="38"/>
      <c r="AN303" s="10">
        <f t="shared" si="45"/>
        <v>1.42E-6</v>
      </c>
      <c r="AO303" s="10">
        <v>0.41</v>
      </c>
    </row>
    <row r="304" spans="1:42" ht="14.25" customHeight="1" x14ac:dyDescent="0.3">
      <c r="A304" t="s">
        <v>700</v>
      </c>
      <c r="B304" t="s">
        <v>701</v>
      </c>
      <c r="C304">
        <v>2021</v>
      </c>
      <c r="D304" t="s">
        <v>702</v>
      </c>
      <c r="E304" s="53">
        <v>32</v>
      </c>
      <c r="F304">
        <v>3</v>
      </c>
      <c r="G304">
        <v>1224</v>
      </c>
      <c r="H304">
        <v>1236</v>
      </c>
      <c r="I304" t="s">
        <v>703</v>
      </c>
      <c r="J304" t="s">
        <v>704</v>
      </c>
      <c r="K304" t="s">
        <v>705</v>
      </c>
      <c r="L304" s="49" t="s">
        <v>47</v>
      </c>
      <c r="M304" s="31" t="s">
        <v>76</v>
      </c>
      <c r="N304" s="1" t="s">
        <v>108</v>
      </c>
      <c r="O304" s="31" t="s">
        <v>51</v>
      </c>
      <c r="P304" s="31" t="s">
        <v>706</v>
      </c>
      <c r="Q304" s="31" t="s">
        <v>707</v>
      </c>
      <c r="R304" s="31" t="s">
        <v>371</v>
      </c>
      <c r="S304" s="31" t="s">
        <v>708</v>
      </c>
      <c r="T304" s="31" t="s">
        <v>55</v>
      </c>
      <c r="U304" s="31" t="s">
        <v>670</v>
      </c>
      <c r="V304" s="31" t="s">
        <v>94</v>
      </c>
      <c r="W304" s="31" t="s">
        <v>57</v>
      </c>
      <c r="X304" s="31" t="s">
        <v>58</v>
      </c>
      <c r="AA304" s="54" t="s">
        <v>305</v>
      </c>
      <c r="AC304">
        <v>35.583333000000003</v>
      </c>
      <c r="AD304">
        <v>104.6</v>
      </c>
      <c r="AE304">
        <v>20.399999999999999</v>
      </c>
      <c r="AF304" s="38">
        <f t="shared" si="58"/>
        <v>3.3760000000000003</v>
      </c>
      <c r="AG304">
        <v>422</v>
      </c>
      <c r="AH304">
        <v>1.25</v>
      </c>
      <c r="AJ304" s="31">
        <v>40</v>
      </c>
      <c r="AK304" s="31">
        <f t="shared" si="63"/>
        <v>2.5000000000000001E-2</v>
      </c>
      <c r="AL304" s="31">
        <f t="shared" si="64"/>
        <v>250</v>
      </c>
      <c r="AM304" s="38">
        <f t="shared" si="55"/>
        <v>844.00000000000011</v>
      </c>
      <c r="AN304" s="10">
        <f t="shared" si="45"/>
        <v>1.42E-6</v>
      </c>
      <c r="AO304" s="10">
        <v>0.41</v>
      </c>
      <c r="AP304">
        <f t="shared" si="53"/>
        <v>1.19848E-3</v>
      </c>
    </row>
    <row r="305" spans="1:42" ht="14.25" customHeight="1" x14ac:dyDescent="0.3">
      <c r="A305" t="s">
        <v>700</v>
      </c>
      <c r="B305" t="s">
        <v>701</v>
      </c>
      <c r="C305">
        <v>2021</v>
      </c>
      <c r="D305" t="s">
        <v>702</v>
      </c>
      <c r="E305" s="53">
        <v>32</v>
      </c>
      <c r="F305">
        <v>3</v>
      </c>
      <c r="G305">
        <v>1224</v>
      </c>
      <c r="H305">
        <v>1236</v>
      </c>
      <c r="I305" t="s">
        <v>709</v>
      </c>
      <c r="J305" t="s">
        <v>710</v>
      </c>
      <c r="K305" t="s">
        <v>705</v>
      </c>
      <c r="L305" s="49" t="s">
        <v>47</v>
      </c>
      <c r="M305" s="31" t="s">
        <v>76</v>
      </c>
      <c r="N305" s="1" t="s">
        <v>108</v>
      </c>
      <c r="O305" s="31" t="s">
        <v>51</v>
      </c>
      <c r="P305" s="31" t="s">
        <v>706</v>
      </c>
      <c r="Q305" s="31" t="s">
        <v>707</v>
      </c>
      <c r="R305" s="31" t="s">
        <v>371</v>
      </c>
      <c r="S305" s="31" t="s">
        <v>711</v>
      </c>
      <c r="T305" s="31" t="s">
        <v>55</v>
      </c>
      <c r="U305" s="31" t="s">
        <v>670</v>
      </c>
      <c r="V305" s="31" t="s">
        <v>94</v>
      </c>
      <c r="W305" s="31" t="s">
        <v>57</v>
      </c>
      <c r="X305" s="31" t="s">
        <v>58</v>
      </c>
      <c r="AA305" s="54" t="s">
        <v>305</v>
      </c>
      <c r="AC305">
        <v>35.583333000000003</v>
      </c>
      <c r="AD305">
        <v>104.6</v>
      </c>
      <c r="AE305">
        <v>41.6</v>
      </c>
      <c r="AF305" s="38">
        <f t="shared" si="58"/>
        <v>5.016</v>
      </c>
      <c r="AG305">
        <v>627</v>
      </c>
      <c r="AH305">
        <v>1.25</v>
      </c>
      <c r="AJ305" s="31">
        <v>40</v>
      </c>
      <c r="AK305" s="31">
        <f t="shared" ref="AK305:AK316" si="65">1/AJ305</f>
        <v>2.5000000000000001E-2</v>
      </c>
      <c r="AL305" s="31">
        <f t="shared" ref="AL305:AL316" si="66">AK305*(100*100)</f>
        <v>250</v>
      </c>
      <c r="AM305" s="38">
        <f t="shared" si="55"/>
        <v>1254</v>
      </c>
      <c r="AN305" s="10">
        <f t="shared" si="45"/>
        <v>1.42E-6</v>
      </c>
      <c r="AO305" s="10">
        <v>0.41</v>
      </c>
      <c r="AP305">
        <f t="shared" si="53"/>
        <v>1.78068E-3</v>
      </c>
    </row>
    <row r="306" spans="1:42" ht="14.25" customHeight="1" x14ac:dyDescent="0.3">
      <c r="A306" t="s">
        <v>700</v>
      </c>
      <c r="B306" t="s">
        <v>701</v>
      </c>
      <c r="C306">
        <v>2021</v>
      </c>
      <c r="D306" t="s">
        <v>702</v>
      </c>
      <c r="E306" s="53">
        <v>32</v>
      </c>
      <c r="F306">
        <v>3</v>
      </c>
      <c r="G306">
        <v>1224</v>
      </c>
      <c r="H306">
        <v>1236</v>
      </c>
      <c r="I306" t="s">
        <v>712</v>
      </c>
      <c r="J306" t="s">
        <v>713</v>
      </c>
      <c r="K306" t="s">
        <v>705</v>
      </c>
      <c r="L306" s="49" t="s">
        <v>47</v>
      </c>
      <c r="M306" s="31" t="s">
        <v>76</v>
      </c>
      <c r="N306" s="1" t="s">
        <v>108</v>
      </c>
      <c r="O306" s="31" t="s">
        <v>51</v>
      </c>
      <c r="P306" s="31" t="s">
        <v>706</v>
      </c>
      <c r="Q306" s="31" t="s">
        <v>707</v>
      </c>
      <c r="R306" s="31" t="s">
        <v>371</v>
      </c>
      <c r="S306" s="31" t="s">
        <v>714</v>
      </c>
      <c r="T306" s="31" t="s">
        <v>55</v>
      </c>
      <c r="U306" s="31" t="s">
        <v>670</v>
      </c>
      <c r="V306" s="31" t="s">
        <v>94</v>
      </c>
      <c r="W306" s="31" t="s">
        <v>57</v>
      </c>
      <c r="X306" s="31" t="s">
        <v>58</v>
      </c>
      <c r="AA306" s="54" t="s">
        <v>305</v>
      </c>
      <c r="AC306">
        <v>35.583333000000003</v>
      </c>
      <c r="AD306">
        <v>104.6</v>
      </c>
      <c r="AE306">
        <v>25.9</v>
      </c>
      <c r="AF306" s="38">
        <f t="shared" si="58"/>
        <v>2.8639999999999999</v>
      </c>
      <c r="AG306">
        <v>358</v>
      </c>
      <c r="AH306">
        <v>1.25</v>
      </c>
      <c r="AJ306" s="31">
        <v>40</v>
      </c>
      <c r="AK306" s="31">
        <f t="shared" si="65"/>
        <v>2.5000000000000001E-2</v>
      </c>
      <c r="AL306" s="31">
        <f t="shared" si="66"/>
        <v>250</v>
      </c>
      <c r="AM306" s="38">
        <f t="shared" si="55"/>
        <v>716</v>
      </c>
      <c r="AN306" s="10">
        <f t="shared" si="45"/>
        <v>1.42E-6</v>
      </c>
      <c r="AO306" s="10">
        <v>0.41</v>
      </c>
      <c r="AP306">
        <f t="shared" si="53"/>
        <v>1.01672E-3</v>
      </c>
    </row>
    <row r="307" spans="1:42" ht="14.25" customHeight="1" x14ac:dyDescent="0.3">
      <c r="A307" t="s">
        <v>700</v>
      </c>
      <c r="B307" t="s">
        <v>701</v>
      </c>
      <c r="C307">
        <v>2021</v>
      </c>
      <c r="D307" t="s">
        <v>702</v>
      </c>
      <c r="E307" s="53">
        <v>32</v>
      </c>
      <c r="F307">
        <v>3</v>
      </c>
      <c r="G307">
        <v>1224</v>
      </c>
      <c r="H307">
        <v>1236</v>
      </c>
      <c r="I307" t="s">
        <v>715</v>
      </c>
      <c r="J307" t="s">
        <v>716</v>
      </c>
      <c r="K307" t="s">
        <v>705</v>
      </c>
      <c r="L307" s="49" t="s">
        <v>47</v>
      </c>
      <c r="M307" s="31" t="s">
        <v>76</v>
      </c>
      <c r="N307" s="1" t="s">
        <v>108</v>
      </c>
      <c r="O307" s="31" t="s">
        <v>51</v>
      </c>
      <c r="P307" s="31" t="s">
        <v>706</v>
      </c>
      <c r="Q307" s="31" t="s">
        <v>707</v>
      </c>
      <c r="R307" s="31" t="s">
        <v>371</v>
      </c>
      <c r="S307" s="31" t="s">
        <v>717</v>
      </c>
      <c r="T307" s="31" t="s">
        <v>55</v>
      </c>
      <c r="U307" s="31" t="s">
        <v>670</v>
      </c>
      <c r="V307" s="31" t="s">
        <v>94</v>
      </c>
      <c r="W307" s="31" t="s">
        <v>57</v>
      </c>
      <c r="X307" s="31" t="s">
        <v>58</v>
      </c>
      <c r="AA307" s="54" t="s">
        <v>305</v>
      </c>
      <c r="AC307">
        <v>35.583333000000003</v>
      </c>
      <c r="AD307">
        <v>104.6</v>
      </c>
      <c r="AE307">
        <v>42.3</v>
      </c>
      <c r="AF307" s="38">
        <f t="shared" si="58"/>
        <v>4.9119999999999999</v>
      </c>
      <c r="AG307">
        <v>614</v>
      </c>
      <c r="AH307">
        <v>1.25</v>
      </c>
      <c r="AJ307" s="31">
        <v>40</v>
      </c>
      <c r="AK307" s="31">
        <f t="shared" si="65"/>
        <v>2.5000000000000001E-2</v>
      </c>
      <c r="AL307" s="31">
        <f t="shared" si="66"/>
        <v>250</v>
      </c>
      <c r="AM307" s="38">
        <f t="shared" si="55"/>
        <v>1228</v>
      </c>
      <c r="AN307" s="10">
        <f t="shared" si="45"/>
        <v>1.42E-6</v>
      </c>
      <c r="AO307" s="10">
        <v>0.41</v>
      </c>
      <c r="AP307">
        <f t="shared" si="53"/>
        <v>1.74376E-3</v>
      </c>
    </row>
    <row r="308" spans="1:42" ht="14.25" customHeight="1" x14ac:dyDescent="0.3">
      <c r="A308" t="s">
        <v>700</v>
      </c>
      <c r="B308" t="s">
        <v>701</v>
      </c>
      <c r="C308">
        <v>2021</v>
      </c>
      <c r="D308" t="s">
        <v>702</v>
      </c>
      <c r="E308" s="53">
        <v>32</v>
      </c>
      <c r="F308">
        <v>3</v>
      </c>
      <c r="G308">
        <v>1224</v>
      </c>
      <c r="H308">
        <v>1236</v>
      </c>
      <c r="I308" t="s">
        <v>718</v>
      </c>
      <c r="J308" t="s">
        <v>719</v>
      </c>
      <c r="K308" t="s">
        <v>705</v>
      </c>
      <c r="L308" s="49" t="s">
        <v>47</v>
      </c>
      <c r="M308" s="31" t="s">
        <v>76</v>
      </c>
      <c r="N308" s="1" t="s">
        <v>108</v>
      </c>
      <c r="O308" s="31" t="s">
        <v>51</v>
      </c>
      <c r="P308" s="31" t="s">
        <v>706</v>
      </c>
      <c r="Q308" s="31" t="s">
        <v>707</v>
      </c>
      <c r="R308" s="31" t="s">
        <v>371</v>
      </c>
      <c r="S308" s="31" t="s">
        <v>720</v>
      </c>
      <c r="T308" s="31" t="s">
        <v>55</v>
      </c>
      <c r="U308" s="31" t="s">
        <v>670</v>
      </c>
      <c r="V308" s="31" t="s">
        <v>94</v>
      </c>
      <c r="W308" s="31" t="s">
        <v>57</v>
      </c>
      <c r="X308" s="31" t="s">
        <v>58</v>
      </c>
      <c r="AA308" s="54" t="s">
        <v>305</v>
      </c>
      <c r="AC308">
        <v>35.583333000000003</v>
      </c>
      <c r="AD308">
        <v>104.6</v>
      </c>
      <c r="AE308">
        <v>38.5</v>
      </c>
      <c r="AF308" s="38">
        <f t="shared" si="58"/>
        <v>4.4160000000000004</v>
      </c>
      <c r="AG308">
        <v>552</v>
      </c>
      <c r="AH308">
        <v>1.25</v>
      </c>
      <c r="AJ308" s="31">
        <v>40</v>
      </c>
      <c r="AK308" s="31">
        <f t="shared" si="65"/>
        <v>2.5000000000000001E-2</v>
      </c>
      <c r="AL308" s="31">
        <f t="shared" si="66"/>
        <v>250</v>
      </c>
      <c r="AM308" s="38">
        <f t="shared" si="55"/>
        <v>1104</v>
      </c>
      <c r="AN308" s="10">
        <f t="shared" si="45"/>
        <v>1.42E-6</v>
      </c>
      <c r="AO308" s="10">
        <v>0.41</v>
      </c>
      <c r="AP308">
        <f t="shared" si="53"/>
        <v>1.5676799999999999E-3</v>
      </c>
    </row>
    <row r="309" spans="1:42" ht="14.25" customHeight="1" x14ac:dyDescent="0.3">
      <c r="A309" t="s">
        <v>700</v>
      </c>
      <c r="B309" t="s">
        <v>701</v>
      </c>
      <c r="C309">
        <v>2021</v>
      </c>
      <c r="D309" t="s">
        <v>702</v>
      </c>
      <c r="E309" s="53">
        <v>32</v>
      </c>
      <c r="F309">
        <v>3</v>
      </c>
      <c r="G309">
        <v>1224</v>
      </c>
      <c r="H309">
        <v>1236</v>
      </c>
      <c r="I309" t="s">
        <v>721</v>
      </c>
      <c r="J309" t="s">
        <v>722</v>
      </c>
      <c r="K309" t="s">
        <v>705</v>
      </c>
      <c r="L309" s="49" t="s">
        <v>47</v>
      </c>
      <c r="M309" s="31" t="s">
        <v>76</v>
      </c>
      <c r="N309" s="1" t="s">
        <v>108</v>
      </c>
      <c r="O309" s="31" t="s">
        <v>51</v>
      </c>
      <c r="P309" s="31" t="s">
        <v>706</v>
      </c>
      <c r="Q309" s="31" t="s">
        <v>707</v>
      </c>
      <c r="R309" s="31" t="s">
        <v>371</v>
      </c>
      <c r="S309" s="31" t="s">
        <v>723</v>
      </c>
      <c r="T309" s="31" t="s">
        <v>55</v>
      </c>
      <c r="U309" s="31" t="s">
        <v>670</v>
      </c>
      <c r="V309" s="31" t="s">
        <v>94</v>
      </c>
      <c r="W309" s="31" t="s">
        <v>57</v>
      </c>
      <c r="X309" s="31" t="s">
        <v>58</v>
      </c>
      <c r="AA309" s="54" t="s">
        <v>305</v>
      </c>
      <c r="AC309">
        <v>35.583333000000003</v>
      </c>
      <c r="AD309">
        <v>104.6</v>
      </c>
      <c r="AE309">
        <v>62.1</v>
      </c>
      <c r="AF309" s="38">
        <f t="shared" si="58"/>
        <v>5.8879999999999999</v>
      </c>
      <c r="AG309">
        <v>736</v>
      </c>
      <c r="AH309">
        <v>1.25</v>
      </c>
      <c r="AJ309" s="31">
        <v>40</v>
      </c>
      <c r="AK309" s="31">
        <f t="shared" si="65"/>
        <v>2.5000000000000001E-2</v>
      </c>
      <c r="AL309" s="31">
        <f t="shared" si="66"/>
        <v>250</v>
      </c>
      <c r="AM309" s="38">
        <f t="shared" si="55"/>
        <v>1472</v>
      </c>
      <c r="AN309" s="10">
        <f t="shared" si="45"/>
        <v>1.42E-6</v>
      </c>
      <c r="AO309" s="10">
        <v>0.41</v>
      </c>
      <c r="AP309">
        <f t="shared" si="53"/>
        <v>2.0902400000000002E-3</v>
      </c>
    </row>
    <row r="310" spans="1:42" ht="14.25" customHeight="1" x14ac:dyDescent="0.3">
      <c r="A310" t="s">
        <v>700</v>
      </c>
      <c r="B310" t="s">
        <v>701</v>
      </c>
      <c r="C310">
        <v>2021</v>
      </c>
      <c r="D310" t="s">
        <v>702</v>
      </c>
      <c r="E310" s="53">
        <v>32</v>
      </c>
      <c r="F310">
        <v>3</v>
      </c>
      <c r="G310">
        <v>1224</v>
      </c>
      <c r="H310">
        <v>1236</v>
      </c>
      <c r="I310" t="s">
        <v>724</v>
      </c>
      <c r="J310" t="s">
        <v>725</v>
      </c>
      <c r="K310" t="s">
        <v>705</v>
      </c>
      <c r="L310" s="49" t="s">
        <v>47</v>
      </c>
      <c r="M310" s="31" t="s">
        <v>76</v>
      </c>
      <c r="N310" s="1" t="s">
        <v>108</v>
      </c>
      <c r="O310" s="31" t="s">
        <v>51</v>
      </c>
      <c r="P310" s="31" t="s">
        <v>706</v>
      </c>
      <c r="Q310" s="31" t="s">
        <v>707</v>
      </c>
      <c r="R310" s="31" t="s">
        <v>371</v>
      </c>
      <c r="S310" s="31" t="s">
        <v>726</v>
      </c>
      <c r="T310" s="31" t="s">
        <v>55</v>
      </c>
      <c r="U310" s="31" t="s">
        <v>670</v>
      </c>
      <c r="V310" s="31" t="s">
        <v>94</v>
      </c>
      <c r="W310" s="31" t="s">
        <v>57</v>
      </c>
      <c r="X310" s="31" t="s">
        <v>58</v>
      </c>
      <c r="AA310" s="54" t="s">
        <v>305</v>
      </c>
      <c r="AC310">
        <v>35.583333000000003</v>
      </c>
      <c r="AD310">
        <v>104.6</v>
      </c>
      <c r="AE310">
        <v>40.700000000000003</v>
      </c>
      <c r="AF310" s="38">
        <f t="shared" si="58"/>
        <v>4.3039999999999994</v>
      </c>
      <c r="AG310">
        <v>538</v>
      </c>
      <c r="AH310">
        <v>1.25</v>
      </c>
      <c r="AJ310" s="31">
        <v>40</v>
      </c>
      <c r="AK310" s="31">
        <f t="shared" si="65"/>
        <v>2.5000000000000001E-2</v>
      </c>
      <c r="AL310" s="31">
        <f t="shared" si="66"/>
        <v>250</v>
      </c>
      <c r="AM310" s="38">
        <f t="shared" si="55"/>
        <v>1075.9999999999998</v>
      </c>
      <c r="AN310" s="10">
        <f t="shared" si="45"/>
        <v>1.42E-6</v>
      </c>
      <c r="AO310" s="10">
        <v>0.41</v>
      </c>
      <c r="AP310">
        <f t="shared" si="53"/>
        <v>1.5279199999999997E-3</v>
      </c>
    </row>
    <row r="311" spans="1:42" ht="14.25" customHeight="1" x14ac:dyDescent="0.3">
      <c r="A311" t="s">
        <v>700</v>
      </c>
      <c r="B311" t="s">
        <v>701</v>
      </c>
      <c r="C311">
        <v>2021</v>
      </c>
      <c r="D311" t="s">
        <v>702</v>
      </c>
      <c r="E311" s="53">
        <v>32</v>
      </c>
      <c r="F311">
        <v>3</v>
      </c>
      <c r="G311">
        <v>1224</v>
      </c>
      <c r="H311">
        <v>1236</v>
      </c>
      <c r="I311" t="s">
        <v>727</v>
      </c>
      <c r="J311" t="s">
        <v>728</v>
      </c>
      <c r="K311" t="s">
        <v>705</v>
      </c>
      <c r="L311" s="49" t="s">
        <v>47</v>
      </c>
      <c r="M311" s="31" t="s">
        <v>76</v>
      </c>
      <c r="N311" s="1" t="s">
        <v>108</v>
      </c>
      <c r="O311" s="31" t="s">
        <v>51</v>
      </c>
      <c r="P311" s="31" t="s">
        <v>706</v>
      </c>
      <c r="Q311" s="31" t="s">
        <v>707</v>
      </c>
      <c r="R311" s="31" t="s">
        <v>371</v>
      </c>
      <c r="S311" s="31" t="s">
        <v>729</v>
      </c>
      <c r="T311" s="31" t="s">
        <v>55</v>
      </c>
      <c r="U311" s="31" t="s">
        <v>670</v>
      </c>
      <c r="V311" s="31" t="s">
        <v>94</v>
      </c>
      <c r="W311" s="31" t="s">
        <v>57</v>
      </c>
      <c r="X311" s="31" t="s">
        <v>58</v>
      </c>
      <c r="AA311" s="54" t="s">
        <v>305</v>
      </c>
      <c r="AC311">
        <v>35.583333000000003</v>
      </c>
      <c r="AD311">
        <v>104.6</v>
      </c>
      <c r="AE311">
        <v>51.1</v>
      </c>
      <c r="AF311" s="38">
        <f t="shared" si="58"/>
        <v>5.4479999999999995</v>
      </c>
      <c r="AG311">
        <v>681</v>
      </c>
      <c r="AH311">
        <v>1.25</v>
      </c>
      <c r="AJ311" s="31">
        <v>40</v>
      </c>
      <c r="AK311" s="31">
        <f t="shared" si="65"/>
        <v>2.5000000000000001E-2</v>
      </c>
      <c r="AL311" s="31">
        <f t="shared" si="66"/>
        <v>250</v>
      </c>
      <c r="AM311" s="38">
        <f t="shared" si="55"/>
        <v>1361.9999999999998</v>
      </c>
      <c r="AN311" s="10">
        <f t="shared" si="45"/>
        <v>1.42E-6</v>
      </c>
      <c r="AO311" s="10">
        <v>0.41</v>
      </c>
      <c r="AP311">
        <f t="shared" si="53"/>
        <v>1.9340399999999997E-3</v>
      </c>
    </row>
    <row r="312" spans="1:42" ht="14.25" customHeight="1" x14ac:dyDescent="0.3">
      <c r="A312" t="s">
        <v>700</v>
      </c>
      <c r="B312" t="s">
        <v>701</v>
      </c>
      <c r="C312">
        <v>2021</v>
      </c>
      <c r="D312" t="s">
        <v>702</v>
      </c>
      <c r="E312" s="53">
        <v>32</v>
      </c>
      <c r="F312">
        <v>3</v>
      </c>
      <c r="G312">
        <v>1224</v>
      </c>
      <c r="H312">
        <v>1236</v>
      </c>
      <c r="I312" t="s">
        <v>730</v>
      </c>
      <c r="J312" t="s">
        <v>731</v>
      </c>
      <c r="K312" t="s">
        <v>705</v>
      </c>
      <c r="L312" s="49" t="s">
        <v>47</v>
      </c>
      <c r="M312" s="31" t="s">
        <v>76</v>
      </c>
      <c r="N312" s="1" t="s">
        <v>108</v>
      </c>
      <c r="O312" s="31" t="s">
        <v>51</v>
      </c>
      <c r="P312" s="31" t="s">
        <v>706</v>
      </c>
      <c r="Q312" s="31" t="s">
        <v>707</v>
      </c>
      <c r="R312" s="31" t="s">
        <v>371</v>
      </c>
      <c r="S312" s="31" t="s">
        <v>732</v>
      </c>
      <c r="T312" s="31" t="s">
        <v>55</v>
      </c>
      <c r="U312" s="31" t="s">
        <v>670</v>
      </c>
      <c r="V312" s="31" t="s">
        <v>94</v>
      </c>
      <c r="W312" s="31" t="s">
        <v>57</v>
      </c>
      <c r="X312" s="31" t="s">
        <v>58</v>
      </c>
      <c r="AA312" s="54" t="s">
        <v>305</v>
      </c>
      <c r="AC312">
        <v>35.583333000000003</v>
      </c>
      <c r="AD312">
        <v>104.6</v>
      </c>
      <c r="AE312">
        <v>36.4</v>
      </c>
      <c r="AF312" s="38">
        <f t="shared" si="58"/>
        <v>3.3760000000000003</v>
      </c>
      <c r="AG312">
        <v>422</v>
      </c>
      <c r="AH312">
        <v>1.25</v>
      </c>
      <c r="AJ312" s="31">
        <v>40</v>
      </c>
      <c r="AK312" s="31">
        <f t="shared" si="65"/>
        <v>2.5000000000000001E-2</v>
      </c>
      <c r="AL312" s="31">
        <f t="shared" si="66"/>
        <v>250</v>
      </c>
      <c r="AM312" s="38">
        <f t="shared" si="55"/>
        <v>844.00000000000011</v>
      </c>
      <c r="AN312" s="10">
        <f t="shared" si="45"/>
        <v>1.42E-6</v>
      </c>
      <c r="AO312" s="10">
        <v>0.41</v>
      </c>
      <c r="AP312">
        <f t="shared" si="53"/>
        <v>1.19848E-3</v>
      </c>
    </row>
    <row r="313" spans="1:42" ht="14.25" customHeight="1" x14ac:dyDescent="0.3">
      <c r="A313" t="s">
        <v>700</v>
      </c>
      <c r="B313" t="s">
        <v>701</v>
      </c>
      <c r="C313">
        <v>2021</v>
      </c>
      <c r="D313" t="s">
        <v>702</v>
      </c>
      <c r="E313" s="53">
        <v>32</v>
      </c>
      <c r="F313">
        <v>3</v>
      </c>
      <c r="G313">
        <v>1224</v>
      </c>
      <c r="H313">
        <v>1236</v>
      </c>
      <c r="I313" t="s">
        <v>733</v>
      </c>
      <c r="J313" t="s">
        <v>734</v>
      </c>
      <c r="K313" t="s">
        <v>705</v>
      </c>
      <c r="L313" s="49" t="s">
        <v>47</v>
      </c>
      <c r="M313" s="31" t="s">
        <v>76</v>
      </c>
      <c r="N313" s="1" t="s">
        <v>108</v>
      </c>
      <c r="O313" s="31" t="s">
        <v>51</v>
      </c>
      <c r="P313" s="31" t="s">
        <v>706</v>
      </c>
      <c r="Q313" s="31" t="s">
        <v>707</v>
      </c>
      <c r="R313" s="31" t="s">
        <v>371</v>
      </c>
      <c r="S313" s="31" t="s">
        <v>735</v>
      </c>
      <c r="T313" s="31" t="s">
        <v>55</v>
      </c>
      <c r="U313" s="31" t="s">
        <v>670</v>
      </c>
      <c r="V313" s="31" t="s">
        <v>94</v>
      </c>
      <c r="W313" s="31" t="s">
        <v>57</v>
      </c>
      <c r="X313" s="31" t="s">
        <v>58</v>
      </c>
      <c r="AA313" s="54" t="s">
        <v>305</v>
      </c>
      <c r="AC313">
        <v>35.583333000000003</v>
      </c>
      <c r="AD313">
        <v>104.6</v>
      </c>
      <c r="AE313">
        <v>17.899999999999999</v>
      </c>
      <c r="AF313" s="38">
        <f t="shared" si="58"/>
        <v>2.8560000000000003</v>
      </c>
      <c r="AG313">
        <v>357</v>
      </c>
      <c r="AH313">
        <v>1.25</v>
      </c>
      <c r="AJ313" s="31">
        <v>40</v>
      </c>
      <c r="AK313" s="31">
        <f t="shared" si="65"/>
        <v>2.5000000000000001E-2</v>
      </c>
      <c r="AL313" s="31">
        <f t="shared" si="66"/>
        <v>250</v>
      </c>
      <c r="AM313" s="38">
        <f t="shared" si="55"/>
        <v>714.00000000000011</v>
      </c>
      <c r="AN313" s="10">
        <f t="shared" si="45"/>
        <v>1.42E-6</v>
      </c>
      <c r="AO313" s="10">
        <v>0.41</v>
      </c>
      <c r="AP313">
        <f t="shared" si="53"/>
        <v>1.0138800000000002E-3</v>
      </c>
    </row>
    <row r="314" spans="1:42" ht="14.25" customHeight="1" x14ac:dyDescent="0.3">
      <c r="A314" t="s">
        <v>700</v>
      </c>
      <c r="B314" t="s">
        <v>701</v>
      </c>
      <c r="C314">
        <v>2021</v>
      </c>
      <c r="D314" t="s">
        <v>702</v>
      </c>
      <c r="E314" s="53">
        <v>32</v>
      </c>
      <c r="F314">
        <v>3</v>
      </c>
      <c r="G314">
        <v>1224</v>
      </c>
      <c r="H314">
        <v>1236</v>
      </c>
      <c r="I314" t="s">
        <v>736</v>
      </c>
      <c r="J314" t="s">
        <v>737</v>
      </c>
      <c r="K314" t="s">
        <v>705</v>
      </c>
      <c r="L314" s="49" t="s">
        <v>47</v>
      </c>
      <c r="M314" s="31" t="s">
        <v>76</v>
      </c>
      <c r="N314" s="1" t="s">
        <v>108</v>
      </c>
      <c r="O314" s="31" t="s">
        <v>51</v>
      </c>
      <c r="P314" s="31" t="s">
        <v>706</v>
      </c>
      <c r="Q314" s="31" t="s">
        <v>707</v>
      </c>
      <c r="R314" s="31" t="s">
        <v>371</v>
      </c>
      <c r="S314" s="31" t="s">
        <v>738</v>
      </c>
      <c r="T314" s="31" t="s">
        <v>55</v>
      </c>
      <c r="U314" s="31" t="s">
        <v>670</v>
      </c>
      <c r="V314" s="31" t="s">
        <v>94</v>
      </c>
      <c r="W314" s="31" t="s">
        <v>57</v>
      </c>
      <c r="X314" s="31" t="s">
        <v>58</v>
      </c>
      <c r="AA314" s="54" t="s">
        <v>305</v>
      </c>
      <c r="AC314">
        <v>35.583333000000003</v>
      </c>
      <c r="AD314">
        <v>104.6</v>
      </c>
      <c r="AE314">
        <v>54.8</v>
      </c>
      <c r="AF314" s="38">
        <f t="shared" si="58"/>
        <v>7.4079999999999995</v>
      </c>
      <c r="AG314">
        <v>926</v>
      </c>
      <c r="AH314">
        <v>1.25</v>
      </c>
      <c r="AJ314" s="31">
        <v>40</v>
      </c>
      <c r="AK314" s="31">
        <f t="shared" si="65"/>
        <v>2.5000000000000001E-2</v>
      </c>
      <c r="AL314" s="31">
        <f t="shared" si="66"/>
        <v>250</v>
      </c>
      <c r="AM314" s="38">
        <f t="shared" si="55"/>
        <v>1851.9999999999998</v>
      </c>
      <c r="AN314" s="10">
        <f t="shared" ref="AN314:AN377" si="67">1.42*10^-6</f>
        <v>1.42E-6</v>
      </c>
      <c r="AO314" s="10">
        <v>0.41</v>
      </c>
      <c r="AP314">
        <f t="shared" si="53"/>
        <v>2.6298399999999996E-3</v>
      </c>
    </row>
    <row r="315" spans="1:42" ht="14.25" customHeight="1" x14ac:dyDescent="0.3">
      <c r="A315" t="s">
        <v>700</v>
      </c>
      <c r="B315" t="s">
        <v>701</v>
      </c>
      <c r="C315">
        <v>2021</v>
      </c>
      <c r="D315" t="s">
        <v>702</v>
      </c>
      <c r="E315" s="53">
        <v>32</v>
      </c>
      <c r="F315">
        <v>3</v>
      </c>
      <c r="G315">
        <v>1224</v>
      </c>
      <c r="H315">
        <v>1236</v>
      </c>
      <c r="I315" t="s">
        <v>739</v>
      </c>
      <c r="J315" t="s">
        <v>740</v>
      </c>
      <c r="K315" t="s">
        <v>705</v>
      </c>
      <c r="L315" s="49" t="s">
        <v>47</v>
      </c>
      <c r="M315" s="31" t="s">
        <v>76</v>
      </c>
      <c r="N315" s="1" t="s">
        <v>108</v>
      </c>
      <c r="O315" s="31" t="s">
        <v>51</v>
      </c>
      <c r="P315" s="31" t="s">
        <v>706</v>
      </c>
      <c r="Q315" s="31" t="s">
        <v>707</v>
      </c>
      <c r="R315" s="31" t="s">
        <v>371</v>
      </c>
      <c r="S315" s="31" t="s">
        <v>741</v>
      </c>
      <c r="T315" s="31" t="s">
        <v>55</v>
      </c>
      <c r="U315" s="31" t="s">
        <v>670</v>
      </c>
      <c r="V315" s="31" t="s">
        <v>94</v>
      </c>
      <c r="W315" s="31" t="s">
        <v>57</v>
      </c>
      <c r="X315" s="31" t="s">
        <v>58</v>
      </c>
      <c r="AA315" s="54" t="s">
        <v>305</v>
      </c>
      <c r="AC315">
        <v>35.583333000000003</v>
      </c>
      <c r="AD315">
        <v>104.6</v>
      </c>
      <c r="AE315">
        <v>40.5</v>
      </c>
      <c r="AF315" s="38">
        <f t="shared" si="58"/>
        <v>3.7360000000000002</v>
      </c>
      <c r="AG315">
        <v>467</v>
      </c>
      <c r="AH315">
        <v>1.25</v>
      </c>
      <c r="AJ315" s="31">
        <v>40</v>
      </c>
      <c r="AK315" s="31">
        <f t="shared" si="65"/>
        <v>2.5000000000000001E-2</v>
      </c>
      <c r="AL315" s="31">
        <f t="shared" si="66"/>
        <v>250</v>
      </c>
      <c r="AM315" s="38">
        <f t="shared" si="55"/>
        <v>934</v>
      </c>
      <c r="AN315" s="10">
        <f t="shared" si="67"/>
        <v>1.42E-6</v>
      </c>
      <c r="AO315" s="10">
        <v>0.41</v>
      </c>
      <c r="AP315">
        <f t="shared" si="53"/>
        <v>1.32628E-3</v>
      </c>
    </row>
    <row r="316" spans="1:42" ht="14.25" customHeight="1" x14ac:dyDescent="0.3">
      <c r="A316" t="s">
        <v>742</v>
      </c>
      <c r="B316" t="s">
        <v>743</v>
      </c>
      <c r="C316">
        <v>2014</v>
      </c>
      <c r="D316" t="s">
        <v>109</v>
      </c>
      <c r="E316" s="64">
        <v>78</v>
      </c>
      <c r="G316">
        <v>109</v>
      </c>
      <c r="H316">
        <v>117</v>
      </c>
      <c r="I316" t="s">
        <v>744</v>
      </c>
      <c r="J316" t="s">
        <v>745</v>
      </c>
      <c r="K316" t="s">
        <v>746</v>
      </c>
      <c r="L316" s="49" t="s">
        <v>47</v>
      </c>
      <c r="M316" s="31" t="s">
        <v>76</v>
      </c>
      <c r="N316" s="1" t="s">
        <v>108</v>
      </c>
      <c r="O316" s="1" t="s">
        <v>64</v>
      </c>
      <c r="P316" s="1" t="s">
        <v>52</v>
      </c>
      <c r="Q316" s="1" t="s">
        <v>747</v>
      </c>
      <c r="R316" s="1" t="s">
        <v>485</v>
      </c>
      <c r="T316" s="31" t="s">
        <v>55</v>
      </c>
      <c r="U316" s="31" t="s">
        <v>80</v>
      </c>
      <c r="V316" s="31" t="s">
        <v>750</v>
      </c>
      <c r="W316" s="31" t="s">
        <v>57</v>
      </c>
      <c r="X316" s="31" t="s">
        <v>82</v>
      </c>
      <c r="Y316" s="31" t="s">
        <v>748</v>
      </c>
      <c r="Z316" s="31" t="s">
        <v>749</v>
      </c>
      <c r="AA316" s="45" t="s">
        <v>305</v>
      </c>
      <c r="AC316">
        <v>53.946100000000001</v>
      </c>
      <c r="AD316">
        <v>-1.0518000000000001</v>
      </c>
      <c r="AE316">
        <v>59</v>
      </c>
      <c r="AF316" s="38"/>
      <c r="AG316">
        <v>93</v>
      </c>
      <c r="AJ316" s="31">
        <v>20</v>
      </c>
      <c r="AK316" s="31">
        <f t="shared" si="65"/>
        <v>0.05</v>
      </c>
      <c r="AL316" s="31">
        <f t="shared" si="66"/>
        <v>500</v>
      </c>
      <c r="AM316" s="38"/>
      <c r="AN316" s="10">
        <f t="shared" si="67"/>
        <v>1.42E-6</v>
      </c>
      <c r="AO316" s="10">
        <v>0.41</v>
      </c>
    </row>
    <row r="317" spans="1:42" ht="14.25" customHeight="1" x14ac:dyDescent="0.3">
      <c r="A317" t="s">
        <v>742</v>
      </c>
      <c r="B317" t="s">
        <v>743</v>
      </c>
      <c r="C317">
        <v>2014</v>
      </c>
      <c r="D317" t="s">
        <v>109</v>
      </c>
      <c r="E317" s="64">
        <v>78</v>
      </c>
      <c r="G317">
        <v>109</v>
      </c>
      <c r="H317">
        <v>117</v>
      </c>
      <c r="I317" t="s">
        <v>751</v>
      </c>
      <c r="J317" t="s">
        <v>752</v>
      </c>
      <c r="K317" t="s">
        <v>746</v>
      </c>
      <c r="L317" s="49" t="s">
        <v>47</v>
      </c>
      <c r="M317" s="31" t="s">
        <v>76</v>
      </c>
      <c r="N317" s="1" t="s">
        <v>108</v>
      </c>
      <c r="O317" s="1" t="s">
        <v>64</v>
      </c>
      <c r="P317" s="1" t="s">
        <v>52</v>
      </c>
      <c r="Q317" s="1" t="s">
        <v>747</v>
      </c>
      <c r="R317" s="1" t="s">
        <v>485</v>
      </c>
      <c r="T317" s="31" t="s">
        <v>55</v>
      </c>
      <c r="U317" s="31" t="s">
        <v>80</v>
      </c>
      <c r="V317" s="31" t="s">
        <v>750</v>
      </c>
      <c r="W317" s="31" t="s">
        <v>57</v>
      </c>
      <c r="X317" s="31" t="s">
        <v>82</v>
      </c>
      <c r="Y317" s="31" t="s">
        <v>748</v>
      </c>
      <c r="Z317" s="31" t="s">
        <v>749</v>
      </c>
      <c r="AA317" s="45" t="s">
        <v>305</v>
      </c>
      <c r="AC317">
        <v>53.946100000000001</v>
      </c>
      <c r="AD317">
        <v>-1.0518000000000001</v>
      </c>
      <c r="AE317">
        <v>43</v>
      </c>
      <c r="AF317" s="38"/>
      <c r="AG317">
        <v>22</v>
      </c>
      <c r="AJ317" s="31">
        <v>20</v>
      </c>
      <c r="AK317" s="31">
        <f t="shared" ref="AK317:AK327" si="68">1/AJ317</f>
        <v>0.05</v>
      </c>
      <c r="AL317" s="31">
        <f t="shared" ref="AL317:AL327" si="69">AK317*(100*100)</f>
        <v>500</v>
      </c>
      <c r="AM317" s="38"/>
      <c r="AN317" s="10">
        <f t="shared" si="67"/>
        <v>1.42E-6</v>
      </c>
      <c r="AO317" s="10">
        <v>0.41</v>
      </c>
    </row>
    <row r="318" spans="1:42" ht="14.25" customHeight="1" x14ac:dyDescent="0.3">
      <c r="A318" t="s">
        <v>742</v>
      </c>
      <c r="B318" t="s">
        <v>743</v>
      </c>
      <c r="C318">
        <v>2014</v>
      </c>
      <c r="D318" t="s">
        <v>109</v>
      </c>
      <c r="E318" s="64">
        <v>78</v>
      </c>
      <c r="G318">
        <v>109</v>
      </c>
      <c r="H318">
        <v>117</v>
      </c>
      <c r="I318" t="s">
        <v>753</v>
      </c>
      <c r="J318" t="s">
        <v>754</v>
      </c>
      <c r="K318" t="s">
        <v>746</v>
      </c>
      <c r="L318" s="49" t="s">
        <v>47</v>
      </c>
      <c r="M318" s="31" t="s">
        <v>76</v>
      </c>
      <c r="N318" s="1" t="s">
        <v>108</v>
      </c>
      <c r="O318" s="1" t="s">
        <v>64</v>
      </c>
      <c r="P318" s="1" t="s">
        <v>52</v>
      </c>
      <c r="Q318" s="1" t="s">
        <v>747</v>
      </c>
      <c r="R318" s="1" t="s">
        <v>485</v>
      </c>
      <c r="T318" s="31" t="s">
        <v>55</v>
      </c>
      <c r="U318" s="31" t="s">
        <v>80</v>
      </c>
      <c r="V318" s="31" t="s">
        <v>750</v>
      </c>
      <c r="W318" s="31" t="s">
        <v>57</v>
      </c>
      <c r="X318" s="31" t="s">
        <v>82</v>
      </c>
      <c r="Y318" s="31" t="s">
        <v>748</v>
      </c>
      <c r="Z318" s="31" t="s">
        <v>749</v>
      </c>
      <c r="AA318" s="45" t="s">
        <v>305</v>
      </c>
      <c r="AC318">
        <v>53.946100000000001</v>
      </c>
      <c r="AD318">
        <v>-1.0518000000000001</v>
      </c>
      <c r="AE318">
        <v>20</v>
      </c>
      <c r="AF318" s="38"/>
      <c r="AG318">
        <v>293</v>
      </c>
      <c r="AJ318" s="31">
        <v>20</v>
      </c>
      <c r="AK318" s="31">
        <f t="shared" si="68"/>
        <v>0.05</v>
      </c>
      <c r="AL318" s="31">
        <f t="shared" si="69"/>
        <v>500</v>
      </c>
      <c r="AM318" s="38"/>
      <c r="AN318" s="10">
        <f t="shared" si="67"/>
        <v>1.42E-6</v>
      </c>
      <c r="AO318" s="10">
        <v>0.41</v>
      </c>
    </row>
    <row r="319" spans="1:42" ht="14.25" customHeight="1" x14ac:dyDescent="0.3">
      <c r="A319" t="s">
        <v>742</v>
      </c>
      <c r="B319" t="s">
        <v>743</v>
      </c>
      <c r="C319">
        <v>2014</v>
      </c>
      <c r="D319" t="s">
        <v>109</v>
      </c>
      <c r="E319" s="64">
        <v>78</v>
      </c>
      <c r="G319">
        <v>109</v>
      </c>
      <c r="H319">
        <v>117</v>
      </c>
      <c r="I319" t="s">
        <v>755</v>
      </c>
      <c r="J319" t="s">
        <v>756</v>
      </c>
      <c r="K319" t="s">
        <v>746</v>
      </c>
      <c r="L319" s="49" t="s">
        <v>47</v>
      </c>
      <c r="M319" s="31" t="s">
        <v>76</v>
      </c>
      <c r="N319" s="1" t="s">
        <v>108</v>
      </c>
      <c r="O319" s="1" t="s">
        <v>64</v>
      </c>
      <c r="P319" s="1" t="s">
        <v>52</v>
      </c>
      <c r="Q319" s="1" t="s">
        <v>747</v>
      </c>
      <c r="R319" s="1" t="s">
        <v>485</v>
      </c>
      <c r="T319" s="31" t="s">
        <v>55</v>
      </c>
      <c r="U319" s="31" t="s">
        <v>80</v>
      </c>
      <c r="V319" s="31" t="s">
        <v>750</v>
      </c>
      <c r="W319" s="31" t="s">
        <v>57</v>
      </c>
      <c r="X319" s="31" t="s">
        <v>82</v>
      </c>
      <c r="Y319" s="31" t="s">
        <v>748</v>
      </c>
      <c r="Z319" s="31" t="s">
        <v>749</v>
      </c>
      <c r="AA319" s="45" t="s">
        <v>305</v>
      </c>
      <c r="AC319">
        <v>53.946100000000001</v>
      </c>
      <c r="AD319">
        <v>-1.0518000000000001</v>
      </c>
      <c r="AE319">
        <v>59</v>
      </c>
      <c r="AF319" s="38"/>
      <c r="AG319">
        <v>794</v>
      </c>
      <c r="AJ319" s="31">
        <v>20</v>
      </c>
      <c r="AK319" s="31">
        <f t="shared" si="68"/>
        <v>0.05</v>
      </c>
      <c r="AL319" s="31">
        <f t="shared" si="69"/>
        <v>500</v>
      </c>
      <c r="AM319" s="38"/>
      <c r="AN319" s="10">
        <f t="shared" si="67"/>
        <v>1.42E-6</v>
      </c>
      <c r="AO319" s="10">
        <v>0.41</v>
      </c>
    </row>
    <row r="320" spans="1:42" ht="14.25" customHeight="1" x14ac:dyDescent="0.3">
      <c r="A320" t="s">
        <v>742</v>
      </c>
      <c r="B320" t="s">
        <v>743</v>
      </c>
      <c r="C320">
        <v>2014</v>
      </c>
      <c r="D320" t="s">
        <v>109</v>
      </c>
      <c r="E320" s="64">
        <v>78</v>
      </c>
      <c r="G320">
        <v>109</v>
      </c>
      <c r="H320">
        <v>117</v>
      </c>
      <c r="I320" t="s">
        <v>757</v>
      </c>
      <c r="J320" t="s">
        <v>758</v>
      </c>
      <c r="K320" t="s">
        <v>746</v>
      </c>
      <c r="L320" s="49" t="s">
        <v>47</v>
      </c>
      <c r="M320" s="31" t="s">
        <v>76</v>
      </c>
      <c r="N320" s="1" t="s">
        <v>108</v>
      </c>
      <c r="O320" s="1" t="s">
        <v>64</v>
      </c>
      <c r="P320" s="1" t="s">
        <v>52</v>
      </c>
      <c r="Q320" s="1" t="s">
        <v>747</v>
      </c>
      <c r="R320" s="1" t="s">
        <v>485</v>
      </c>
      <c r="T320" s="31" t="s">
        <v>55</v>
      </c>
      <c r="U320" s="31" t="s">
        <v>80</v>
      </c>
      <c r="V320" s="31" t="s">
        <v>750</v>
      </c>
      <c r="W320" s="31" t="s">
        <v>57</v>
      </c>
      <c r="X320" s="31" t="s">
        <v>82</v>
      </c>
      <c r="Y320" s="31" t="s">
        <v>748</v>
      </c>
      <c r="Z320" s="31" t="s">
        <v>749</v>
      </c>
      <c r="AA320" s="45" t="s">
        <v>305</v>
      </c>
      <c r="AC320">
        <v>53.946100000000001</v>
      </c>
      <c r="AD320">
        <v>-1.0518000000000001</v>
      </c>
      <c r="AF320" s="38"/>
      <c r="AG320">
        <v>241</v>
      </c>
      <c r="AJ320" s="31">
        <v>20</v>
      </c>
      <c r="AK320" s="31">
        <f t="shared" si="68"/>
        <v>0.05</v>
      </c>
      <c r="AL320" s="31">
        <f t="shared" si="69"/>
        <v>500</v>
      </c>
      <c r="AM320" s="38"/>
      <c r="AN320" s="10">
        <f t="shared" si="67"/>
        <v>1.42E-6</v>
      </c>
      <c r="AO320" s="10">
        <v>0.41</v>
      </c>
    </row>
    <row r="321" spans="1:41" ht="14.25" customHeight="1" x14ac:dyDescent="0.3">
      <c r="A321" t="s">
        <v>742</v>
      </c>
      <c r="B321" t="s">
        <v>743</v>
      </c>
      <c r="C321">
        <v>2014</v>
      </c>
      <c r="D321" t="s">
        <v>109</v>
      </c>
      <c r="E321" s="64">
        <v>78</v>
      </c>
      <c r="G321">
        <v>109</v>
      </c>
      <c r="H321">
        <v>117</v>
      </c>
      <c r="I321" t="s">
        <v>759</v>
      </c>
      <c r="J321" t="s">
        <v>760</v>
      </c>
      <c r="K321" t="s">
        <v>746</v>
      </c>
      <c r="L321" s="49" t="s">
        <v>47</v>
      </c>
      <c r="M321" s="31" t="s">
        <v>76</v>
      </c>
      <c r="N321" s="1" t="s">
        <v>108</v>
      </c>
      <c r="O321" s="1" t="s">
        <v>64</v>
      </c>
      <c r="P321" s="1" t="s">
        <v>52</v>
      </c>
      <c r="Q321" s="1" t="s">
        <v>747</v>
      </c>
      <c r="R321" s="1" t="s">
        <v>485</v>
      </c>
      <c r="T321" s="31" t="s">
        <v>55</v>
      </c>
      <c r="U321" s="31" t="s">
        <v>80</v>
      </c>
      <c r="V321" s="31" t="s">
        <v>750</v>
      </c>
      <c r="W321" s="31" t="s">
        <v>57</v>
      </c>
      <c r="X321" s="31" t="s">
        <v>82</v>
      </c>
      <c r="Y321" s="31" t="s">
        <v>748</v>
      </c>
      <c r="Z321" s="31" t="s">
        <v>749</v>
      </c>
      <c r="AA321" s="45" t="s">
        <v>305</v>
      </c>
      <c r="AC321">
        <v>53.946100000000001</v>
      </c>
      <c r="AD321">
        <v>-1.0518000000000001</v>
      </c>
      <c r="AF321" s="38"/>
      <c r="AG321">
        <v>643</v>
      </c>
      <c r="AJ321" s="31">
        <v>20</v>
      </c>
      <c r="AK321" s="31">
        <f t="shared" si="68"/>
        <v>0.05</v>
      </c>
      <c r="AL321" s="31">
        <f t="shared" si="69"/>
        <v>500</v>
      </c>
      <c r="AM321" s="38"/>
      <c r="AN321" s="10">
        <f t="shared" si="67"/>
        <v>1.42E-6</v>
      </c>
      <c r="AO321" s="10">
        <v>0.41</v>
      </c>
    </row>
    <row r="322" spans="1:41" ht="14.25" customHeight="1" x14ac:dyDescent="0.3">
      <c r="A322" t="s">
        <v>742</v>
      </c>
      <c r="B322" t="s">
        <v>743</v>
      </c>
      <c r="C322">
        <v>2014</v>
      </c>
      <c r="D322" t="s">
        <v>109</v>
      </c>
      <c r="E322" s="64">
        <v>78</v>
      </c>
      <c r="G322">
        <v>109</v>
      </c>
      <c r="H322">
        <v>117</v>
      </c>
      <c r="I322" t="s">
        <v>761</v>
      </c>
      <c r="J322" t="s">
        <v>762</v>
      </c>
      <c r="K322" t="s">
        <v>746</v>
      </c>
      <c r="L322" s="49" t="s">
        <v>47</v>
      </c>
      <c r="M322" s="31" t="s">
        <v>76</v>
      </c>
      <c r="N322" s="1" t="s">
        <v>108</v>
      </c>
      <c r="O322" s="1" t="s">
        <v>64</v>
      </c>
      <c r="P322" s="1" t="s">
        <v>52</v>
      </c>
      <c r="Q322" s="1" t="s">
        <v>747</v>
      </c>
      <c r="R322" s="1" t="s">
        <v>485</v>
      </c>
      <c r="T322" s="31" t="s">
        <v>55</v>
      </c>
      <c r="U322" s="31" t="s">
        <v>80</v>
      </c>
      <c r="V322" s="31" t="s">
        <v>750</v>
      </c>
      <c r="W322" s="31" t="s">
        <v>57</v>
      </c>
      <c r="X322" s="31" t="s">
        <v>82</v>
      </c>
      <c r="Y322" s="31" t="s">
        <v>748</v>
      </c>
      <c r="Z322" s="31" t="s">
        <v>749</v>
      </c>
      <c r="AA322" s="45" t="s">
        <v>305</v>
      </c>
      <c r="AC322">
        <v>53.946100000000001</v>
      </c>
      <c r="AD322">
        <v>-1.0518000000000001</v>
      </c>
      <c r="AF322" s="38"/>
      <c r="AG322">
        <v>19</v>
      </c>
      <c r="AJ322" s="31">
        <v>20</v>
      </c>
      <c r="AK322" s="31">
        <f t="shared" si="68"/>
        <v>0.05</v>
      </c>
      <c r="AL322" s="31">
        <f t="shared" si="69"/>
        <v>500</v>
      </c>
      <c r="AM322" s="38"/>
      <c r="AN322" s="10">
        <f t="shared" si="67"/>
        <v>1.42E-6</v>
      </c>
      <c r="AO322" s="10">
        <v>0.41</v>
      </c>
    </row>
    <row r="323" spans="1:41" ht="14.25" customHeight="1" x14ac:dyDescent="0.3">
      <c r="A323" t="s">
        <v>742</v>
      </c>
      <c r="B323" t="s">
        <v>743</v>
      </c>
      <c r="C323">
        <v>2014</v>
      </c>
      <c r="D323" t="s">
        <v>109</v>
      </c>
      <c r="E323" s="64">
        <v>78</v>
      </c>
      <c r="G323">
        <v>109</v>
      </c>
      <c r="H323">
        <v>117</v>
      </c>
      <c r="I323" t="s">
        <v>763</v>
      </c>
      <c r="J323" t="s">
        <v>764</v>
      </c>
      <c r="K323" t="s">
        <v>746</v>
      </c>
      <c r="L323" s="49" t="s">
        <v>47</v>
      </c>
      <c r="M323" s="31" t="s">
        <v>76</v>
      </c>
      <c r="N323" s="1" t="s">
        <v>108</v>
      </c>
      <c r="O323" s="1" t="s">
        <v>64</v>
      </c>
      <c r="P323" s="1" t="s">
        <v>52</v>
      </c>
      <c r="Q323" s="1" t="s">
        <v>747</v>
      </c>
      <c r="R323" s="1" t="s">
        <v>485</v>
      </c>
      <c r="T323" s="31" t="s">
        <v>55</v>
      </c>
      <c r="U323" s="31" t="s">
        <v>80</v>
      </c>
      <c r="V323" s="31" t="s">
        <v>750</v>
      </c>
      <c r="W323" s="31" t="s">
        <v>57</v>
      </c>
      <c r="X323" s="31" t="s">
        <v>82</v>
      </c>
      <c r="Y323" s="31" t="s">
        <v>748</v>
      </c>
      <c r="Z323" s="31" t="s">
        <v>749</v>
      </c>
      <c r="AA323" s="45" t="s">
        <v>305</v>
      </c>
      <c r="AC323">
        <v>53.946100000000001</v>
      </c>
      <c r="AD323">
        <v>-1.0518000000000001</v>
      </c>
      <c r="AF323" s="38"/>
      <c r="AG323">
        <v>131</v>
      </c>
      <c r="AJ323" s="31">
        <v>20</v>
      </c>
      <c r="AK323" s="31">
        <f t="shared" si="68"/>
        <v>0.05</v>
      </c>
      <c r="AL323" s="31">
        <f t="shared" si="69"/>
        <v>500</v>
      </c>
      <c r="AM323" s="38"/>
      <c r="AN323" s="10">
        <f t="shared" si="67"/>
        <v>1.42E-6</v>
      </c>
      <c r="AO323" s="10">
        <v>0.41</v>
      </c>
    </row>
    <row r="324" spans="1:41" ht="14.25" customHeight="1" x14ac:dyDescent="0.3">
      <c r="A324" t="s">
        <v>742</v>
      </c>
      <c r="B324" t="s">
        <v>743</v>
      </c>
      <c r="C324">
        <v>2014</v>
      </c>
      <c r="D324" t="s">
        <v>109</v>
      </c>
      <c r="E324" s="64">
        <v>78</v>
      </c>
      <c r="G324">
        <v>109</v>
      </c>
      <c r="H324">
        <v>117</v>
      </c>
      <c r="I324" t="s">
        <v>765</v>
      </c>
      <c r="J324" t="s">
        <v>766</v>
      </c>
      <c r="K324" t="s">
        <v>746</v>
      </c>
      <c r="L324" s="49" t="s">
        <v>47</v>
      </c>
      <c r="M324" s="31" t="s">
        <v>76</v>
      </c>
      <c r="N324" s="1" t="s">
        <v>108</v>
      </c>
      <c r="O324" s="1" t="s">
        <v>64</v>
      </c>
      <c r="P324" s="1" t="s">
        <v>52</v>
      </c>
      <c r="Q324" s="1" t="s">
        <v>747</v>
      </c>
      <c r="R324" s="1" t="s">
        <v>485</v>
      </c>
      <c r="T324" s="31" t="s">
        <v>55</v>
      </c>
      <c r="U324" s="31" t="s">
        <v>80</v>
      </c>
      <c r="V324" s="31" t="s">
        <v>750</v>
      </c>
      <c r="W324" s="31" t="s">
        <v>57</v>
      </c>
      <c r="X324" s="31" t="s">
        <v>82</v>
      </c>
      <c r="Y324" s="31" t="s">
        <v>748</v>
      </c>
      <c r="Z324" s="31" t="s">
        <v>749</v>
      </c>
      <c r="AA324" s="45" t="s">
        <v>305</v>
      </c>
      <c r="AC324">
        <v>53.946100000000001</v>
      </c>
      <c r="AD324">
        <v>-1.0518000000000001</v>
      </c>
      <c r="AF324" s="38"/>
      <c r="AG324">
        <v>21</v>
      </c>
      <c r="AJ324" s="31">
        <v>20</v>
      </c>
      <c r="AK324" s="31">
        <f t="shared" si="68"/>
        <v>0.05</v>
      </c>
      <c r="AL324" s="31">
        <f t="shared" si="69"/>
        <v>500</v>
      </c>
      <c r="AM324" s="38"/>
      <c r="AN324" s="10">
        <f t="shared" si="67"/>
        <v>1.42E-6</v>
      </c>
      <c r="AO324" s="10">
        <v>0.41</v>
      </c>
    </row>
    <row r="325" spans="1:41" ht="14.25" customHeight="1" x14ac:dyDescent="0.3">
      <c r="A325" t="s">
        <v>742</v>
      </c>
      <c r="B325" t="s">
        <v>743</v>
      </c>
      <c r="C325">
        <v>2014</v>
      </c>
      <c r="D325" t="s">
        <v>109</v>
      </c>
      <c r="E325" s="64">
        <v>78</v>
      </c>
      <c r="G325">
        <v>109</v>
      </c>
      <c r="H325">
        <v>117</v>
      </c>
      <c r="I325" t="s">
        <v>767</v>
      </c>
      <c r="J325" t="s">
        <v>768</v>
      </c>
      <c r="K325" t="s">
        <v>746</v>
      </c>
      <c r="L325" s="49" t="s">
        <v>47</v>
      </c>
      <c r="M325" s="31" t="s">
        <v>76</v>
      </c>
      <c r="N325" s="1" t="s">
        <v>108</v>
      </c>
      <c r="O325" s="1" t="s">
        <v>64</v>
      </c>
      <c r="P325" s="1" t="s">
        <v>52</v>
      </c>
      <c r="Q325" s="1" t="s">
        <v>747</v>
      </c>
      <c r="R325" s="1" t="s">
        <v>485</v>
      </c>
      <c r="T325" s="31" t="s">
        <v>55</v>
      </c>
      <c r="U325" s="31" t="s">
        <v>80</v>
      </c>
      <c r="V325" s="31" t="s">
        <v>750</v>
      </c>
      <c r="W325" s="31" t="s">
        <v>57</v>
      </c>
      <c r="X325" s="31" t="s">
        <v>82</v>
      </c>
      <c r="Y325" s="31" t="s">
        <v>748</v>
      </c>
      <c r="Z325" s="31" t="s">
        <v>749</v>
      </c>
      <c r="AA325" s="45" t="s">
        <v>305</v>
      </c>
      <c r="AC325">
        <v>53.946100000000001</v>
      </c>
      <c r="AD325">
        <v>-1.0518000000000001</v>
      </c>
      <c r="AF325" s="38"/>
      <c r="AG325">
        <v>389</v>
      </c>
      <c r="AJ325" s="31">
        <v>20</v>
      </c>
      <c r="AK325" s="31">
        <f t="shared" si="68"/>
        <v>0.05</v>
      </c>
      <c r="AL325" s="31">
        <f t="shared" si="69"/>
        <v>500</v>
      </c>
      <c r="AM325" s="38"/>
      <c r="AN325" s="10">
        <f t="shared" si="67"/>
        <v>1.42E-6</v>
      </c>
      <c r="AO325" s="10">
        <v>0.41</v>
      </c>
    </row>
    <row r="326" spans="1:41" ht="14.25" customHeight="1" x14ac:dyDescent="0.3">
      <c r="A326" t="s">
        <v>742</v>
      </c>
      <c r="B326" t="s">
        <v>743</v>
      </c>
      <c r="C326">
        <v>2014</v>
      </c>
      <c r="D326" t="s">
        <v>109</v>
      </c>
      <c r="E326" s="64">
        <v>78</v>
      </c>
      <c r="G326">
        <v>109</v>
      </c>
      <c r="H326">
        <v>117</v>
      </c>
      <c r="I326" t="s">
        <v>769</v>
      </c>
      <c r="J326" t="s">
        <v>770</v>
      </c>
      <c r="K326" t="s">
        <v>746</v>
      </c>
      <c r="L326" s="49" t="s">
        <v>47</v>
      </c>
      <c r="M326" s="31" t="s">
        <v>76</v>
      </c>
      <c r="N326" s="1" t="s">
        <v>108</v>
      </c>
      <c r="O326" s="1" t="s">
        <v>64</v>
      </c>
      <c r="P326" s="1" t="s">
        <v>52</v>
      </c>
      <c r="Q326" s="1" t="s">
        <v>747</v>
      </c>
      <c r="R326" s="1" t="s">
        <v>485</v>
      </c>
      <c r="T326" s="31" t="s">
        <v>55</v>
      </c>
      <c r="U326" s="31" t="s">
        <v>80</v>
      </c>
      <c r="V326" s="31" t="s">
        <v>750</v>
      </c>
      <c r="W326" s="31" t="s">
        <v>57</v>
      </c>
      <c r="X326" s="31" t="s">
        <v>82</v>
      </c>
      <c r="Y326" s="31" t="s">
        <v>748</v>
      </c>
      <c r="Z326" s="31" t="s">
        <v>749</v>
      </c>
      <c r="AA326" s="45" t="s">
        <v>305</v>
      </c>
      <c r="AC326">
        <v>53.946100000000001</v>
      </c>
      <c r="AD326">
        <v>-1.0518000000000001</v>
      </c>
      <c r="AF326" s="38"/>
      <c r="AG326">
        <v>80</v>
      </c>
      <c r="AJ326" s="31">
        <v>20</v>
      </c>
      <c r="AK326" s="31">
        <f t="shared" si="68"/>
        <v>0.05</v>
      </c>
      <c r="AL326" s="31">
        <f t="shared" si="69"/>
        <v>500</v>
      </c>
      <c r="AM326" s="38"/>
      <c r="AN326" s="10">
        <f t="shared" si="67"/>
        <v>1.42E-6</v>
      </c>
      <c r="AO326" s="10">
        <v>0.41</v>
      </c>
    </row>
    <row r="327" spans="1:41" ht="14.25" customHeight="1" x14ac:dyDescent="0.3">
      <c r="A327" t="s">
        <v>771</v>
      </c>
      <c r="B327" t="s">
        <v>772</v>
      </c>
      <c r="C327">
        <v>2006</v>
      </c>
      <c r="D327" t="s">
        <v>113</v>
      </c>
      <c r="E327" s="64">
        <v>16</v>
      </c>
      <c r="F327">
        <v>3</v>
      </c>
      <c r="G327">
        <v>159</v>
      </c>
      <c r="H327">
        <v>166</v>
      </c>
      <c r="I327" t="s">
        <v>773</v>
      </c>
      <c r="J327" t="s">
        <v>774</v>
      </c>
      <c r="K327" t="s">
        <v>775</v>
      </c>
      <c r="L327" s="49" t="s">
        <v>47</v>
      </c>
      <c r="M327" s="31" t="s">
        <v>76</v>
      </c>
      <c r="N327" s="1" t="s">
        <v>108</v>
      </c>
      <c r="O327" s="1" t="s">
        <v>51</v>
      </c>
      <c r="P327" s="1" t="s">
        <v>77</v>
      </c>
      <c r="Q327" s="1"/>
      <c r="R327" s="1"/>
      <c r="T327" s="31" t="s">
        <v>55</v>
      </c>
      <c r="U327" s="31" t="s">
        <v>56</v>
      </c>
      <c r="V327" s="31" t="s">
        <v>54</v>
      </c>
      <c r="W327" s="31" t="s">
        <v>57</v>
      </c>
      <c r="X327" s="31" t="s">
        <v>58</v>
      </c>
      <c r="AA327" s="45" t="s">
        <v>305</v>
      </c>
      <c r="AC327">
        <v>50.086759999999998</v>
      </c>
      <c r="AD327">
        <v>14.30287</v>
      </c>
      <c r="AE327">
        <v>70.2</v>
      </c>
      <c r="AF327" s="38"/>
      <c r="AG327">
        <v>78</v>
      </c>
      <c r="AJ327" s="31">
        <v>15</v>
      </c>
      <c r="AK327" s="31">
        <f t="shared" si="68"/>
        <v>6.6666666666666666E-2</v>
      </c>
      <c r="AL327" s="31">
        <f t="shared" si="69"/>
        <v>666.66666666666663</v>
      </c>
      <c r="AM327" s="38"/>
      <c r="AN327" s="10">
        <f t="shared" si="67"/>
        <v>1.42E-6</v>
      </c>
      <c r="AO327" s="10">
        <v>0.41</v>
      </c>
    </row>
    <row r="328" spans="1:41" ht="14.25" customHeight="1" x14ac:dyDescent="0.3">
      <c r="A328" t="s">
        <v>771</v>
      </c>
      <c r="B328" t="s">
        <v>772</v>
      </c>
      <c r="C328">
        <v>2006</v>
      </c>
      <c r="D328" t="s">
        <v>113</v>
      </c>
      <c r="E328" s="64">
        <v>16</v>
      </c>
      <c r="F328">
        <v>3</v>
      </c>
      <c r="G328">
        <v>159</v>
      </c>
      <c r="H328">
        <v>166</v>
      </c>
      <c r="I328" t="s">
        <v>776</v>
      </c>
      <c r="J328" t="s">
        <v>774</v>
      </c>
      <c r="K328" t="s">
        <v>775</v>
      </c>
      <c r="L328" s="49" t="s">
        <v>47</v>
      </c>
      <c r="M328" s="31" t="s">
        <v>76</v>
      </c>
      <c r="N328" s="1" t="s">
        <v>108</v>
      </c>
      <c r="O328" s="1" t="s">
        <v>51</v>
      </c>
      <c r="P328" s="1" t="s">
        <v>77</v>
      </c>
      <c r="Q328" s="1"/>
      <c r="R328" s="1"/>
      <c r="T328" s="31" t="s">
        <v>55</v>
      </c>
      <c r="U328" s="31" t="s">
        <v>56</v>
      </c>
      <c r="V328" s="31" t="s">
        <v>54</v>
      </c>
      <c r="W328" s="31" t="s">
        <v>57</v>
      </c>
      <c r="X328" s="31" t="s">
        <v>58</v>
      </c>
      <c r="AA328" s="45" t="s">
        <v>305</v>
      </c>
      <c r="AC328">
        <v>50.086759999999998</v>
      </c>
      <c r="AD328">
        <v>14.30287</v>
      </c>
      <c r="AE328">
        <v>50.5</v>
      </c>
      <c r="AF328" s="38"/>
      <c r="AG328">
        <v>45</v>
      </c>
      <c r="AJ328" s="31">
        <v>15</v>
      </c>
      <c r="AK328" s="31">
        <f t="shared" ref="AK328:AK339" si="70">1/AJ328</f>
        <v>6.6666666666666666E-2</v>
      </c>
      <c r="AL328" s="31">
        <f t="shared" ref="AL328:AL339" si="71">AK328*(100*100)</f>
        <v>666.66666666666663</v>
      </c>
      <c r="AM328" s="38"/>
      <c r="AN328" s="10">
        <f t="shared" si="67"/>
        <v>1.42E-6</v>
      </c>
      <c r="AO328" s="10">
        <v>0.41</v>
      </c>
    </row>
    <row r="329" spans="1:41" ht="14.25" customHeight="1" x14ac:dyDescent="0.3">
      <c r="A329" t="s">
        <v>771</v>
      </c>
      <c r="B329" t="s">
        <v>772</v>
      </c>
      <c r="C329">
        <v>2006</v>
      </c>
      <c r="D329" t="s">
        <v>113</v>
      </c>
      <c r="E329" s="64">
        <v>16</v>
      </c>
      <c r="F329">
        <v>3</v>
      </c>
      <c r="G329">
        <v>159</v>
      </c>
      <c r="H329">
        <v>166</v>
      </c>
      <c r="I329" t="s">
        <v>777</v>
      </c>
      <c r="J329" t="s">
        <v>774</v>
      </c>
      <c r="K329" t="s">
        <v>775</v>
      </c>
      <c r="L329" s="49" t="s">
        <v>47</v>
      </c>
      <c r="M329" s="31" t="s">
        <v>76</v>
      </c>
      <c r="N329" s="1" t="s">
        <v>108</v>
      </c>
      <c r="O329" s="1" t="s">
        <v>51</v>
      </c>
      <c r="P329" s="1" t="s">
        <v>77</v>
      </c>
      <c r="Q329" s="1"/>
      <c r="R329" s="1"/>
      <c r="T329" s="31" t="s">
        <v>55</v>
      </c>
      <c r="U329" s="31" t="s">
        <v>56</v>
      </c>
      <c r="V329" s="31" t="s">
        <v>54</v>
      </c>
      <c r="W329" s="31" t="s">
        <v>57</v>
      </c>
      <c r="X329" s="31" t="s">
        <v>58</v>
      </c>
      <c r="AA329" s="45" t="s">
        <v>305</v>
      </c>
      <c r="AC329">
        <v>50.086759999999998</v>
      </c>
      <c r="AD329">
        <v>14.30287</v>
      </c>
      <c r="AE329">
        <v>32.6</v>
      </c>
      <c r="AF329" s="38"/>
      <c r="AG329">
        <v>49</v>
      </c>
      <c r="AJ329" s="31">
        <v>15</v>
      </c>
      <c r="AK329" s="31">
        <f t="shared" si="70"/>
        <v>6.6666666666666666E-2</v>
      </c>
      <c r="AL329" s="31">
        <f t="shared" si="71"/>
        <v>666.66666666666663</v>
      </c>
      <c r="AM329" s="38"/>
      <c r="AN329" s="10">
        <f t="shared" si="67"/>
        <v>1.42E-6</v>
      </c>
      <c r="AO329" s="10">
        <v>0.41</v>
      </c>
    </row>
    <row r="330" spans="1:41" ht="14.25" customHeight="1" x14ac:dyDescent="0.3">
      <c r="A330" t="s">
        <v>771</v>
      </c>
      <c r="B330" t="s">
        <v>772</v>
      </c>
      <c r="C330">
        <v>2006</v>
      </c>
      <c r="D330" t="s">
        <v>113</v>
      </c>
      <c r="E330" s="64">
        <v>16</v>
      </c>
      <c r="F330">
        <v>3</v>
      </c>
      <c r="G330">
        <v>159</v>
      </c>
      <c r="H330">
        <v>166</v>
      </c>
      <c r="I330" t="s">
        <v>778</v>
      </c>
      <c r="J330" t="s">
        <v>774</v>
      </c>
      <c r="K330" t="s">
        <v>775</v>
      </c>
      <c r="L330" s="49" t="s">
        <v>47</v>
      </c>
      <c r="M330" s="31" t="s">
        <v>76</v>
      </c>
      <c r="N330" s="1" t="s">
        <v>108</v>
      </c>
      <c r="O330" s="1" t="s">
        <v>51</v>
      </c>
      <c r="P330" s="1" t="s">
        <v>77</v>
      </c>
      <c r="Q330" s="1"/>
      <c r="R330" s="1"/>
      <c r="T330" s="31" t="s">
        <v>55</v>
      </c>
      <c r="U330" s="31" t="s">
        <v>56</v>
      </c>
      <c r="V330" s="31" t="s">
        <v>54</v>
      </c>
      <c r="W330" s="31" t="s">
        <v>57</v>
      </c>
      <c r="X330" s="31" t="s">
        <v>58</v>
      </c>
      <c r="AA330" s="45" t="s">
        <v>305</v>
      </c>
      <c r="AC330">
        <v>50.086759999999998</v>
      </c>
      <c r="AD330">
        <v>14.30287</v>
      </c>
      <c r="AE330">
        <v>64.099999999999994</v>
      </c>
      <c r="AF330" s="38"/>
      <c r="AG330">
        <v>96</v>
      </c>
      <c r="AJ330" s="31">
        <v>15</v>
      </c>
      <c r="AK330" s="31">
        <f t="shared" si="70"/>
        <v>6.6666666666666666E-2</v>
      </c>
      <c r="AL330" s="31">
        <f t="shared" si="71"/>
        <v>666.66666666666663</v>
      </c>
      <c r="AM330" s="38"/>
      <c r="AN330" s="10">
        <f t="shared" si="67"/>
        <v>1.42E-6</v>
      </c>
      <c r="AO330" s="10">
        <v>0.41</v>
      </c>
    </row>
    <row r="331" spans="1:41" ht="14.25" customHeight="1" x14ac:dyDescent="0.3">
      <c r="A331" t="s">
        <v>771</v>
      </c>
      <c r="B331" t="s">
        <v>772</v>
      </c>
      <c r="C331">
        <v>2006</v>
      </c>
      <c r="D331" t="s">
        <v>113</v>
      </c>
      <c r="E331" s="64">
        <v>16</v>
      </c>
      <c r="F331">
        <v>3</v>
      </c>
      <c r="G331">
        <v>159</v>
      </c>
      <c r="H331">
        <v>166</v>
      </c>
      <c r="I331" t="s">
        <v>779</v>
      </c>
      <c r="J331" t="s">
        <v>774</v>
      </c>
      <c r="K331" t="s">
        <v>775</v>
      </c>
      <c r="L331" s="49" t="s">
        <v>47</v>
      </c>
      <c r="M331" s="31" t="s">
        <v>76</v>
      </c>
      <c r="N331" s="1" t="s">
        <v>108</v>
      </c>
      <c r="O331" s="1" t="s">
        <v>51</v>
      </c>
      <c r="P331" s="1" t="s">
        <v>77</v>
      </c>
      <c r="Q331" s="1"/>
      <c r="R331" s="1"/>
      <c r="T331" s="31" t="s">
        <v>55</v>
      </c>
      <c r="U331" s="31" t="s">
        <v>56</v>
      </c>
      <c r="V331" s="31" t="s">
        <v>54</v>
      </c>
      <c r="W331" s="31" t="s">
        <v>57</v>
      </c>
      <c r="X331" s="31" t="s">
        <v>58</v>
      </c>
      <c r="AA331" s="45" t="s">
        <v>305</v>
      </c>
      <c r="AC331">
        <v>50.086759999999998</v>
      </c>
      <c r="AD331">
        <v>14.30287</v>
      </c>
      <c r="AE331">
        <v>44.5</v>
      </c>
      <c r="AF331" s="38"/>
      <c r="AG331">
        <v>55</v>
      </c>
      <c r="AJ331" s="31">
        <v>15</v>
      </c>
      <c r="AK331" s="31">
        <f t="shared" si="70"/>
        <v>6.6666666666666666E-2</v>
      </c>
      <c r="AL331" s="31">
        <f t="shared" si="71"/>
        <v>666.66666666666663</v>
      </c>
      <c r="AM331" s="38"/>
      <c r="AN331" s="10">
        <f t="shared" si="67"/>
        <v>1.42E-6</v>
      </c>
      <c r="AO331" s="10">
        <v>0.41</v>
      </c>
    </row>
    <row r="332" spans="1:41" ht="14.25" customHeight="1" x14ac:dyDescent="0.3">
      <c r="A332" t="s">
        <v>771</v>
      </c>
      <c r="B332" t="s">
        <v>772</v>
      </c>
      <c r="C332">
        <v>2006</v>
      </c>
      <c r="D332" t="s">
        <v>113</v>
      </c>
      <c r="E332" s="64">
        <v>16</v>
      </c>
      <c r="F332">
        <v>3</v>
      </c>
      <c r="G332">
        <v>159</v>
      </c>
      <c r="H332">
        <v>166</v>
      </c>
      <c r="I332" t="s">
        <v>780</v>
      </c>
      <c r="J332" t="s">
        <v>774</v>
      </c>
      <c r="K332" t="s">
        <v>775</v>
      </c>
      <c r="L332" s="49" t="s">
        <v>47</v>
      </c>
      <c r="M332" s="31" t="s">
        <v>76</v>
      </c>
      <c r="N332" s="1" t="s">
        <v>108</v>
      </c>
      <c r="O332" s="1" t="s">
        <v>51</v>
      </c>
      <c r="P332" s="1" t="s">
        <v>77</v>
      </c>
      <c r="Q332" s="1"/>
      <c r="R332" s="1"/>
      <c r="T332" s="31" t="s">
        <v>55</v>
      </c>
      <c r="U332" s="31" t="s">
        <v>56</v>
      </c>
      <c r="V332" s="31" t="s">
        <v>54</v>
      </c>
      <c r="W332" s="31" t="s">
        <v>57</v>
      </c>
      <c r="X332" s="31" t="s">
        <v>58</v>
      </c>
      <c r="AA332" s="45" t="s">
        <v>305</v>
      </c>
      <c r="AC332">
        <v>50.086759999999998</v>
      </c>
      <c r="AD332">
        <v>14.30287</v>
      </c>
      <c r="AE332">
        <v>28.2</v>
      </c>
      <c r="AF332" s="38"/>
      <c r="AG332">
        <v>58</v>
      </c>
      <c r="AJ332" s="31">
        <v>15</v>
      </c>
      <c r="AK332" s="31">
        <f t="shared" si="70"/>
        <v>6.6666666666666666E-2</v>
      </c>
      <c r="AL332" s="31">
        <f t="shared" si="71"/>
        <v>666.66666666666663</v>
      </c>
      <c r="AM332" s="38"/>
      <c r="AN332" s="10">
        <f t="shared" si="67"/>
        <v>1.42E-6</v>
      </c>
      <c r="AO332" s="10">
        <v>0.41</v>
      </c>
    </row>
    <row r="333" spans="1:41" ht="14.25" customHeight="1" x14ac:dyDescent="0.3">
      <c r="A333" t="s">
        <v>771</v>
      </c>
      <c r="B333" t="s">
        <v>772</v>
      </c>
      <c r="C333">
        <v>2006</v>
      </c>
      <c r="D333" t="s">
        <v>113</v>
      </c>
      <c r="E333" s="64">
        <v>16</v>
      </c>
      <c r="F333">
        <v>3</v>
      </c>
      <c r="G333">
        <v>159</v>
      </c>
      <c r="H333">
        <v>166</v>
      </c>
      <c r="I333" t="s">
        <v>781</v>
      </c>
      <c r="J333" t="s">
        <v>774</v>
      </c>
      <c r="K333" t="s">
        <v>775</v>
      </c>
      <c r="L333" s="49" t="s">
        <v>47</v>
      </c>
      <c r="M333" s="31" t="s">
        <v>76</v>
      </c>
      <c r="N333" s="1" t="s">
        <v>108</v>
      </c>
      <c r="O333" s="1" t="s">
        <v>51</v>
      </c>
      <c r="P333" s="1" t="s">
        <v>77</v>
      </c>
      <c r="Q333" s="1"/>
      <c r="R333" s="1"/>
      <c r="T333" s="31" t="s">
        <v>55</v>
      </c>
      <c r="U333" s="31" t="s">
        <v>56</v>
      </c>
      <c r="V333" s="31" t="s">
        <v>54</v>
      </c>
      <c r="W333" s="31" t="s">
        <v>57</v>
      </c>
      <c r="X333" s="31" t="s">
        <v>58</v>
      </c>
      <c r="AA333" s="45" t="s">
        <v>305</v>
      </c>
      <c r="AC333">
        <v>50.086759999999998</v>
      </c>
      <c r="AD333">
        <v>14.30287</v>
      </c>
      <c r="AF333" s="38"/>
      <c r="AG333">
        <v>142</v>
      </c>
      <c r="AJ333" s="31">
        <v>15</v>
      </c>
      <c r="AK333" s="31">
        <f t="shared" si="70"/>
        <v>6.6666666666666666E-2</v>
      </c>
      <c r="AL333" s="31">
        <f t="shared" si="71"/>
        <v>666.66666666666663</v>
      </c>
      <c r="AM333" s="38"/>
      <c r="AN333" s="10">
        <f t="shared" si="67"/>
        <v>1.42E-6</v>
      </c>
      <c r="AO333" s="10">
        <v>0.41</v>
      </c>
    </row>
    <row r="334" spans="1:41" ht="14.25" customHeight="1" x14ac:dyDescent="0.3">
      <c r="A334" t="s">
        <v>771</v>
      </c>
      <c r="B334" t="s">
        <v>772</v>
      </c>
      <c r="C334">
        <v>2006</v>
      </c>
      <c r="D334" t="s">
        <v>113</v>
      </c>
      <c r="E334" s="64">
        <v>16</v>
      </c>
      <c r="F334">
        <v>3</v>
      </c>
      <c r="G334">
        <v>159</v>
      </c>
      <c r="H334">
        <v>166</v>
      </c>
      <c r="I334" t="s">
        <v>782</v>
      </c>
      <c r="J334" t="s">
        <v>774</v>
      </c>
      <c r="K334" t="s">
        <v>775</v>
      </c>
      <c r="L334" s="49" t="s">
        <v>47</v>
      </c>
      <c r="M334" s="31" t="s">
        <v>76</v>
      </c>
      <c r="N334" s="1" t="s">
        <v>108</v>
      </c>
      <c r="O334" s="1" t="s">
        <v>51</v>
      </c>
      <c r="P334" s="1" t="s">
        <v>77</v>
      </c>
      <c r="Q334" s="1"/>
      <c r="R334" s="1"/>
      <c r="T334" s="31" t="s">
        <v>55</v>
      </c>
      <c r="U334" s="31" t="s">
        <v>56</v>
      </c>
      <c r="V334" s="31" t="s">
        <v>54</v>
      </c>
      <c r="W334" s="31" t="s">
        <v>57</v>
      </c>
      <c r="X334" s="31" t="s">
        <v>58</v>
      </c>
      <c r="AA334" s="45" t="s">
        <v>305</v>
      </c>
      <c r="AC334">
        <v>50.086759999999998</v>
      </c>
      <c r="AD334">
        <v>14.30287</v>
      </c>
      <c r="AF334" s="38"/>
      <c r="AG334">
        <v>82</v>
      </c>
      <c r="AJ334" s="31">
        <v>15</v>
      </c>
      <c r="AK334" s="31">
        <f t="shared" si="70"/>
        <v>6.6666666666666666E-2</v>
      </c>
      <c r="AL334" s="31">
        <f t="shared" si="71"/>
        <v>666.66666666666663</v>
      </c>
      <c r="AM334" s="38"/>
      <c r="AN334" s="10">
        <f t="shared" si="67"/>
        <v>1.42E-6</v>
      </c>
      <c r="AO334" s="10">
        <v>0.41</v>
      </c>
    </row>
    <row r="335" spans="1:41" ht="14.25" customHeight="1" x14ac:dyDescent="0.3">
      <c r="A335" t="s">
        <v>771</v>
      </c>
      <c r="B335" t="s">
        <v>772</v>
      </c>
      <c r="C335">
        <v>2006</v>
      </c>
      <c r="D335" t="s">
        <v>113</v>
      </c>
      <c r="E335" s="64">
        <v>16</v>
      </c>
      <c r="F335">
        <v>3</v>
      </c>
      <c r="G335">
        <v>159</v>
      </c>
      <c r="H335">
        <v>166</v>
      </c>
      <c r="I335" t="s">
        <v>783</v>
      </c>
      <c r="J335" t="s">
        <v>774</v>
      </c>
      <c r="K335" t="s">
        <v>775</v>
      </c>
      <c r="L335" s="49" t="s">
        <v>47</v>
      </c>
      <c r="M335" s="31" t="s">
        <v>76</v>
      </c>
      <c r="N335" s="1" t="s">
        <v>108</v>
      </c>
      <c r="O335" s="1" t="s">
        <v>51</v>
      </c>
      <c r="P335" s="1" t="s">
        <v>77</v>
      </c>
      <c r="Q335" s="1"/>
      <c r="R335" s="1"/>
      <c r="T335" s="31" t="s">
        <v>55</v>
      </c>
      <c r="U335" s="31" t="s">
        <v>56</v>
      </c>
      <c r="V335" s="31" t="s">
        <v>54</v>
      </c>
      <c r="W335" s="31" t="s">
        <v>57</v>
      </c>
      <c r="X335" s="31" t="s">
        <v>58</v>
      </c>
      <c r="AA335" s="45" t="s">
        <v>305</v>
      </c>
      <c r="AC335">
        <v>50.086759999999998</v>
      </c>
      <c r="AD335">
        <v>14.30287</v>
      </c>
      <c r="AF335" s="38"/>
      <c r="AG335">
        <v>76</v>
      </c>
      <c r="AJ335" s="31">
        <v>15</v>
      </c>
      <c r="AK335" s="31">
        <f t="shared" si="70"/>
        <v>6.6666666666666666E-2</v>
      </c>
      <c r="AL335" s="31">
        <f t="shared" si="71"/>
        <v>666.66666666666663</v>
      </c>
      <c r="AM335" s="38"/>
      <c r="AN335" s="10">
        <f t="shared" si="67"/>
        <v>1.42E-6</v>
      </c>
      <c r="AO335" s="10">
        <v>0.41</v>
      </c>
    </row>
    <row r="336" spans="1:41" ht="14.25" customHeight="1" x14ac:dyDescent="0.3">
      <c r="A336" t="s">
        <v>771</v>
      </c>
      <c r="B336" t="s">
        <v>772</v>
      </c>
      <c r="C336">
        <v>2006</v>
      </c>
      <c r="D336" t="s">
        <v>113</v>
      </c>
      <c r="E336" s="64">
        <v>16</v>
      </c>
      <c r="F336">
        <v>3</v>
      </c>
      <c r="G336">
        <v>159</v>
      </c>
      <c r="H336">
        <v>166</v>
      </c>
      <c r="I336" t="s">
        <v>784</v>
      </c>
      <c r="J336" t="s">
        <v>774</v>
      </c>
      <c r="K336" t="s">
        <v>775</v>
      </c>
      <c r="L336" s="49" t="s">
        <v>47</v>
      </c>
      <c r="M336" s="31" t="s">
        <v>76</v>
      </c>
      <c r="N336" s="1" t="s">
        <v>108</v>
      </c>
      <c r="O336" s="1" t="s">
        <v>51</v>
      </c>
      <c r="P336" s="1" t="s">
        <v>77</v>
      </c>
      <c r="Q336" s="1"/>
      <c r="R336" s="1"/>
      <c r="T336" s="31" t="s">
        <v>55</v>
      </c>
      <c r="U336" s="31" t="s">
        <v>56</v>
      </c>
      <c r="V336" s="31" t="s">
        <v>54</v>
      </c>
      <c r="W336" s="31" t="s">
        <v>57</v>
      </c>
      <c r="X336" s="31" t="s">
        <v>58</v>
      </c>
      <c r="AA336" s="45" t="s">
        <v>305</v>
      </c>
      <c r="AC336">
        <v>50.086759999999998</v>
      </c>
      <c r="AD336">
        <v>14.30287</v>
      </c>
      <c r="AF336" s="38"/>
      <c r="AG336">
        <v>122</v>
      </c>
      <c r="AJ336" s="31">
        <v>15</v>
      </c>
      <c r="AK336" s="31">
        <f t="shared" si="70"/>
        <v>6.6666666666666666E-2</v>
      </c>
      <c r="AL336" s="31">
        <f t="shared" si="71"/>
        <v>666.66666666666663</v>
      </c>
      <c r="AM336" s="38"/>
      <c r="AN336" s="10">
        <f t="shared" si="67"/>
        <v>1.42E-6</v>
      </c>
      <c r="AO336" s="10">
        <v>0.41</v>
      </c>
    </row>
    <row r="337" spans="1:42" ht="14.25" customHeight="1" x14ac:dyDescent="0.3">
      <c r="A337" t="s">
        <v>771</v>
      </c>
      <c r="B337" t="s">
        <v>772</v>
      </c>
      <c r="C337">
        <v>2006</v>
      </c>
      <c r="D337" t="s">
        <v>113</v>
      </c>
      <c r="E337" s="64">
        <v>16</v>
      </c>
      <c r="F337">
        <v>3</v>
      </c>
      <c r="G337">
        <v>159</v>
      </c>
      <c r="H337">
        <v>166</v>
      </c>
      <c r="I337" t="s">
        <v>785</v>
      </c>
      <c r="J337" t="s">
        <v>774</v>
      </c>
      <c r="K337" t="s">
        <v>775</v>
      </c>
      <c r="L337" s="49" t="s">
        <v>47</v>
      </c>
      <c r="M337" s="31" t="s">
        <v>76</v>
      </c>
      <c r="N337" s="1" t="s">
        <v>108</v>
      </c>
      <c r="O337" s="1" t="s">
        <v>51</v>
      </c>
      <c r="P337" s="1" t="s">
        <v>77</v>
      </c>
      <c r="Q337" s="1"/>
      <c r="R337" s="1"/>
      <c r="T337" s="31" t="s">
        <v>55</v>
      </c>
      <c r="U337" s="31" t="s">
        <v>56</v>
      </c>
      <c r="V337" s="31" t="s">
        <v>54</v>
      </c>
      <c r="W337" s="31" t="s">
        <v>57</v>
      </c>
      <c r="X337" s="31" t="s">
        <v>58</v>
      </c>
      <c r="AA337" s="45" t="s">
        <v>305</v>
      </c>
      <c r="AC337">
        <v>50.086759999999998</v>
      </c>
      <c r="AD337">
        <v>14.30287</v>
      </c>
      <c r="AF337" s="38"/>
      <c r="AG337">
        <v>80</v>
      </c>
      <c r="AJ337" s="31">
        <v>15</v>
      </c>
      <c r="AK337" s="31">
        <f t="shared" si="70"/>
        <v>6.6666666666666666E-2</v>
      </c>
      <c r="AL337" s="31">
        <f t="shared" si="71"/>
        <v>666.66666666666663</v>
      </c>
      <c r="AM337" s="38"/>
      <c r="AN337" s="10">
        <f t="shared" si="67"/>
        <v>1.42E-6</v>
      </c>
      <c r="AO337" s="10">
        <v>0.41</v>
      </c>
    </row>
    <row r="338" spans="1:42" ht="14.25" customHeight="1" x14ac:dyDescent="0.3">
      <c r="A338" t="s">
        <v>771</v>
      </c>
      <c r="B338" t="s">
        <v>772</v>
      </c>
      <c r="C338">
        <v>2006</v>
      </c>
      <c r="D338" t="s">
        <v>113</v>
      </c>
      <c r="E338" s="64">
        <v>16</v>
      </c>
      <c r="F338">
        <v>3</v>
      </c>
      <c r="G338">
        <v>159</v>
      </c>
      <c r="H338">
        <v>166</v>
      </c>
      <c r="I338" t="s">
        <v>786</v>
      </c>
      <c r="J338" t="s">
        <v>774</v>
      </c>
      <c r="K338" t="s">
        <v>775</v>
      </c>
      <c r="L338" s="49" t="s">
        <v>47</v>
      </c>
      <c r="M338" s="31" t="s">
        <v>76</v>
      </c>
      <c r="N338" s="1" t="s">
        <v>108</v>
      </c>
      <c r="O338" s="1" t="s">
        <v>51</v>
      </c>
      <c r="P338" s="1" t="s">
        <v>77</v>
      </c>
      <c r="Q338" s="1"/>
      <c r="R338" s="1"/>
      <c r="T338" s="31" t="s">
        <v>55</v>
      </c>
      <c r="U338" s="31" t="s">
        <v>56</v>
      </c>
      <c r="V338" s="31" t="s">
        <v>54</v>
      </c>
      <c r="W338" s="31" t="s">
        <v>57</v>
      </c>
      <c r="X338" s="31" t="s">
        <v>58</v>
      </c>
      <c r="AA338" s="45" t="s">
        <v>305</v>
      </c>
      <c r="AC338">
        <v>50.086759999999998</v>
      </c>
      <c r="AD338">
        <v>14.30287</v>
      </c>
      <c r="AF338" s="38"/>
      <c r="AG338">
        <v>71</v>
      </c>
      <c r="AJ338" s="31">
        <v>15</v>
      </c>
      <c r="AK338" s="31">
        <f t="shared" si="70"/>
        <v>6.6666666666666666E-2</v>
      </c>
      <c r="AL338" s="31">
        <f t="shared" si="71"/>
        <v>666.66666666666663</v>
      </c>
      <c r="AM338" s="38"/>
      <c r="AN338" s="10">
        <f t="shared" si="67"/>
        <v>1.42E-6</v>
      </c>
      <c r="AO338" s="10">
        <v>0.41</v>
      </c>
    </row>
    <row r="339" spans="1:42" ht="14.25" customHeight="1" x14ac:dyDescent="0.3">
      <c r="A339" t="s">
        <v>787</v>
      </c>
      <c r="B339" t="s">
        <v>788</v>
      </c>
      <c r="C339">
        <v>2006</v>
      </c>
      <c r="D339" t="s">
        <v>109</v>
      </c>
      <c r="E339" s="64">
        <v>38</v>
      </c>
      <c r="F339">
        <v>5</v>
      </c>
      <c r="G339">
        <v>1008</v>
      </c>
      <c r="H339">
        <v>1014</v>
      </c>
      <c r="I339" t="s">
        <v>789</v>
      </c>
      <c r="J339" t="s">
        <v>790</v>
      </c>
      <c r="K339" t="s">
        <v>791</v>
      </c>
      <c r="L339" s="49" t="s">
        <v>47</v>
      </c>
      <c r="M339" s="31" t="s">
        <v>76</v>
      </c>
      <c r="N339" s="1" t="s">
        <v>108</v>
      </c>
      <c r="O339" s="1" t="s">
        <v>51</v>
      </c>
      <c r="P339" s="1" t="s">
        <v>77</v>
      </c>
      <c r="Q339" s="1" t="s">
        <v>78</v>
      </c>
      <c r="R339" s="1" t="s">
        <v>79</v>
      </c>
      <c r="S339" s="1" t="s">
        <v>792</v>
      </c>
      <c r="T339" s="1" t="s">
        <v>55</v>
      </c>
      <c r="U339" s="1" t="s">
        <v>573</v>
      </c>
      <c r="V339" s="1" t="s">
        <v>572</v>
      </c>
      <c r="W339" s="1" t="s">
        <v>57</v>
      </c>
      <c r="X339" s="1" t="s">
        <v>82</v>
      </c>
      <c r="AA339" s="45" t="s">
        <v>305</v>
      </c>
      <c r="AB339">
        <v>4</v>
      </c>
      <c r="AC339">
        <v>55.325538000000002</v>
      </c>
      <c r="AD339">
        <v>11.391443900000001</v>
      </c>
      <c r="AE339">
        <v>82</v>
      </c>
      <c r="AF339" s="38"/>
      <c r="AG339">
        <v>73.8</v>
      </c>
      <c r="AJ339" s="31">
        <v>20</v>
      </c>
      <c r="AK339" s="31">
        <f t="shared" si="70"/>
        <v>0.05</v>
      </c>
      <c r="AL339" s="31">
        <f t="shared" si="71"/>
        <v>500</v>
      </c>
      <c r="AM339" s="38"/>
      <c r="AN339" s="10">
        <f t="shared" si="67"/>
        <v>1.42E-6</v>
      </c>
      <c r="AO339" s="10">
        <v>0.41</v>
      </c>
    </row>
    <row r="340" spans="1:42" ht="14.25" customHeight="1" x14ac:dyDescent="0.3">
      <c r="A340" t="s">
        <v>787</v>
      </c>
      <c r="B340" t="s">
        <v>788</v>
      </c>
      <c r="C340">
        <v>2006</v>
      </c>
      <c r="D340" t="s">
        <v>109</v>
      </c>
      <c r="E340" s="64">
        <v>38</v>
      </c>
      <c r="F340">
        <v>5</v>
      </c>
      <c r="G340">
        <v>1008</v>
      </c>
      <c r="H340">
        <v>1014</v>
      </c>
      <c r="I340" t="s">
        <v>793</v>
      </c>
      <c r="J340" t="s">
        <v>794</v>
      </c>
      <c r="K340" t="s">
        <v>791</v>
      </c>
      <c r="L340" s="49" t="s">
        <v>47</v>
      </c>
      <c r="M340" s="31" t="s">
        <v>76</v>
      </c>
      <c r="N340" s="1" t="s">
        <v>108</v>
      </c>
      <c r="O340" s="1" t="s">
        <v>51</v>
      </c>
      <c r="P340" s="1" t="s">
        <v>77</v>
      </c>
      <c r="Q340" s="1" t="s">
        <v>78</v>
      </c>
      <c r="R340" s="1" t="s">
        <v>79</v>
      </c>
      <c r="S340" s="1" t="s">
        <v>792</v>
      </c>
      <c r="T340" s="1" t="s">
        <v>55</v>
      </c>
      <c r="U340" s="1" t="s">
        <v>573</v>
      </c>
      <c r="V340" s="1" t="s">
        <v>572</v>
      </c>
      <c r="W340" s="1" t="s">
        <v>57</v>
      </c>
      <c r="X340" s="1" t="s">
        <v>82</v>
      </c>
      <c r="AA340" s="45" t="s">
        <v>305</v>
      </c>
      <c r="AB340">
        <v>4</v>
      </c>
      <c r="AC340">
        <v>55.325538000000002</v>
      </c>
      <c r="AD340">
        <v>11.391443900000001</v>
      </c>
      <c r="AE340">
        <v>1.36</v>
      </c>
      <c r="AF340" s="38"/>
      <c r="AG340">
        <v>624.70000000000005</v>
      </c>
      <c r="AJ340" s="31">
        <v>20</v>
      </c>
      <c r="AK340" s="31">
        <f t="shared" ref="AK340:AK351" si="72">1/AJ340</f>
        <v>0.05</v>
      </c>
      <c r="AL340" s="31">
        <f t="shared" ref="AL340:AL351" si="73">AK340*(100*100)</f>
        <v>500</v>
      </c>
      <c r="AM340" s="38"/>
      <c r="AN340" s="10">
        <f t="shared" si="67"/>
        <v>1.42E-6</v>
      </c>
      <c r="AO340" s="10">
        <v>0.41</v>
      </c>
    </row>
    <row r="341" spans="1:42" ht="14.25" customHeight="1" x14ac:dyDescent="0.3">
      <c r="A341" t="s">
        <v>787</v>
      </c>
      <c r="B341" t="s">
        <v>788</v>
      </c>
      <c r="C341">
        <v>2006</v>
      </c>
      <c r="D341" t="s">
        <v>109</v>
      </c>
      <c r="E341" s="64">
        <v>38</v>
      </c>
      <c r="F341">
        <v>5</v>
      </c>
      <c r="G341">
        <v>1008</v>
      </c>
      <c r="H341">
        <v>1014</v>
      </c>
      <c r="I341" t="s">
        <v>795</v>
      </c>
      <c r="J341" t="s">
        <v>796</v>
      </c>
      <c r="K341" t="s">
        <v>791</v>
      </c>
      <c r="L341" s="49" t="s">
        <v>47</v>
      </c>
      <c r="M341" s="31" t="s">
        <v>76</v>
      </c>
      <c r="N341" s="1" t="s">
        <v>108</v>
      </c>
      <c r="O341" s="1" t="s">
        <v>51</v>
      </c>
      <c r="P341" s="1" t="s">
        <v>77</v>
      </c>
      <c r="Q341" s="1" t="s">
        <v>78</v>
      </c>
      <c r="R341" s="1" t="s">
        <v>79</v>
      </c>
      <c r="S341" s="1" t="s">
        <v>792</v>
      </c>
      <c r="T341" s="1" t="s">
        <v>55</v>
      </c>
      <c r="U341" s="1" t="s">
        <v>573</v>
      </c>
      <c r="V341" s="1" t="s">
        <v>572</v>
      </c>
      <c r="W341" s="1" t="s">
        <v>57</v>
      </c>
      <c r="X341" s="1" t="s">
        <v>82</v>
      </c>
      <c r="AA341" s="45" t="s">
        <v>305</v>
      </c>
      <c r="AB341">
        <v>4</v>
      </c>
      <c r="AC341">
        <v>55.325538000000002</v>
      </c>
      <c r="AD341">
        <v>11.391443900000001</v>
      </c>
      <c r="AE341">
        <v>1.81</v>
      </c>
      <c r="AF341" s="38"/>
      <c r="AG341">
        <v>99.8</v>
      </c>
      <c r="AJ341" s="31">
        <v>20</v>
      </c>
      <c r="AK341" s="31">
        <f t="shared" si="72"/>
        <v>0.05</v>
      </c>
      <c r="AL341" s="31">
        <f t="shared" si="73"/>
        <v>500</v>
      </c>
      <c r="AM341" s="38"/>
      <c r="AN341" s="10">
        <f t="shared" si="67"/>
        <v>1.42E-6</v>
      </c>
      <c r="AO341" s="10">
        <v>0.41</v>
      </c>
    </row>
    <row r="342" spans="1:42" ht="14.25" customHeight="1" x14ac:dyDescent="0.3">
      <c r="A342" t="s">
        <v>787</v>
      </c>
      <c r="B342" t="s">
        <v>788</v>
      </c>
      <c r="C342">
        <v>2006</v>
      </c>
      <c r="D342" t="s">
        <v>109</v>
      </c>
      <c r="E342" s="64">
        <v>38</v>
      </c>
      <c r="F342">
        <v>5</v>
      </c>
      <c r="G342">
        <v>1008</v>
      </c>
      <c r="H342">
        <v>1014</v>
      </c>
      <c r="I342" t="s">
        <v>797</v>
      </c>
      <c r="J342" t="s">
        <v>798</v>
      </c>
      <c r="K342" t="s">
        <v>791</v>
      </c>
      <c r="L342" s="49" t="s">
        <v>47</v>
      </c>
      <c r="M342" s="31" t="s">
        <v>76</v>
      </c>
      <c r="N342" s="1" t="s">
        <v>108</v>
      </c>
      <c r="O342" s="1" t="s">
        <v>51</v>
      </c>
      <c r="P342" s="1" t="s">
        <v>77</v>
      </c>
      <c r="Q342" s="1" t="s">
        <v>78</v>
      </c>
      <c r="R342" s="1" t="s">
        <v>79</v>
      </c>
      <c r="S342" s="1" t="s">
        <v>792</v>
      </c>
      <c r="T342" s="1" t="s">
        <v>55</v>
      </c>
      <c r="U342" s="1" t="s">
        <v>573</v>
      </c>
      <c r="V342" s="1" t="s">
        <v>572</v>
      </c>
      <c r="W342" s="1" t="s">
        <v>57</v>
      </c>
      <c r="X342" s="1" t="s">
        <v>82</v>
      </c>
      <c r="AA342" s="45" t="s">
        <v>305</v>
      </c>
      <c r="AB342">
        <v>4</v>
      </c>
      <c r="AC342">
        <v>55.325538000000002</v>
      </c>
      <c r="AD342">
        <v>11.391443900000001</v>
      </c>
      <c r="AF342" s="38"/>
      <c r="AG342">
        <v>468.5</v>
      </c>
      <c r="AJ342" s="31">
        <v>20</v>
      </c>
      <c r="AK342" s="31">
        <f t="shared" si="72"/>
        <v>0.05</v>
      </c>
      <c r="AL342" s="31">
        <f t="shared" si="73"/>
        <v>500</v>
      </c>
      <c r="AM342" s="38"/>
      <c r="AN342" s="10">
        <f t="shared" si="67"/>
        <v>1.42E-6</v>
      </c>
      <c r="AO342" s="10">
        <v>0.41</v>
      </c>
    </row>
    <row r="343" spans="1:42" ht="14.25" customHeight="1" x14ac:dyDescent="0.3">
      <c r="A343" t="s">
        <v>787</v>
      </c>
      <c r="B343" t="s">
        <v>788</v>
      </c>
      <c r="C343">
        <v>2006</v>
      </c>
      <c r="D343" t="s">
        <v>109</v>
      </c>
      <c r="E343" s="64">
        <v>38</v>
      </c>
      <c r="F343">
        <v>5</v>
      </c>
      <c r="G343">
        <v>1008</v>
      </c>
      <c r="H343">
        <v>1014</v>
      </c>
      <c r="I343" t="s">
        <v>799</v>
      </c>
      <c r="J343" t="s">
        <v>800</v>
      </c>
      <c r="K343" t="s">
        <v>791</v>
      </c>
      <c r="L343" s="49" t="s">
        <v>47</v>
      </c>
      <c r="M343" s="31" t="s">
        <v>76</v>
      </c>
      <c r="N343" s="1" t="s">
        <v>108</v>
      </c>
      <c r="O343" s="1" t="s">
        <v>51</v>
      </c>
      <c r="P343" s="1" t="s">
        <v>77</v>
      </c>
      <c r="Q343" s="1" t="s">
        <v>78</v>
      </c>
      <c r="R343" s="1" t="s">
        <v>79</v>
      </c>
      <c r="S343" s="1" t="s">
        <v>792</v>
      </c>
      <c r="T343" s="1" t="s">
        <v>55</v>
      </c>
      <c r="U343" s="1" t="s">
        <v>573</v>
      </c>
      <c r="V343" s="1" t="s">
        <v>572</v>
      </c>
      <c r="W343" s="1" t="s">
        <v>57</v>
      </c>
      <c r="X343" s="1" t="s">
        <v>82</v>
      </c>
      <c r="AA343" s="45" t="s">
        <v>305</v>
      </c>
      <c r="AB343">
        <v>4</v>
      </c>
      <c r="AC343">
        <v>55.325538000000002</v>
      </c>
      <c r="AD343">
        <v>11.391443900000001</v>
      </c>
      <c r="AF343" s="38"/>
      <c r="AG343">
        <v>112.8</v>
      </c>
      <c r="AJ343" s="31">
        <v>20</v>
      </c>
      <c r="AK343" s="31">
        <f t="shared" si="72"/>
        <v>0.05</v>
      </c>
      <c r="AL343" s="31">
        <f t="shared" si="73"/>
        <v>500</v>
      </c>
      <c r="AM343" s="38"/>
      <c r="AN343" s="10">
        <f t="shared" si="67"/>
        <v>1.42E-6</v>
      </c>
      <c r="AO343" s="10">
        <v>0.41</v>
      </c>
    </row>
    <row r="344" spans="1:42" ht="14.25" customHeight="1" x14ac:dyDescent="0.3">
      <c r="A344" t="s">
        <v>787</v>
      </c>
      <c r="B344" t="s">
        <v>788</v>
      </c>
      <c r="C344">
        <v>2006</v>
      </c>
      <c r="D344" t="s">
        <v>109</v>
      </c>
      <c r="E344" s="64">
        <v>38</v>
      </c>
      <c r="F344">
        <v>5</v>
      </c>
      <c r="G344">
        <v>1008</v>
      </c>
      <c r="H344">
        <v>1014</v>
      </c>
      <c r="I344" t="s">
        <v>801</v>
      </c>
      <c r="J344" t="s">
        <v>802</v>
      </c>
      <c r="K344" t="s">
        <v>791</v>
      </c>
      <c r="L344" s="49" t="s">
        <v>47</v>
      </c>
      <c r="M344" s="31" t="s">
        <v>76</v>
      </c>
      <c r="N344" s="1" t="s">
        <v>108</v>
      </c>
      <c r="O344" s="1" t="s">
        <v>51</v>
      </c>
      <c r="P344" s="1" t="s">
        <v>77</v>
      </c>
      <c r="Q344" s="1" t="s">
        <v>78</v>
      </c>
      <c r="R344" s="1" t="s">
        <v>79</v>
      </c>
      <c r="S344" s="1" t="s">
        <v>792</v>
      </c>
      <c r="T344" s="1" t="s">
        <v>55</v>
      </c>
      <c r="U344" s="1" t="s">
        <v>573</v>
      </c>
      <c r="V344" s="1" t="s">
        <v>572</v>
      </c>
      <c r="W344" s="1" t="s">
        <v>57</v>
      </c>
      <c r="X344" s="1" t="s">
        <v>82</v>
      </c>
      <c r="AA344" s="45" t="s">
        <v>305</v>
      </c>
      <c r="AB344">
        <v>4</v>
      </c>
      <c r="AC344">
        <v>55.325538000000002</v>
      </c>
      <c r="AD344">
        <v>11.391443900000001</v>
      </c>
      <c r="AF344" s="38"/>
      <c r="AG344">
        <v>368.8</v>
      </c>
      <c r="AJ344" s="31">
        <v>20</v>
      </c>
      <c r="AK344" s="31">
        <f t="shared" si="72"/>
        <v>0.05</v>
      </c>
      <c r="AL344" s="31">
        <f t="shared" si="73"/>
        <v>500</v>
      </c>
      <c r="AM344" s="38"/>
      <c r="AN344" s="10">
        <f t="shared" si="67"/>
        <v>1.42E-6</v>
      </c>
      <c r="AO344" s="10">
        <v>0.41</v>
      </c>
    </row>
    <row r="345" spans="1:42" ht="14.25" customHeight="1" x14ac:dyDescent="0.3">
      <c r="A345" t="s">
        <v>787</v>
      </c>
      <c r="B345" t="s">
        <v>788</v>
      </c>
      <c r="C345">
        <v>2006</v>
      </c>
      <c r="D345" t="s">
        <v>109</v>
      </c>
      <c r="E345" s="64">
        <v>38</v>
      </c>
      <c r="F345">
        <v>5</v>
      </c>
      <c r="G345">
        <v>1008</v>
      </c>
      <c r="H345">
        <v>1014</v>
      </c>
      <c r="I345" t="s">
        <v>803</v>
      </c>
      <c r="J345" t="s">
        <v>804</v>
      </c>
      <c r="K345" t="s">
        <v>791</v>
      </c>
      <c r="L345" s="49" t="s">
        <v>47</v>
      </c>
      <c r="M345" s="31" t="s">
        <v>76</v>
      </c>
      <c r="N345" s="1" t="s">
        <v>108</v>
      </c>
      <c r="O345" s="1" t="s">
        <v>51</v>
      </c>
      <c r="P345" s="1" t="s">
        <v>77</v>
      </c>
      <c r="Q345" s="1" t="s">
        <v>78</v>
      </c>
      <c r="R345" s="1" t="s">
        <v>79</v>
      </c>
      <c r="S345" s="1" t="s">
        <v>792</v>
      </c>
      <c r="T345" s="1" t="s">
        <v>55</v>
      </c>
      <c r="U345" s="1" t="s">
        <v>573</v>
      </c>
      <c r="V345" s="1" t="s">
        <v>572</v>
      </c>
      <c r="W345" s="1" t="s">
        <v>57</v>
      </c>
      <c r="X345" s="1" t="s">
        <v>82</v>
      </c>
      <c r="AA345" s="45" t="s">
        <v>305</v>
      </c>
      <c r="AB345">
        <v>4</v>
      </c>
      <c r="AC345">
        <v>55.325538000000002</v>
      </c>
      <c r="AD345">
        <v>11.391443900000001</v>
      </c>
      <c r="AF345" s="38"/>
      <c r="AG345">
        <v>182.2</v>
      </c>
      <c r="AJ345" s="31">
        <v>20</v>
      </c>
      <c r="AK345" s="31">
        <f t="shared" si="72"/>
        <v>0.05</v>
      </c>
      <c r="AL345" s="31">
        <f t="shared" si="73"/>
        <v>500</v>
      </c>
      <c r="AM345" s="38"/>
      <c r="AN345" s="10">
        <f t="shared" si="67"/>
        <v>1.42E-6</v>
      </c>
      <c r="AO345" s="10">
        <v>0.41</v>
      </c>
    </row>
    <row r="346" spans="1:42" ht="14.25" customHeight="1" x14ac:dyDescent="0.3">
      <c r="A346" t="s">
        <v>787</v>
      </c>
      <c r="B346" t="s">
        <v>788</v>
      </c>
      <c r="C346">
        <v>2006</v>
      </c>
      <c r="D346" t="s">
        <v>109</v>
      </c>
      <c r="E346" s="64">
        <v>38</v>
      </c>
      <c r="F346">
        <v>5</v>
      </c>
      <c r="G346">
        <v>1008</v>
      </c>
      <c r="H346">
        <v>1014</v>
      </c>
      <c r="I346" t="s">
        <v>805</v>
      </c>
      <c r="J346" t="s">
        <v>806</v>
      </c>
      <c r="K346" t="s">
        <v>791</v>
      </c>
      <c r="L346" s="49" t="s">
        <v>47</v>
      </c>
      <c r="M346" s="31" t="s">
        <v>76</v>
      </c>
      <c r="N346" s="1" t="s">
        <v>108</v>
      </c>
      <c r="O346" s="1" t="s">
        <v>51</v>
      </c>
      <c r="P346" s="1" t="s">
        <v>77</v>
      </c>
      <c r="Q346" s="1" t="s">
        <v>78</v>
      </c>
      <c r="R346" s="1" t="s">
        <v>79</v>
      </c>
      <c r="S346" s="1" t="s">
        <v>792</v>
      </c>
      <c r="T346" s="1" t="s">
        <v>55</v>
      </c>
      <c r="U346" s="1" t="s">
        <v>573</v>
      </c>
      <c r="V346" s="1" t="s">
        <v>572</v>
      </c>
      <c r="W346" s="1" t="s">
        <v>57</v>
      </c>
      <c r="X346" s="1" t="s">
        <v>82</v>
      </c>
      <c r="AA346" s="45" t="s">
        <v>305</v>
      </c>
      <c r="AB346">
        <v>4</v>
      </c>
      <c r="AC346">
        <v>55.325538000000002</v>
      </c>
      <c r="AD346">
        <v>11.391443900000001</v>
      </c>
      <c r="AF346" s="38"/>
      <c r="AG346">
        <v>2863.3</v>
      </c>
      <c r="AJ346" s="31">
        <v>20</v>
      </c>
      <c r="AK346" s="31">
        <f t="shared" si="72"/>
        <v>0.05</v>
      </c>
      <c r="AL346" s="31">
        <f t="shared" si="73"/>
        <v>500</v>
      </c>
      <c r="AM346" s="38"/>
      <c r="AN346" s="10">
        <f t="shared" si="67"/>
        <v>1.42E-6</v>
      </c>
      <c r="AO346" s="10">
        <v>0.41</v>
      </c>
    </row>
    <row r="347" spans="1:42" ht="14.25" customHeight="1" x14ac:dyDescent="0.3">
      <c r="A347" t="s">
        <v>787</v>
      </c>
      <c r="B347" s="64" t="s">
        <v>788</v>
      </c>
      <c r="C347">
        <v>2006</v>
      </c>
      <c r="D347" t="s">
        <v>109</v>
      </c>
      <c r="E347" s="64">
        <v>38</v>
      </c>
      <c r="F347">
        <v>5</v>
      </c>
      <c r="G347">
        <v>1008</v>
      </c>
      <c r="H347">
        <v>1014</v>
      </c>
      <c r="I347" t="s">
        <v>807</v>
      </c>
      <c r="J347" t="s">
        <v>808</v>
      </c>
      <c r="K347" t="s">
        <v>791</v>
      </c>
      <c r="L347" s="49" t="s">
        <v>47</v>
      </c>
      <c r="M347" s="31" t="s">
        <v>76</v>
      </c>
      <c r="N347" s="1" t="s">
        <v>108</v>
      </c>
      <c r="O347" s="1" t="s">
        <v>51</v>
      </c>
      <c r="P347" s="1" t="s">
        <v>77</v>
      </c>
      <c r="Q347" s="1" t="s">
        <v>78</v>
      </c>
      <c r="R347" s="1" t="s">
        <v>79</v>
      </c>
      <c r="S347" s="1" t="s">
        <v>792</v>
      </c>
      <c r="T347" s="1" t="s">
        <v>55</v>
      </c>
      <c r="U347" s="1" t="s">
        <v>573</v>
      </c>
      <c r="V347" s="1" t="s">
        <v>572</v>
      </c>
      <c r="W347" s="1" t="s">
        <v>57</v>
      </c>
      <c r="X347" s="1" t="s">
        <v>82</v>
      </c>
      <c r="AA347" s="45" t="s">
        <v>305</v>
      </c>
      <c r="AB347">
        <v>4</v>
      </c>
      <c r="AC347">
        <v>55.325538000000002</v>
      </c>
      <c r="AD347">
        <v>11.391443900000001</v>
      </c>
      <c r="AF347" s="38"/>
      <c r="AG347">
        <v>229.9</v>
      </c>
      <c r="AJ347" s="31">
        <v>20</v>
      </c>
      <c r="AK347" s="31">
        <f t="shared" si="72"/>
        <v>0.05</v>
      </c>
      <c r="AL347" s="31">
        <f t="shared" si="73"/>
        <v>500</v>
      </c>
      <c r="AM347" s="38"/>
      <c r="AN347" s="10">
        <f t="shared" si="67"/>
        <v>1.42E-6</v>
      </c>
      <c r="AO347" s="10">
        <v>0.41</v>
      </c>
    </row>
    <row r="348" spans="1:42" ht="14.25" customHeight="1" x14ac:dyDescent="0.3">
      <c r="A348" t="s">
        <v>787</v>
      </c>
      <c r="B348" t="s">
        <v>788</v>
      </c>
      <c r="C348">
        <v>2006</v>
      </c>
      <c r="D348" t="s">
        <v>109</v>
      </c>
      <c r="E348" s="64">
        <v>38</v>
      </c>
      <c r="F348">
        <v>5</v>
      </c>
      <c r="G348">
        <v>1008</v>
      </c>
      <c r="H348">
        <v>1014</v>
      </c>
      <c r="I348" t="s">
        <v>809</v>
      </c>
      <c r="J348" t="s">
        <v>810</v>
      </c>
      <c r="K348" t="s">
        <v>791</v>
      </c>
      <c r="L348" s="49" t="s">
        <v>47</v>
      </c>
      <c r="M348" s="31" t="s">
        <v>76</v>
      </c>
      <c r="N348" s="1" t="s">
        <v>108</v>
      </c>
      <c r="O348" s="1" t="s">
        <v>51</v>
      </c>
      <c r="P348" s="1" t="s">
        <v>77</v>
      </c>
      <c r="Q348" s="1" t="s">
        <v>78</v>
      </c>
      <c r="R348" s="1" t="s">
        <v>79</v>
      </c>
      <c r="S348" s="1" t="s">
        <v>792</v>
      </c>
      <c r="T348" s="1" t="s">
        <v>55</v>
      </c>
      <c r="U348" s="1" t="s">
        <v>573</v>
      </c>
      <c r="V348" s="1" t="s">
        <v>572</v>
      </c>
      <c r="W348" s="1" t="s">
        <v>57</v>
      </c>
      <c r="X348" s="1" t="s">
        <v>82</v>
      </c>
      <c r="AA348" s="45" t="s">
        <v>305</v>
      </c>
      <c r="AB348">
        <v>4</v>
      </c>
      <c r="AC348">
        <v>55.325538000000002</v>
      </c>
      <c r="AD348">
        <v>11.391443900000001</v>
      </c>
      <c r="AF348" s="38"/>
      <c r="AG348">
        <v>2958.8</v>
      </c>
      <c r="AJ348" s="31">
        <v>20</v>
      </c>
      <c r="AK348" s="31">
        <f t="shared" si="72"/>
        <v>0.05</v>
      </c>
      <c r="AL348" s="31">
        <f t="shared" si="73"/>
        <v>500</v>
      </c>
      <c r="AM348" s="38"/>
      <c r="AN348" s="10">
        <f t="shared" si="67"/>
        <v>1.42E-6</v>
      </c>
      <c r="AO348" s="10">
        <v>0.41</v>
      </c>
    </row>
    <row r="349" spans="1:42" ht="14.25" customHeight="1" x14ac:dyDescent="0.3">
      <c r="A349" t="s">
        <v>787</v>
      </c>
      <c r="B349" t="s">
        <v>788</v>
      </c>
      <c r="C349">
        <v>2006</v>
      </c>
      <c r="D349" t="s">
        <v>109</v>
      </c>
      <c r="E349" s="64">
        <v>38</v>
      </c>
      <c r="F349">
        <v>5</v>
      </c>
      <c r="G349">
        <v>1008</v>
      </c>
      <c r="H349">
        <v>1014</v>
      </c>
      <c r="I349" t="s">
        <v>811</v>
      </c>
      <c r="J349" t="s">
        <v>812</v>
      </c>
      <c r="K349" t="s">
        <v>791</v>
      </c>
      <c r="L349" s="49" t="s">
        <v>47</v>
      </c>
      <c r="M349" s="31" t="s">
        <v>76</v>
      </c>
      <c r="N349" s="1" t="s">
        <v>108</v>
      </c>
      <c r="O349" s="1" t="s">
        <v>51</v>
      </c>
      <c r="P349" s="1" t="s">
        <v>77</v>
      </c>
      <c r="Q349" s="1" t="s">
        <v>78</v>
      </c>
      <c r="R349" s="1" t="s">
        <v>79</v>
      </c>
      <c r="S349" s="1" t="s">
        <v>792</v>
      </c>
      <c r="T349" s="1" t="s">
        <v>55</v>
      </c>
      <c r="U349" s="1" t="s">
        <v>573</v>
      </c>
      <c r="V349" s="1" t="s">
        <v>572</v>
      </c>
      <c r="W349" s="1" t="s">
        <v>57</v>
      </c>
      <c r="X349" s="1" t="s">
        <v>82</v>
      </c>
      <c r="AA349" s="45" t="s">
        <v>305</v>
      </c>
      <c r="AB349">
        <v>4</v>
      </c>
      <c r="AC349">
        <v>55.325538000000002</v>
      </c>
      <c r="AD349">
        <v>11.391443900000001</v>
      </c>
      <c r="AF349" s="38"/>
      <c r="AG349">
        <v>659.4</v>
      </c>
      <c r="AJ349" s="31">
        <v>20</v>
      </c>
      <c r="AK349" s="31">
        <f t="shared" si="72"/>
        <v>0.05</v>
      </c>
      <c r="AL349" s="31">
        <f t="shared" si="73"/>
        <v>500</v>
      </c>
      <c r="AM349" s="38"/>
      <c r="AN349" s="10">
        <f t="shared" si="67"/>
        <v>1.42E-6</v>
      </c>
      <c r="AO349" s="10">
        <v>0.41</v>
      </c>
    </row>
    <row r="350" spans="1:42" ht="14.25" customHeight="1" x14ac:dyDescent="0.3">
      <c r="A350" t="s">
        <v>787</v>
      </c>
      <c r="B350" t="s">
        <v>788</v>
      </c>
      <c r="C350">
        <v>2006</v>
      </c>
      <c r="D350" t="s">
        <v>109</v>
      </c>
      <c r="E350" s="64">
        <v>38</v>
      </c>
      <c r="F350">
        <v>5</v>
      </c>
      <c r="G350">
        <v>1008</v>
      </c>
      <c r="H350">
        <v>1014</v>
      </c>
      <c r="I350" t="s">
        <v>813</v>
      </c>
      <c r="J350" t="s">
        <v>814</v>
      </c>
      <c r="K350" t="s">
        <v>791</v>
      </c>
      <c r="L350" s="49" t="s">
        <v>47</v>
      </c>
      <c r="M350" s="31" t="s">
        <v>76</v>
      </c>
      <c r="N350" s="1" t="s">
        <v>108</v>
      </c>
      <c r="O350" s="1" t="s">
        <v>51</v>
      </c>
      <c r="P350" s="1" t="s">
        <v>77</v>
      </c>
      <c r="Q350" s="1" t="s">
        <v>78</v>
      </c>
      <c r="R350" s="1" t="s">
        <v>79</v>
      </c>
      <c r="S350" s="1" t="s">
        <v>792</v>
      </c>
      <c r="T350" s="1" t="s">
        <v>55</v>
      </c>
      <c r="U350" s="1" t="s">
        <v>573</v>
      </c>
      <c r="V350" s="1" t="s">
        <v>572</v>
      </c>
      <c r="W350" s="1" t="s">
        <v>57</v>
      </c>
      <c r="X350" s="1" t="s">
        <v>82</v>
      </c>
      <c r="AA350" s="45" t="s">
        <v>305</v>
      </c>
      <c r="AB350">
        <v>4</v>
      </c>
      <c r="AC350">
        <v>55.325538000000002</v>
      </c>
      <c r="AD350">
        <v>11.391443900000001</v>
      </c>
      <c r="AF350" s="38"/>
      <c r="AG350">
        <v>3410</v>
      </c>
      <c r="AJ350" s="31">
        <v>20</v>
      </c>
      <c r="AK350" s="31">
        <f t="shared" si="72"/>
        <v>0.05</v>
      </c>
      <c r="AL350" s="31">
        <f t="shared" si="73"/>
        <v>500</v>
      </c>
      <c r="AM350" s="38"/>
      <c r="AN350" s="10">
        <f t="shared" si="67"/>
        <v>1.42E-6</v>
      </c>
      <c r="AO350" s="10">
        <v>0.41</v>
      </c>
    </row>
    <row r="351" spans="1:42" ht="14.25" customHeight="1" x14ac:dyDescent="0.3">
      <c r="A351" t="s">
        <v>815</v>
      </c>
      <c r="B351" t="s">
        <v>816</v>
      </c>
      <c r="C351">
        <v>2000</v>
      </c>
      <c r="D351" t="s">
        <v>125</v>
      </c>
      <c r="E351" s="64">
        <v>218</v>
      </c>
      <c r="G351">
        <v>173</v>
      </c>
      <c r="H351">
        <v>183</v>
      </c>
      <c r="I351" t="s">
        <v>817</v>
      </c>
      <c r="J351" t="s">
        <v>818</v>
      </c>
      <c r="L351" s="49" t="s">
        <v>47</v>
      </c>
      <c r="M351" s="31" t="s">
        <v>76</v>
      </c>
      <c r="N351" s="1" t="s">
        <v>108</v>
      </c>
      <c r="O351" s="1" t="s">
        <v>819</v>
      </c>
      <c r="P351" s="1" t="s">
        <v>77</v>
      </c>
      <c r="Q351" s="1" t="s">
        <v>820</v>
      </c>
      <c r="R351" s="1" t="s">
        <v>821</v>
      </c>
      <c r="T351" s="1" t="s">
        <v>55</v>
      </c>
      <c r="U351" s="1" t="s">
        <v>80</v>
      </c>
      <c r="V351" s="1" t="s">
        <v>822</v>
      </c>
      <c r="W351" s="1" t="s">
        <v>57</v>
      </c>
      <c r="X351" s="1" t="s">
        <v>82</v>
      </c>
      <c r="Y351">
        <v>25</v>
      </c>
      <c r="AA351" s="45" t="s">
        <v>305</v>
      </c>
      <c r="AB351">
        <v>12</v>
      </c>
      <c r="AC351">
        <v>17.511939999999999</v>
      </c>
      <c r="AD351">
        <v>78.275434000000004</v>
      </c>
      <c r="AE351">
        <v>0.85</v>
      </c>
      <c r="AF351">
        <v>4.3</v>
      </c>
      <c r="AJ351" s="31">
        <v>15</v>
      </c>
      <c r="AK351" s="31">
        <f t="shared" si="72"/>
        <v>6.6666666666666666E-2</v>
      </c>
      <c r="AL351" s="31">
        <f t="shared" si="73"/>
        <v>666.66666666666663</v>
      </c>
      <c r="AM351" s="38">
        <f>AF351*AL351</f>
        <v>2866.6666666666665</v>
      </c>
      <c r="AN351" s="10">
        <f t="shared" si="67"/>
        <v>1.42E-6</v>
      </c>
      <c r="AO351" s="10">
        <v>0.41</v>
      </c>
      <c r="AP351">
        <f t="shared" ref="AP351:AP353" si="74">AM351*AN351</f>
        <v>4.070666666666666E-3</v>
      </c>
    </row>
    <row r="352" spans="1:42" ht="14.25" customHeight="1" x14ac:dyDescent="0.3">
      <c r="A352" t="s">
        <v>815</v>
      </c>
      <c r="B352" t="s">
        <v>816</v>
      </c>
      <c r="C352">
        <v>2000</v>
      </c>
      <c r="D352" t="s">
        <v>125</v>
      </c>
      <c r="E352" s="64">
        <v>218</v>
      </c>
      <c r="G352">
        <v>173</v>
      </c>
      <c r="H352">
        <v>183</v>
      </c>
      <c r="I352" t="s">
        <v>817</v>
      </c>
      <c r="J352" t="s">
        <v>823</v>
      </c>
      <c r="L352" s="49" t="s">
        <v>47</v>
      </c>
      <c r="M352" s="31" t="s">
        <v>76</v>
      </c>
      <c r="N352" s="1" t="s">
        <v>108</v>
      </c>
      <c r="O352" s="1" t="s">
        <v>819</v>
      </c>
      <c r="P352" s="1" t="s">
        <v>77</v>
      </c>
      <c r="Q352" s="1" t="s">
        <v>820</v>
      </c>
      <c r="R352" s="1" t="s">
        <v>821</v>
      </c>
      <c r="T352" s="1" t="s">
        <v>55</v>
      </c>
      <c r="U352" s="1" t="s">
        <v>80</v>
      </c>
      <c r="V352" s="1" t="s">
        <v>822</v>
      </c>
      <c r="W352" s="1" t="s">
        <v>57</v>
      </c>
      <c r="X352" s="1" t="s">
        <v>82</v>
      </c>
      <c r="Y352">
        <v>25</v>
      </c>
      <c r="AA352" s="45" t="s">
        <v>305</v>
      </c>
      <c r="AB352">
        <v>12</v>
      </c>
      <c r="AC352">
        <v>17.511939999999999</v>
      </c>
      <c r="AD352">
        <v>78.275434000000004</v>
      </c>
      <c r="AE352">
        <v>36</v>
      </c>
      <c r="AF352">
        <v>12.8</v>
      </c>
      <c r="AJ352" s="31">
        <v>15</v>
      </c>
      <c r="AK352" s="31">
        <f t="shared" ref="AK352:AK354" si="75">1/AJ352</f>
        <v>6.6666666666666666E-2</v>
      </c>
      <c r="AL352" s="31">
        <f t="shared" ref="AL352:AL354" si="76">AK352*(100*100)</f>
        <v>666.66666666666663</v>
      </c>
      <c r="AM352" s="38">
        <f>AF352*AL352</f>
        <v>8533.3333333333339</v>
      </c>
      <c r="AN352" s="10">
        <f t="shared" si="67"/>
        <v>1.42E-6</v>
      </c>
      <c r="AO352" s="10">
        <v>0.41</v>
      </c>
      <c r="AP352">
        <f t="shared" si="74"/>
        <v>1.2117333333333334E-2</v>
      </c>
    </row>
    <row r="353" spans="1:42" ht="14.25" customHeight="1" x14ac:dyDescent="0.3">
      <c r="A353" t="s">
        <v>815</v>
      </c>
      <c r="B353" t="s">
        <v>816</v>
      </c>
      <c r="C353">
        <v>2000</v>
      </c>
      <c r="D353" t="s">
        <v>125</v>
      </c>
      <c r="E353" s="64">
        <v>218</v>
      </c>
      <c r="G353">
        <v>173</v>
      </c>
      <c r="H353">
        <v>183</v>
      </c>
      <c r="I353" t="s">
        <v>817</v>
      </c>
      <c r="J353" t="s">
        <v>824</v>
      </c>
      <c r="L353" s="49" t="s">
        <v>47</v>
      </c>
      <c r="M353" s="31" t="s">
        <v>76</v>
      </c>
      <c r="N353" s="1" t="s">
        <v>108</v>
      </c>
      <c r="O353" s="1" t="s">
        <v>819</v>
      </c>
      <c r="P353" s="1" t="s">
        <v>77</v>
      </c>
      <c r="Q353" s="1" t="s">
        <v>820</v>
      </c>
      <c r="R353" s="1" t="s">
        <v>821</v>
      </c>
      <c r="T353" s="1" t="s">
        <v>55</v>
      </c>
      <c r="U353" s="1" t="s">
        <v>80</v>
      </c>
      <c r="V353" s="1" t="s">
        <v>822</v>
      </c>
      <c r="W353" s="1" t="s">
        <v>57</v>
      </c>
      <c r="X353" s="1" t="s">
        <v>82</v>
      </c>
      <c r="Y353">
        <v>25</v>
      </c>
      <c r="AA353" s="45" t="s">
        <v>305</v>
      </c>
      <c r="AB353">
        <v>12</v>
      </c>
      <c r="AC353">
        <v>17.511939999999999</v>
      </c>
      <c r="AD353">
        <v>78.275434000000004</v>
      </c>
      <c r="AE353">
        <v>77</v>
      </c>
      <c r="AF353">
        <v>61.6</v>
      </c>
      <c r="AJ353" s="31">
        <v>15</v>
      </c>
      <c r="AK353" s="31">
        <f t="shared" si="75"/>
        <v>6.6666666666666666E-2</v>
      </c>
      <c r="AL353" s="31">
        <f t="shared" si="76"/>
        <v>666.66666666666663</v>
      </c>
      <c r="AM353" s="38">
        <f>AF353*AL353</f>
        <v>41066.666666666664</v>
      </c>
      <c r="AN353" s="10">
        <f t="shared" si="67"/>
        <v>1.42E-6</v>
      </c>
      <c r="AO353" s="10">
        <v>0.41</v>
      </c>
      <c r="AP353">
        <f t="shared" si="74"/>
        <v>5.831466666666666E-2</v>
      </c>
    </row>
    <row r="354" spans="1:42" ht="14.25" customHeight="1" x14ac:dyDescent="0.3">
      <c r="A354" t="s">
        <v>825</v>
      </c>
      <c r="B354" t="s">
        <v>826</v>
      </c>
      <c r="C354">
        <v>2002</v>
      </c>
      <c r="D354" t="s">
        <v>827</v>
      </c>
      <c r="E354" s="64">
        <v>82</v>
      </c>
      <c r="F354">
        <v>3</v>
      </c>
      <c r="G354">
        <v>271</v>
      </c>
      <c r="H354">
        <v>278</v>
      </c>
      <c r="I354" t="s">
        <v>828</v>
      </c>
      <c r="J354" t="s">
        <v>829</v>
      </c>
      <c r="K354" t="s">
        <v>830</v>
      </c>
      <c r="L354" s="49" t="s">
        <v>47</v>
      </c>
      <c r="M354" s="31" t="s">
        <v>76</v>
      </c>
      <c r="N354" s="1" t="s">
        <v>108</v>
      </c>
      <c r="O354" s="1" t="s">
        <v>51</v>
      </c>
      <c r="P354" s="1" t="s">
        <v>706</v>
      </c>
      <c r="Q354" s="1" t="s">
        <v>370</v>
      </c>
      <c r="R354" s="1" t="s">
        <v>371</v>
      </c>
      <c r="T354" s="1" t="s">
        <v>55</v>
      </c>
      <c r="U354" s="1" t="s">
        <v>56</v>
      </c>
      <c r="V354" s="1" t="s">
        <v>54</v>
      </c>
      <c r="W354" s="1" t="s">
        <v>57</v>
      </c>
      <c r="X354" s="1" t="s">
        <v>58</v>
      </c>
      <c r="AA354" s="45" t="s">
        <v>305</v>
      </c>
      <c r="AB354">
        <v>6</v>
      </c>
      <c r="AC354">
        <v>45.429167</v>
      </c>
      <c r="AD354">
        <v>-73.933329999999998</v>
      </c>
      <c r="AE354">
        <v>16</v>
      </c>
      <c r="AF354" s="38">
        <f t="shared" ref="AF354:AF373" si="77">(AG354/AH354)/100</f>
        <v>0.89147286821705418</v>
      </c>
      <c r="AG354">
        <v>115</v>
      </c>
      <c r="AH354">
        <v>1.29</v>
      </c>
      <c r="AJ354" s="31">
        <v>20</v>
      </c>
      <c r="AK354" s="31">
        <f t="shared" si="75"/>
        <v>0.05</v>
      </c>
      <c r="AL354" s="31">
        <f t="shared" si="76"/>
        <v>500</v>
      </c>
      <c r="AM354" s="38">
        <f t="shared" ref="AM354:AM398" si="78">AF354*AL354</f>
        <v>445.73643410852708</v>
      </c>
      <c r="AN354" s="10">
        <f t="shared" si="67"/>
        <v>1.42E-6</v>
      </c>
      <c r="AO354" s="10">
        <v>0.41</v>
      </c>
      <c r="AP354">
        <f t="shared" ref="AP354:AP398" si="79">AM354*AN354</f>
        <v>6.3294573643410846E-4</v>
      </c>
    </row>
    <row r="355" spans="1:42" ht="14.25" customHeight="1" x14ac:dyDescent="0.3">
      <c r="A355" t="s">
        <v>825</v>
      </c>
      <c r="B355" t="s">
        <v>826</v>
      </c>
      <c r="C355">
        <v>2002</v>
      </c>
      <c r="D355" t="s">
        <v>827</v>
      </c>
      <c r="E355" s="64">
        <v>82</v>
      </c>
      <c r="F355">
        <v>3</v>
      </c>
      <c r="G355">
        <v>271</v>
      </c>
      <c r="H355">
        <v>278</v>
      </c>
      <c r="I355" t="s">
        <v>831</v>
      </c>
      <c r="J355" t="s">
        <v>829</v>
      </c>
      <c r="K355" t="s">
        <v>830</v>
      </c>
      <c r="L355" s="49" t="s">
        <v>47</v>
      </c>
      <c r="M355" s="31" t="s">
        <v>76</v>
      </c>
      <c r="N355" s="1" t="s">
        <v>108</v>
      </c>
      <c r="O355" s="1" t="s">
        <v>51</v>
      </c>
      <c r="P355" s="1" t="s">
        <v>706</v>
      </c>
      <c r="Q355" s="1" t="s">
        <v>370</v>
      </c>
      <c r="R355" s="1" t="s">
        <v>371</v>
      </c>
      <c r="T355" s="1" t="s">
        <v>55</v>
      </c>
      <c r="U355" s="1" t="s">
        <v>56</v>
      </c>
      <c r="V355" s="1" t="s">
        <v>54</v>
      </c>
      <c r="W355" s="1" t="s">
        <v>57</v>
      </c>
      <c r="X355" s="1" t="s">
        <v>58</v>
      </c>
      <c r="AA355" s="45" t="s">
        <v>305</v>
      </c>
      <c r="AB355">
        <v>6</v>
      </c>
      <c r="AC355">
        <v>45.429167</v>
      </c>
      <c r="AD355">
        <v>-73.933329999999998</v>
      </c>
      <c r="AE355">
        <v>15.3</v>
      </c>
      <c r="AF355" s="38">
        <f t="shared" si="77"/>
        <v>0.65891472868217049</v>
      </c>
      <c r="AG355">
        <v>85</v>
      </c>
      <c r="AH355">
        <v>1.29</v>
      </c>
      <c r="AJ355" s="31">
        <v>20</v>
      </c>
      <c r="AK355" s="31">
        <f t="shared" ref="AK355:AK376" si="80">1/AJ355</f>
        <v>0.05</v>
      </c>
      <c r="AL355" s="31">
        <f t="shared" ref="AL355:AL376" si="81">AK355*(100*100)</f>
        <v>500</v>
      </c>
      <c r="AM355" s="38">
        <f t="shared" si="78"/>
        <v>329.45736434108522</v>
      </c>
      <c r="AN355" s="10">
        <f t="shared" si="67"/>
        <v>1.42E-6</v>
      </c>
      <c r="AO355" s="10">
        <v>0.41</v>
      </c>
      <c r="AP355">
        <f t="shared" si="79"/>
        <v>4.6782945736434102E-4</v>
      </c>
    </row>
    <row r="356" spans="1:42" ht="14.25" customHeight="1" x14ac:dyDescent="0.3">
      <c r="A356" t="s">
        <v>825</v>
      </c>
      <c r="B356" t="s">
        <v>826</v>
      </c>
      <c r="C356">
        <v>2002</v>
      </c>
      <c r="D356" t="s">
        <v>827</v>
      </c>
      <c r="E356" s="64">
        <v>82</v>
      </c>
      <c r="F356">
        <v>3</v>
      </c>
      <c r="G356">
        <v>271</v>
      </c>
      <c r="H356">
        <v>278</v>
      </c>
      <c r="I356" t="s">
        <v>832</v>
      </c>
      <c r="J356" t="s">
        <v>829</v>
      </c>
      <c r="K356" t="s">
        <v>830</v>
      </c>
      <c r="L356" s="49" t="s">
        <v>47</v>
      </c>
      <c r="M356" s="31" t="s">
        <v>76</v>
      </c>
      <c r="N356" s="1" t="s">
        <v>108</v>
      </c>
      <c r="O356" s="1" t="s">
        <v>51</v>
      </c>
      <c r="P356" s="1" t="s">
        <v>706</v>
      </c>
      <c r="Q356" s="1" t="s">
        <v>370</v>
      </c>
      <c r="R356" s="1" t="s">
        <v>371</v>
      </c>
      <c r="T356" s="1" t="s">
        <v>55</v>
      </c>
      <c r="U356" s="1" t="s">
        <v>56</v>
      </c>
      <c r="V356" s="1" t="s">
        <v>54</v>
      </c>
      <c r="W356" s="1" t="s">
        <v>57</v>
      </c>
      <c r="X356" s="1" t="s">
        <v>58</v>
      </c>
      <c r="AA356" s="45" t="s">
        <v>305</v>
      </c>
      <c r="AB356">
        <v>6</v>
      </c>
      <c r="AC356">
        <v>45.429167</v>
      </c>
      <c r="AD356">
        <v>-73.933329999999998</v>
      </c>
      <c r="AE356">
        <v>8.5</v>
      </c>
      <c r="AF356" s="38">
        <f t="shared" si="77"/>
        <v>0.52713178294573648</v>
      </c>
      <c r="AG356">
        <v>68</v>
      </c>
      <c r="AH356">
        <v>1.29</v>
      </c>
      <c r="AJ356" s="31">
        <v>20</v>
      </c>
      <c r="AK356" s="31">
        <f t="shared" si="80"/>
        <v>0.05</v>
      </c>
      <c r="AL356" s="31">
        <f t="shared" si="81"/>
        <v>500</v>
      </c>
      <c r="AM356" s="38">
        <f t="shared" si="78"/>
        <v>263.56589147286826</v>
      </c>
      <c r="AN356" s="10">
        <f t="shared" si="67"/>
        <v>1.42E-6</v>
      </c>
      <c r="AO356" s="10">
        <v>0.41</v>
      </c>
      <c r="AP356">
        <f t="shared" si="79"/>
        <v>3.742635658914729E-4</v>
      </c>
    </row>
    <row r="357" spans="1:42" ht="14.25" customHeight="1" x14ac:dyDescent="0.3">
      <c r="A357" t="s">
        <v>825</v>
      </c>
      <c r="B357" t="s">
        <v>826</v>
      </c>
      <c r="C357">
        <v>2002</v>
      </c>
      <c r="D357" t="s">
        <v>827</v>
      </c>
      <c r="E357" s="64">
        <v>82</v>
      </c>
      <c r="F357">
        <v>3</v>
      </c>
      <c r="G357">
        <v>271</v>
      </c>
      <c r="H357">
        <v>278</v>
      </c>
      <c r="I357" t="s">
        <v>833</v>
      </c>
      <c r="J357" t="s">
        <v>829</v>
      </c>
      <c r="K357" t="s">
        <v>830</v>
      </c>
      <c r="L357" s="49" t="s">
        <v>47</v>
      </c>
      <c r="M357" s="31" t="s">
        <v>76</v>
      </c>
      <c r="N357" s="1" t="s">
        <v>108</v>
      </c>
      <c r="O357" s="1" t="s">
        <v>51</v>
      </c>
      <c r="P357" s="1" t="s">
        <v>706</v>
      </c>
      <c r="Q357" s="1" t="s">
        <v>370</v>
      </c>
      <c r="R357" s="1" t="s">
        <v>371</v>
      </c>
      <c r="T357" s="1" t="s">
        <v>55</v>
      </c>
      <c r="U357" s="1" t="s">
        <v>56</v>
      </c>
      <c r="V357" s="1" t="s">
        <v>54</v>
      </c>
      <c r="W357" s="1" t="s">
        <v>57</v>
      </c>
      <c r="X357" s="1" t="s">
        <v>58</v>
      </c>
      <c r="AA357" s="45" t="s">
        <v>305</v>
      </c>
      <c r="AB357">
        <v>6</v>
      </c>
      <c r="AC357">
        <v>45.429167</v>
      </c>
      <c r="AD357">
        <v>-73.933329999999998</v>
      </c>
      <c r="AE357">
        <v>21.7</v>
      </c>
      <c r="AF357" s="38">
        <f t="shared" si="77"/>
        <v>1.1395348837209303</v>
      </c>
      <c r="AG357">
        <v>147</v>
      </c>
      <c r="AH357">
        <v>1.29</v>
      </c>
      <c r="AJ357" s="31">
        <v>20</v>
      </c>
      <c r="AK357" s="31">
        <f t="shared" si="80"/>
        <v>0.05</v>
      </c>
      <c r="AL357" s="31">
        <f t="shared" si="81"/>
        <v>500</v>
      </c>
      <c r="AM357" s="38">
        <f t="shared" si="78"/>
        <v>569.76744186046517</v>
      </c>
      <c r="AN357" s="10">
        <f t="shared" si="67"/>
        <v>1.42E-6</v>
      </c>
      <c r="AO357" s="10">
        <v>0.41</v>
      </c>
      <c r="AP357">
        <f t="shared" si="79"/>
        <v>8.0906976744186054E-4</v>
      </c>
    </row>
    <row r="358" spans="1:42" ht="14.25" customHeight="1" x14ac:dyDescent="0.3">
      <c r="A358" t="s">
        <v>825</v>
      </c>
      <c r="B358" t="s">
        <v>826</v>
      </c>
      <c r="C358">
        <v>2002</v>
      </c>
      <c r="D358" t="s">
        <v>827</v>
      </c>
      <c r="E358" s="64">
        <v>82</v>
      </c>
      <c r="F358">
        <v>3</v>
      </c>
      <c r="G358">
        <v>271</v>
      </c>
      <c r="H358">
        <v>278</v>
      </c>
      <c r="I358" t="s">
        <v>834</v>
      </c>
      <c r="J358" t="s">
        <v>829</v>
      </c>
      <c r="K358" t="s">
        <v>830</v>
      </c>
      <c r="L358" s="49" t="s">
        <v>47</v>
      </c>
      <c r="M358" s="31" t="s">
        <v>76</v>
      </c>
      <c r="N358" s="1" t="s">
        <v>108</v>
      </c>
      <c r="O358" s="1" t="s">
        <v>51</v>
      </c>
      <c r="P358" s="1" t="s">
        <v>706</v>
      </c>
      <c r="Q358" s="1" t="s">
        <v>370</v>
      </c>
      <c r="R358" s="1" t="s">
        <v>371</v>
      </c>
      <c r="T358" s="1" t="s">
        <v>55</v>
      </c>
      <c r="U358" s="1" t="s">
        <v>56</v>
      </c>
      <c r="V358" s="1" t="s">
        <v>54</v>
      </c>
      <c r="W358" s="1" t="s">
        <v>57</v>
      </c>
      <c r="X358" s="1" t="s">
        <v>58</v>
      </c>
      <c r="AA358" s="45" t="s">
        <v>305</v>
      </c>
      <c r="AB358">
        <v>6</v>
      </c>
      <c r="AC358">
        <v>45.429167</v>
      </c>
      <c r="AD358">
        <v>-73.933329999999998</v>
      </c>
      <c r="AE358">
        <v>4.8</v>
      </c>
      <c r="AF358" s="38">
        <f t="shared" si="77"/>
        <v>0.24806201550387594</v>
      </c>
      <c r="AG358">
        <v>32</v>
      </c>
      <c r="AH358">
        <v>1.29</v>
      </c>
      <c r="AJ358" s="31">
        <v>20</v>
      </c>
      <c r="AK358" s="31">
        <f t="shared" si="80"/>
        <v>0.05</v>
      </c>
      <c r="AL358" s="31">
        <f t="shared" si="81"/>
        <v>500</v>
      </c>
      <c r="AM358" s="38">
        <f t="shared" si="78"/>
        <v>124.03100775193796</v>
      </c>
      <c r="AN358" s="10">
        <f t="shared" si="67"/>
        <v>1.42E-6</v>
      </c>
      <c r="AO358" s="10">
        <v>0.41</v>
      </c>
      <c r="AP358">
        <f t="shared" si="79"/>
        <v>1.7612403100775189E-4</v>
      </c>
    </row>
    <row r="359" spans="1:42" ht="14.25" customHeight="1" x14ac:dyDescent="0.3">
      <c r="A359" t="s">
        <v>825</v>
      </c>
      <c r="B359" t="s">
        <v>826</v>
      </c>
      <c r="C359">
        <v>2002</v>
      </c>
      <c r="D359" t="s">
        <v>827</v>
      </c>
      <c r="E359" s="64">
        <v>82</v>
      </c>
      <c r="F359">
        <v>3</v>
      </c>
      <c r="G359">
        <v>271</v>
      </c>
      <c r="H359">
        <v>278</v>
      </c>
      <c r="I359" t="s">
        <v>835</v>
      </c>
      <c r="J359" t="s">
        <v>829</v>
      </c>
      <c r="K359" t="s">
        <v>830</v>
      </c>
      <c r="L359" s="49" t="s">
        <v>47</v>
      </c>
      <c r="M359" s="31" t="s">
        <v>76</v>
      </c>
      <c r="N359" s="1" t="s">
        <v>108</v>
      </c>
      <c r="O359" s="1" t="s">
        <v>51</v>
      </c>
      <c r="P359" s="1" t="s">
        <v>706</v>
      </c>
      <c r="Q359" s="1" t="s">
        <v>370</v>
      </c>
      <c r="R359" s="1" t="s">
        <v>371</v>
      </c>
      <c r="T359" s="1" t="s">
        <v>55</v>
      </c>
      <c r="U359" s="1" t="s">
        <v>56</v>
      </c>
      <c r="V359" s="1" t="s">
        <v>54</v>
      </c>
      <c r="W359" s="1" t="s">
        <v>57</v>
      </c>
      <c r="X359" s="1" t="s">
        <v>58</v>
      </c>
      <c r="AA359" s="45" t="s">
        <v>305</v>
      </c>
      <c r="AB359">
        <v>6</v>
      </c>
      <c r="AC359">
        <v>45.429167</v>
      </c>
      <c r="AD359">
        <v>-73.933329999999998</v>
      </c>
      <c r="AE359">
        <v>12</v>
      </c>
      <c r="AF359" s="38">
        <f t="shared" si="77"/>
        <v>0.67441860465116277</v>
      </c>
      <c r="AG359">
        <v>87</v>
      </c>
      <c r="AH359">
        <v>1.29</v>
      </c>
      <c r="AJ359" s="31">
        <v>20</v>
      </c>
      <c r="AK359" s="31">
        <f t="shared" si="80"/>
        <v>0.05</v>
      </c>
      <c r="AL359" s="31">
        <f t="shared" si="81"/>
        <v>500</v>
      </c>
      <c r="AM359" s="38">
        <f t="shared" si="78"/>
        <v>337.2093023255814</v>
      </c>
      <c r="AN359" s="10">
        <f t="shared" si="67"/>
        <v>1.42E-6</v>
      </c>
      <c r="AO359" s="10">
        <v>0.41</v>
      </c>
      <c r="AP359">
        <f t="shared" si="79"/>
        <v>4.788372093023256E-4</v>
      </c>
    </row>
    <row r="360" spans="1:42" ht="14.25" customHeight="1" x14ac:dyDescent="0.3">
      <c r="A360" t="s">
        <v>825</v>
      </c>
      <c r="B360" t="s">
        <v>826</v>
      </c>
      <c r="C360">
        <v>2002</v>
      </c>
      <c r="D360" t="s">
        <v>827</v>
      </c>
      <c r="E360" s="64">
        <v>82</v>
      </c>
      <c r="F360">
        <v>3</v>
      </c>
      <c r="G360">
        <v>271</v>
      </c>
      <c r="H360">
        <v>278</v>
      </c>
      <c r="I360" t="s">
        <v>836</v>
      </c>
      <c r="J360" t="s">
        <v>829</v>
      </c>
      <c r="K360" t="s">
        <v>830</v>
      </c>
      <c r="L360" s="49" t="s">
        <v>47</v>
      </c>
      <c r="M360" s="31" t="s">
        <v>76</v>
      </c>
      <c r="N360" s="1" t="s">
        <v>108</v>
      </c>
      <c r="O360" s="1" t="s">
        <v>51</v>
      </c>
      <c r="P360" s="1" t="s">
        <v>706</v>
      </c>
      <c r="Q360" s="1" t="s">
        <v>370</v>
      </c>
      <c r="R360" s="1" t="s">
        <v>371</v>
      </c>
      <c r="T360" s="1" t="s">
        <v>55</v>
      </c>
      <c r="U360" s="1" t="s">
        <v>56</v>
      </c>
      <c r="V360" s="1" t="s">
        <v>54</v>
      </c>
      <c r="W360" s="1" t="s">
        <v>57</v>
      </c>
      <c r="X360" s="1" t="s">
        <v>58</v>
      </c>
      <c r="AA360" s="45" t="s">
        <v>305</v>
      </c>
      <c r="AB360">
        <v>6</v>
      </c>
      <c r="AC360">
        <v>45.429167</v>
      </c>
      <c r="AD360">
        <v>-73.933329999999998</v>
      </c>
      <c r="AE360">
        <v>7.3</v>
      </c>
      <c r="AF360" s="38">
        <f t="shared" si="77"/>
        <v>0.52713178294573648</v>
      </c>
      <c r="AG360">
        <v>68</v>
      </c>
      <c r="AH360">
        <v>1.29</v>
      </c>
      <c r="AJ360" s="31">
        <v>20</v>
      </c>
      <c r="AK360" s="31">
        <f t="shared" si="80"/>
        <v>0.05</v>
      </c>
      <c r="AL360" s="31">
        <f t="shared" si="81"/>
        <v>500</v>
      </c>
      <c r="AM360" s="38">
        <f t="shared" si="78"/>
        <v>263.56589147286826</v>
      </c>
      <c r="AN360" s="10">
        <f t="shared" si="67"/>
        <v>1.42E-6</v>
      </c>
      <c r="AO360" s="10">
        <v>0.41</v>
      </c>
      <c r="AP360">
        <f t="shared" si="79"/>
        <v>3.742635658914729E-4</v>
      </c>
    </row>
    <row r="361" spans="1:42" ht="14.25" customHeight="1" x14ac:dyDescent="0.3">
      <c r="A361" t="s">
        <v>825</v>
      </c>
      <c r="B361" t="s">
        <v>826</v>
      </c>
      <c r="C361">
        <v>2002</v>
      </c>
      <c r="D361" t="s">
        <v>827</v>
      </c>
      <c r="E361" s="64">
        <v>82</v>
      </c>
      <c r="F361">
        <v>3</v>
      </c>
      <c r="G361">
        <v>271</v>
      </c>
      <c r="H361">
        <v>278</v>
      </c>
      <c r="I361" t="s">
        <v>837</v>
      </c>
      <c r="J361" t="s">
        <v>829</v>
      </c>
      <c r="K361" t="s">
        <v>830</v>
      </c>
      <c r="L361" s="49" t="s">
        <v>47</v>
      </c>
      <c r="M361" s="31" t="s">
        <v>76</v>
      </c>
      <c r="N361" s="1" t="s">
        <v>108</v>
      </c>
      <c r="O361" s="1" t="s">
        <v>51</v>
      </c>
      <c r="P361" s="1" t="s">
        <v>706</v>
      </c>
      <c r="Q361" s="1" t="s">
        <v>370</v>
      </c>
      <c r="R361" s="1" t="s">
        <v>371</v>
      </c>
      <c r="T361" s="1" t="s">
        <v>55</v>
      </c>
      <c r="U361" s="1" t="s">
        <v>56</v>
      </c>
      <c r="V361" s="1" t="s">
        <v>54</v>
      </c>
      <c r="W361" s="1" t="s">
        <v>57</v>
      </c>
      <c r="X361" s="1" t="s">
        <v>58</v>
      </c>
      <c r="AA361" s="45" t="s">
        <v>305</v>
      </c>
      <c r="AB361">
        <v>6</v>
      </c>
      <c r="AC361">
        <v>45.429167</v>
      </c>
      <c r="AD361">
        <v>-73.933329999999998</v>
      </c>
      <c r="AE361">
        <v>6.3</v>
      </c>
      <c r="AF361" s="38">
        <f t="shared" si="77"/>
        <v>0.50387596899224807</v>
      </c>
      <c r="AG361">
        <v>65</v>
      </c>
      <c r="AH361">
        <v>1.29</v>
      </c>
      <c r="AJ361" s="31">
        <v>20</v>
      </c>
      <c r="AK361" s="31">
        <f t="shared" si="80"/>
        <v>0.05</v>
      </c>
      <c r="AL361" s="31">
        <f t="shared" si="81"/>
        <v>500</v>
      </c>
      <c r="AM361" s="38">
        <f t="shared" si="78"/>
        <v>251.93798449612405</v>
      </c>
      <c r="AN361" s="10">
        <f t="shared" si="67"/>
        <v>1.42E-6</v>
      </c>
      <c r="AO361" s="10">
        <v>0.41</v>
      </c>
      <c r="AP361">
        <f t="shared" si="79"/>
        <v>3.5775193798449613E-4</v>
      </c>
    </row>
    <row r="362" spans="1:42" ht="14.25" customHeight="1" x14ac:dyDescent="0.3">
      <c r="A362" t="s">
        <v>825</v>
      </c>
      <c r="B362" t="s">
        <v>826</v>
      </c>
      <c r="C362">
        <v>2002</v>
      </c>
      <c r="D362" t="s">
        <v>827</v>
      </c>
      <c r="E362" s="64">
        <v>82</v>
      </c>
      <c r="F362">
        <v>3</v>
      </c>
      <c r="G362">
        <v>271</v>
      </c>
      <c r="H362">
        <v>278</v>
      </c>
      <c r="I362" t="s">
        <v>838</v>
      </c>
      <c r="J362" t="s">
        <v>829</v>
      </c>
      <c r="K362" t="s">
        <v>830</v>
      </c>
      <c r="L362" s="49" t="s">
        <v>47</v>
      </c>
      <c r="M362" s="31" t="s">
        <v>76</v>
      </c>
      <c r="N362" s="1" t="s">
        <v>108</v>
      </c>
      <c r="O362" s="1" t="s">
        <v>51</v>
      </c>
      <c r="P362" s="1" t="s">
        <v>706</v>
      </c>
      <c r="Q362" s="1" t="s">
        <v>370</v>
      </c>
      <c r="R362" s="1" t="s">
        <v>371</v>
      </c>
      <c r="T362" s="1" t="s">
        <v>55</v>
      </c>
      <c r="U362" s="1" t="s">
        <v>56</v>
      </c>
      <c r="V362" s="1" t="s">
        <v>54</v>
      </c>
      <c r="W362" s="1" t="s">
        <v>57</v>
      </c>
      <c r="X362" s="1" t="s">
        <v>58</v>
      </c>
      <c r="AA362" s="45" t="s">
        <v>305</v>
      </c>
      <c r="AB362">
        <v>6</v>
      </c>
      <c r="AC362">
        <v>45.429167</v>
      </c>
      <c r="AD362">
        <v>-73.933329999999998</v>
      </c>
      <c r="AE362">
        <v>14.7</v>
      </c>
      <c r="AF362" s="38">
        <f t="shared" si="77"/>
        <v>0.83720930232558133</v>
      </c>
      <c r="AG362">
        <v>108</v>
      </c>
      <c r="AH362">
        <v>1.29</v>
      </c>
      <c r="AJ362" s="31">
        <v>20</v>
      </c>
      <c r="AK362" s="31">
        <f t="shared" si="80"/>
        <v>0.05</v>
      </c>
      <c r="AL362" s="31">
        <f t="shared" si="81"/>
        <v>500</v>
      </c>
      <c r="AM362" s="38">
        <f t="shared" si="78"/>
        <v>418.60465116279067</v>
      </c>
      <c r="AN362" s="10">
        <f t="shared" si="67"/>
        <v>1.42E-6</v>
      </c>
      <c r="AO362" s="10">
        <v>0.41</v>
      </c>
      <c r="AP362">
        <f t="shared" si="79"/>
        <v>5.9441860465116278E-4</v>
      </c>
    </row>
    <row r="363" spans="1:42" ht="14.25" customHeight="1" x14ac:dyDescent="0.3">
      <c r="A363" t="s">
        <v>825</v>
      </c>
      <c r="B363" t="s">
        <v>826</v>
      </c>
      <c r="C363">
        <v>2002</v>
      </c>
      <c r="D363" t="s">
        <v>827</v>
      </c>
      <c r="E363" s="64">
        <v>82</v>
      </c>
      <c r="F363">
        <v>3</v>
      </c>
      <c r="G363">
        <v>271</v>
      </c>
      <c r="H363">
        <v>278</v>
      </c>
      <c r="I363" t="s">
        <v>839</v>
      </c>
      <c r="J363" t="s">
        <v>829</v>
      </c>
      <c r="K363" t="s">
        <v>830</v>
      </c>
      <c r="L363" s="49" t="s">
        <v>47</v>
      </c>
      <c r="M363" s="31" t="s">
        <v>76</v>
      </c>
      <c r="N363" s="1" t="s">
        <v>108</v>
      </c>
      <c r="O363" s="1" t="s">
        <v>51</v>
      </c>
      <c r="P363" s="1" t="s">
        <v>706</v>
      </c>
      <c r="Q363" s="1" t="s">
        <v>370</v>
      </c>
      <c r="R363" s="1" t="s">
        <v>371</v>
      </c>
      <c r="T363" s="1" t="s">
        <v>55</v>
      </c>
      <c r="U363" s="1" t="s">
        <v>56</v>
      </c>
      <c r="V363" s="1" t="s">
        <v>54</v>
      </c>
      <c r="W363" s="1" t="s">
        <v>57</v>
      </c>
      <c r="X363" s="1" t="s">
        <v>58</v>
      </c>
      <c r="AA363" s="45" t="s">
        <v>305</v>
      </c>
      <c r="AB363">
        <v>6</v>
      </c>
      <c r="AC363">
        <v>45.429167</v>
      </c>
      <c r="AD363">
        <v>-73.933329999999998</v>
      </c>
      <c r="AE363">
        <v>2.4</v>
      </c>
      <c r="AF363" s="38">
        <f t="shared" si="77"/>
        <v>0.29457364341085268</v>
      </c>
      <c r="AG363">
        <v>38</v>
      </c>
      <c r="AH363">
        <v>1.29</v>
      </c>
      <c r="AJ363" s="31">
        <v>20</v>
      </c>
      <c r="AK363" s="31">
        <f t="shared" si="80"/>
        <v>0.05</v>
      </c>
      <c r="AL363" s="31">
        <f t="shared" si="81"/>
        <v>500</v>
      </c>
      <c r="AM363" s="38">
        <f t="shared" si="78"/>
        <v>147.28682170542635</v>
      </c>
      <c r="AN363" s="10">
        <f t="shared" si="67"/>
        <v>1.42E-6</v>
      </c>
      <c r="AO363" s="10">
        <v>0.41</v>
      </c>
      <c r="AP363">
        <f t="shared" si="79"/>
        <v>2.0914728682170541E-4</v>
      </c>
    </row>
    <row r="364" spans="1:42" ht="14.25" customHeight="1" x14ac:dyDescent="0.3">
      <c r="A364" t="s">
        <v>825</v>
      </c>
      <c r="B364" t="s">
        <v>826</v>
      </c>
      <c r="C364">
        <v>2002</v>
      </c>
      <c r="D364" t="s">
        <v>827</v>
      </c>
      <c r="E364" s="64">
        <v>82</v>
      </c>
      <c r="F364">
        <v>3</v>
      </c>
      <c r="G364">
        <v>271</v>
      </c>
      <c r="H364">
        <v>278</v>
      </c>
      <c r="I364" t="s">
        <v>840</v>
      </c>
      <c r="J364" t="s">
        <v>829</v>
      </c>
      <c r="K364" t="s">
        <v>830</v>
      </c>
      <c r="L364" s="49" t="s">
        <v>47</v>
      </c>
      <c r="M364" s="31" t="s">
        <v>76</v>
      </c>
      <c r="N364" s="1" t="s">
        <v>108</v>
      </c>
      <c r="O364" s="1" t="s">
        <v>51</v>
      </c>
      <c r="P364" s="1" t="s">
        <v>706</v>
      </c>
      <c r="Q364" s="1" t="s">
        <v>370</v>
      </c>
      <c r="R364" s="1" t="s">
        <v>371</v>
      </c>
      <c r="T364" s="1" t="s">
        <v>55</v>
      </c>
      <c r="U364" s="1" t="s">
        <v>56</v>
      </c>
      <c r="V364" s="1" t="s">
        <v>54</v>
      </c>
      <c r="W364" s="1" t="s">
        <v>57</v>
      </c>
      <c r="X364" s="1" t="s">
        <v>58</v>
      </c>
      <c r="AA364" s="45" t="s">
        <v>305</v>
      </c>
      <c r="AB364">
        <v>6</v>
      </c>
      <c r="AC364">
        <v>45.429167</v>
      </c>
      <c r="AD364">
        <v>-73.933329999999998</v>
      </c>
      <c r="AE364">
        <v>22.4</v>
      </c>
      <c r="AF364" s="38">
        <f t="shared" si="77"/>
        <v>1.069767441860465</v>
      </c>
      <c r="AG364">
        <v>138</v>
      </c>
      <c r="AH364">
        <v>1.29</v>
      </c>
      <c r="AJ364" s="31">
        <v>20</v>
      </c>
      <c r="AK364" s="31">
        <f t="shared" si="80"/>
        <v>0.05</v>
      </c>
      <c r="AL364" s="31">
        <f t="shared" si="81"/>
        <v>500</v>
      </c>
      <c r="AM364" s="38">
        <f t="shared" si="78"/>
        <v>534.88372093023247</v>
      </c>
      <c r="AN364" s="10">
        <f t="shared" si="67"/>
        <v>1.42E-6</v>
      </c>
      <c r="AO364" s="10">
        <v>0.41</v>
      </c>
      <c r="AP364">
        <f t="shared" si="79"/>
        <v>7.5953488372093006E-4</v>
      </c>
    </row>
    <row r="365" spans="1:42" ht="14.25" customHeight="1" x14ac:dyDescent="0.3">
      <c r="A365" t="s">
        <v>825</v>
      </c>
      <c r="B365" t="s">
        <v>826</v>
      </c>
      <c r="C365">
        <v>2002</v>
      </c>
      <c r="D365" t="s">
        <v>827</v>
      </c>
      <c r="E365" s="64">
        <v>82</v>
      </c>
      <c r="F365">
        <v>3</v>
      </c>
      <c r="G365">
        <v>271</v>
      </c>
      <c r="H365">
        <v>278</v>
      </c>
      <c r="I365" t="s">
        <v>841</v>
      </c>
      <c r="J365" t="s">
        <v>829</v>
      </c>
      <c r="K365" t="s">
        <v>830</v>
      </c>
      <c r="L365" s="49" t="s">
        <v>47</v>
      </c>
      <c r="M365" s="31" t="s">
        <v>76</v>
      </c>
      <c r="N365" s="1" t="s">
        <v>108</v>
      </c>
      <c r="O365" s="1" t="s">
        <v>51</v>
      </c>
      <c r="P365" s="1" t="s">
        <v>706</v>
      </c>
      <c r="Q365" s="1" t="s">
        <v>370</v>
      </c>
      <c r="R365" s="1" t="s">
        <v>371</v>
      </c>
      <c r="T365" s="1" t="s">
        <v>55</v>
      </c>
      <c r="U365" s="1" t="s">
        <v>56</v>
      </c>
      <c r="V365" s="1" t="s">
        <v>54</v>
      </c>
      <c r="W365" s="1" t="s">
        <v>57</v>
      </c>
      <c r="X365" s="1" t="s">
        <v>58</v>
      </c>
      <c r="AA365" s="45" t="s">
        <v>305</v>
      </c>
      <c r="AB365">
        <v>6</v>
      </c>
      <c r="AC365">
        <v>45.429167</v>
      </c>
      <c r="AD365">
        <v>-73.933329999999998</v>
      </c>
      <c r="AE365">
        <v>17.3</v>
      </c>
      <c r="AF365" s="38">
        <f t="shared" si="77"/>
        <v>1.0852713178294573</v>
      </c>
      <c r="AG365">
        <v>140</v>
      </c>
      <c r="AH365">
        <v>1.29</v>
      </c>
      <c r="AJ365" s="31">
        <v>20</v>
      </c>
      <c r="AK365" s="31">
        <f t="shared" si="80"/>
        <v>0.05</v>
      </c>
      <c r="AL365" s="31">
        <f t="shared" si="81"/>
        <v>500</v>
      </c>
      <c r="AM365" s="38">
        <f t="shared" si="78"/>
        <v>542.63565891472865</v>
      </c>
      <c r="AN365" s="10">
        <f t="shared" si="67"/>
        <v>1.42E-6</v>
      </c>
      <c r="AO365" s="10">
        <v>0.41</v>
      </c>
      <c r="AP365">
        <f t="shared" si="79"/>
        <v>7.7054263565891465E-4</v>
      </c>
    </row>
    <row r="366" spans="1:42" ht="14.25" customHeight="1" x14ac:dyDescent="0.3">
      <c r="A366" t="s">
        <v>825</v>
      </c>
      <c r="B366" t="s">
        <v>826</v>
      </c>
      <c r="C366">
        <v>2002</v>
      </c>
      <c r="D366" t="s">
        <v>827</v>
      </c>
      <c r="E366" s="64">
        <v>82</v>
      </c>
      <c r="F366">
        <v>3</v>
      </c>
      <c r="G366">
        <v>271</v>
      </c>
      <c r="H366">
        <v>278</v>
      </c>
      <c r="I366" t="s">
        <v>842</v>
      </c>
      <c r="J366" t="s">
        <v>829</v>
      </c>
      <c r="K366" t="s">
        <v>830</v>
      </c>
      <c r="L366" s="49" t="s">
        <v>47</v>
      </c>
      <c r="M366" s="31" t="s">
        <v>76</v>
      </c>
      <c r="N366" s="1" t="s">
        <v>108</v>
      </c>
      <c r="O366" s="1" t="s">
        <v>51</v>
      </c>
      <c r="P366" s="1" t="s">
        <v>706</v>
      </c>
      <c r="Q366" s="1" t="s">
        <v>370</v>
      </c>
      <c r="R366" s="1" t="s">
        <v>371</v>
      </c>
      <c r="T366" s="1" t="s">
        <v>55</v>
      </c>
      <c r="U366" s="1" t="s">
        <v>56</v>
      </c>
      <c r="V366" s="1" t="s">
        <v>54</v>
      </c>
      <c r="W366" s="1" t="s">
        <v>57</v>
      </c>
      <c r="X366" s="1" t="s">
        <v>58</v>
      </c>
      <c r="AA366" s="45" t="s">
        <v>305</v>
      </c>
      <c r="AB366">
        <v>6</v>
      </c>
      <c r="AC366">
        <v>45.429167</v>
      </c>
      <c r="AD366">
        <v>-73.933329999999998</v>
      </c>
      <c r="AE366">
        <v>15.6</v>
      </c>
      <c r="AF366" s="38">
        <f t="shared" si="77"/>
        <v>0.86821705426356588</v>
      </c>
      <c r="AG366">
        <v>112</v>
      </c>
      <c r="AH366">
        <v>1.29</v>
      </c>
      <c r="AJ366" s="31">
        <v>20</v>
      </c>
      <c r="AK366" s="31">
        <f t="shared" si="80"/>
        <v>0.05</v>
      </c>
      <c r="AL366" s="31">
        <f t="shared" si="81"/>
        <v>500</v>
      </c>
      <c r="AM366" s="38">
        <f t="shared" si="78"/>
        <v>434.10852713178292</v>
      </c>
      <c r="AN366" s="10">
        <f t="shared" si="67"/>
        <v>1.42E-6</v>
      </c>
      <c r="AO366" s="10">
        <v>0.41</v>
      </c>
      <c r="AP366">
        <f t="shared" si="79"/>
        <v>6.1643410852713174E-4</v>
      </c>
    </row>
    <row r="367" spans="1:42" ht="14.25" customHeight="1" x14ac:dyDescent="0.3">
      <c r="A367" t="s">
        <v>825</v>
      </c>
      <c r="B367" t="s">
        <v>826</v>
      </c>
      <c r="C367">
        <v>2002</v>
      </c>
      <c r="D367" t="s">
        <v>827</v>
      </c>
      <c r="E367" s="64">
        <v>82</v>
      </c>
      <c r="F367">
        <v>3</v>
      </c>
      <c r="G367">
        <v>271</v>
      </c>
      <c r="H367">
        <v>278</v>
      </c>
      <c r="I367" t="s">
        <v>843</v>
      </c>
      <c r="J367" t="s">
        <v>829</v>
      </c>
      <c r="K367" t="s">
        <v>830</v>
      </c>
      <c r="L367" s="49" t="s">
        <v>47</v>
      </c>
      <c r="M367" s="31" t="s">
        <v>76</v>
      </c>
      <c r="N367" s="1" t="s">
        <v>108</v>
      </c>
      <c r="O367" s="1" t="s">
        <v>51</v>
      </c>
      <c r="P367" s="1" t="s">
        <v>706</v>
      </c>
      <c r="Q367" s="1" t="s">
        <v>370</v>
      </c>
      <c r="R367" s="1" t="s">
        <v>371</v>
      </c>
      <c r="T367" s="1" t="s">
        <v>55</v>
      </c>
      <c r="U367" s="1" t="s">
        <v>56</v>
      </c>
      <c r="V367" s="1" t="s">
        <v>54</v>
      </c>
      <c r="W367" s="1" t="s">
        <v>57</v>
      </c>
      <c r="X367" s="1" t="s">
        <v>58</v>
      </c>
      <c r="AA367" s="45" t="s">
        <v>305</v>
      </c>
      <c r="AB367">
        <v>6</v>
      </c>
      <c r="AC367">
        <v>45.429167</v>
      </c>
      <c r="AD367">
        <v>-73.933329999999998</v>
      </c>
      <c r="AE367">
        <v>30.2</v>
      </c>
      <c r="AF367" s="38">
        <f t="shared" si="77"/>
        <v>1.6279069767441861</v>
      </c>
      <c r="AG367">
        <v>210</v>
      </c>
      <c r="AH367">
        <v>1.29</v>
      </c>
      <c r="AJ367" s="31">
        <v>20</v>
      </c>
      <c r="AK367" s="31">
        <f t="shared" si="80"/>
        <v>0.05</v>
      </c>
      <c r="AL367" s="31">
        <f t="shared" si="81"/>
        <v>500</v>
      </c>
      <c r="AM367" s="38">
        <f t="shared" si="78"/>
        <v>813.95348837209303</v>
      </c>
      <c r="AN367" s="10">
        <f t="shared" si="67"/>
        <v>1.42E-6</v>
      </c>
      <c r="AO367" s="10">
        <v>0.41</v>
      </c>
      <c r="AP367">
        <f t="shared" si="79"/>
        <v>1.1558139534883721E-3</v>
      </c>
    </row>
    <row r="368" spans="1:42" ht="14.25" customHeight="1" x14ac:dyDescent="0.3">
      <c r="A368" t="s">
        <v>825</v>
      </c>
      <c r="B368" t="s">
        <v>826</v>
      </c>
      <c r="C368">
        <v>2002</v>
      </c>
      <c r="D368" t="s">
        <v>827</v>
      </c>
      <c r="E368" s="64">
        <v>82</v>
      </c>
      <c r="F368">
        <v>3</v>
      </c>
      <c r="G368">
        <v>271</v>
      </c>
      <c r="H368">
        <v>278</v>
      </c>
      <c r="I368" t="s">
        <v>844</v>
      </c>
      <c r="J368" t="s">
        <v>829</v>
      </c>
      <c r="K368" t="s">
        <v>830</v>
      </c>
      <c r="L368" s="49" t="s">
        <v>47</v>
      </c>
      <c r="M368" s="31" t="s">
        <v>76</v>
      </c>
      <c r="N368" s="1" t="s">
        <v>108</v>
      </c>
      <c r="O368" s="1" t="s">
        <v>51</v>
      </c>
      <c r="P368" s="1" t="s">
        <v>706</v>
      </c>
      <c r="Q368" s="1" t="s">
        <v>370</v>
      </c>
      <c r="R368" s="1" t="s">
        <v>371</v>
      </c>
      <c r="T368" s="1" t="s">
        <v>55</v>
      </c>
      <c r="U368" s="1" t="s">
        <v>56</v>
      </c>
      <c r="V368" s="1" t="s">
        <v>54</v>
      </c>
      <c r="W368" s="1" t="s">
        <v>57</v>
      </c>
      <c r="X368" s="1" t="s">
        <v>58</v>
      </c>
      <c r="AA368" s="45" t="s">
        <v>305</v>
      </c>
      <c r="AB368">
        <v>6</v>
      </c>
      <c r="AC368">
        <v>45.429167</v>
      </c>
      <c r="AD368">
        <v>-73.933329999999998</v>
      </c>
      <c r="AE368">
        <v>6.6</v>
      </c>
      <c r="AF368" s="38">
        <f t="shared" si="77"/>
        <v>0.38759689922480617</v>
      </c>
      <c r="AG368">
        <v>50</v>
      </c>
      <c r="AH368">
        <v>1.29</v>
      </c>
      <c r="AJ368" s="31">
        <v>20</v>
      </c>
      <c r="AK368" s="31">
        <f t="shared" si="80"/>
        <v>0.05</v>
      </c>
      <c r="AL368" s="31">
        <f t="shared" si="81"/>
        <v>500</v>
      </c>
      <c r="AM368" s="38">
        <f t="shared" si="78"/>
        <v>193.79844961240309</v>
      </c>
      <c r="AN368" s="10">
        <f t="shared" si="67"/>
        <v>1.42E-6</v>
      </c>
      <c r="AO368" s="10">
        <v>0.41</v>
      </c>
      <c r="AP368">
        <f t="shared" si="79"/>
        <v>2.7519379844961238E-4</v>
      </c>
    </row>
    <row r="369" spans="1:42" ht="14.25" customHeight="1" x14ac:dyDescent="0.3">
      <c r="A369" t="s">
        <v>825</v>
      </c>
      <c r="B369" t="s">
        <v>826</v>
      </c>
      <c r="C369">
        <v>2002</v>
      </c>
      <c r="D369" t="s">
        <v>827</v>
      </c>
      <c r="E369" s="64">
        <v>82</v>
      </c>
      <c r="F369">
        <v>3</v>
      </c>
      <c r="G369">
        <v>271</v>
      </c>
      <c r="H369">
        <v>278</v>
      </c>
      <c r="I369" t="s">
        <v>845</v>
      </c>
      <c r="J369" t="s">
        <v>829</v>
      </c>
      <c r="K369" t="s">
        <v>830</v>
      </c>
      <c r="L369" s="49" t="s">
        <v>47</v>
      </c>
      <c r="M369" s="31" t="s">
        <v>76</v>
      </c>
      <c r="N369" s="1" t="s">
        <v>108</v>
      </c>
      <c r="O369" s="1" t="s">
        <v>51</v>
      </c>
      <c r="P369" s="1" t="s">
        <v>706</v>
      </c>
      <c r="Q369" s="1" t="s">
        <v>370</v>
      </c>
      <c r="R369" s="1" t="s">
        <v>371</v>
      </c>
      <c r="T369" s="1" t="s">
        <v>55</v>
      </c>
      <c r="U369" s="1" t="s">
        <v>56</v>
      </c>
      <c r="V369" s="1" t="s">
        <v>54</v>
      </c>
      <c r="W369" s="1" t="s">
        <v>57</v>
      </c>
      <c r="X369" s="1" t="s">
        <v>58</v>
      </c>
      <c r="AA369" s="45" t="s">
        <v>305</v>
      </c>
      <c r="AB369">
        <v>6</v>
      </c>
      <c r="AC369">
        <v>45.429167</v>
      </c>
      <c r="AD369">
        <v>-73.933329999999998</v>
      </c>
      <c r="AE369">
        <v>20.2</v>
      </c>
      <c r="AF369" s="38">
        <f t="shared" si="77"/>
        <v>1.124031007751938</v>
      </c>
      <c r="AG369">
        <v>145</v>
      </c>
      <c r="AH369">
        <v>1.29</v>
      </c>
      <c r="AJ369" s="31">
        <v>20</v>
      </c>
      <c r="AK369" s="31">
        <f t="shared" si="80"/>
        <v>0.05</v>
      </c>
      <c r="AL369" s="31">
        <f t="shared" si="81"/>
        <v>500</v>
      </c>
      <c r="AM369" s="38">
        <f t="shared" si="78"/>
        <v>562.01550387596899</v>
      </c>
      <c r="AN369" s="10">
        <f t="shared" si="67"/>
        <v>1.42E-6</v>
      </c>
      <c r="AO369" s="10">
        <v>0.41</v>
      </c>
      <c r="AP369">
        <f t="shared" si="79"/>
        <v>7.9806201550387595E-4</v>
      </c>
    </row>
    <row r="370" spans="1:42" ht="14.25" customHeight="1" x14ac:dyDescent="0.3">
      <c r="A370" t="s">
        <v>825</v>
      </c>
      <c r="B370" t="s">
        <v>826</v>
      </c>
      <c r="C370">
        <v>2002</v>
      </c>
      <c r="D370" t="s">
        <v>827</v>
      </c>
      <c r="E370" s="64">
        <v>82</v>
      </c>
      <c r="F370">
        <v>3</v>
      </c>
      <c r="G370">
        <v>271</v>
      </c>
      <c r="H370">
        <v>278</v>
      </c>
      <c r="I370" t="s">
        <v>846</v>
      </c>
      <c r="J370" t="s">
        <v>829</v>
      </c>
      <c r="K370" t="s">
        <v>830</v>
      </c>
      <c r="L370" s="49" t="s">
        <v>47</v>
      </c>
      <c r="M370" s="31" t="s">
        <v>76</v>
      </c>
      <c r="N370" s="1" t="s">
        <v>108</v>
      </c>
      <c r="O370" s="1" t="s">
        <v>51</v>
      </c>
      <c r="P370" s="1" t="s">
        <v>706</v>
      </c>
      <c r="Q370" s="1" t="s">
        <v>370</v>
      </c>
      <c r="R370" s="1" t="s">
        <v>371</v>
      </c>
      <c r="T370" s="1" t="s">
        <v>55</v>
      </c>
      <c r="U370" s="1" t="s">
        <v>56</v>
      </c>
      <c r="V370" s="1" t="s">
        <v>54</v>
      </c>
      <c r="W370" s="1" t="s">
        <v>57</v>
      </c>
      <c r="X370" s="1" t="s">
        <v>58</v>
      </c>
      <c r="AA370" s="45" t="s">
        <v>305</v>
      </c>
      <c r="AB370">
        <v>6</v>
      </c>
      <c r="AC370">
        <v>45.429167</v>
      </c>
      <c r="AD370">
        <v>-73.933329999999998</v>
      </c>
      <c r="AE370">
        <v>19.399999999999999</v>
      </c>
      <c r="AF370" s="38">
        <f t="shared" si="77"/>
        <v>0.88372093023255816</v>
      </c>
      <c r="AG370">
        <v>114</v>
      </c>
      <c r="AH370">
        <v>1.29</v>
      </c>
      <c r="AJ370" s="31">
        <v>20</v>
      </c>
      <c r="AK370" s="31">
        <f t="shared" si="80"/>
        <v>0.05</v>
      </c>
      <c r="AL370" s="31">
        <f t="shared" si="81"/>
        <v>500</v>
      </c>
      <c r="AM370" s="38">
        <f t="shared" si="78"/>
        <v>441.8604651162791</v>
      </c>
      <c r="AN370" s="10">
        <f t="shared" si="67"/>
        <v>1.42E-6</v>
      </c>
      <c r="AO370" s="10">
        <v>0.41</v>
      </c>
      <c r="AP370">
        <f t="shared" si="79"/>
        <v>6.2744186046511633E-4</v>
      </c>
    </row>
    <row r="371" spans="1:42" ht="14.25" customHeight="1" x14ac:dyDescent="0.3">
      <c r="A371" t="s">
        <v>825</v>
      </c>
      <c r="B371" t="s">
        <v>826</v>
      </c>
      <c r="C371">
        <v>2002</v>
      </c>
      <c r="D371" t="s">
        <v>827</v>
      </c>
      <c r="E371" s="64">
        <v>82</v>
      </c>
      <c r="F371">
        <v>3</v>
      </c>
      <c r="G371">
        <v>271</v>
      </c>
      <c r="H371">
        <v>278</v>
      </c>
      <c r="I371" t="s">
        <v>847</v>
      </c>
      <c r="J371" t="s">
        <v>829</v>
      </c>
      <c r="K371" t="s">
        <v>830</v>
      </c>
      <c r="L371" s="49" t="s">
        <v>47</v>
      </c>
      <c r="M371" s="31" t="s">
        <v>76</v>
      </c>
      <c r="N371" s="1" t="s">
        <v>108</v>
      </c>
      <c r="O371" s="1" t="s">
        <v>51</v>
      </c>
      <c r="P371" s="1" t="s">
        <v>706</v>
      </c>
      <c r="Q371" s="1" t="s">
        <v>370</v>
      </c>
      <c r="R371" s="1" t="s">
        <v>371</v>
      </c>
      <c r="T371" s="1" t="s">
        <v>55</v>
      </c>
      <c r="U371" s="1" t="s">
        <v>56</v>
      </c>
      <c r="V371" s="1" t="s">
        <v>54</v>
      </c>
      <c r="W371" s="1" t="s">
        <v>57</v>
      </c>
      <c r="X371" s="1" t="s">
        <v>58</v>
      </c>
      <c r="AA371" s="45" t="s">
        <v>305</v>
      </c>
      <c r="AB371">
        <v>6</v>
      </c>
      <c r="AC371">
        <v>45.429167</v>
      </c>
      <c r="AD371">
        <v>-73.933329999999998</v>
      </c>
      <c r="AE371">
        <v>19.7</v>
      </c>
      <c r="AF371" s="38">
        <f t="shared" si="77"/>
        <v>0.93798449612403101</v>
      </c>
      <c r="AG371">
        <v>121</v>
      </c>
      <c r="AH371">
        <v>1.29</v>
      </c>
      <c r="AJ371" s="31">
        <v>20</v>
      </c>
      <c r="AK371" s="31">
        <f t="shared" si="80"/>
        <v>0.05</v>
      </c>
      <c r="AL371" s="31">
        <f t="shared" si="81"/>
        <v>500</v>
      </c>
      <c r="AM371" s="38">
        <f t="shared" si="78"/>
        <v>468.99224806201551</v>
      </c>
      <c r="AN371" s="10">
        <f t="shared" si="67"/>
        <v>1.42E-6</v>
      </c>
      <c r="AO371" s="10">
        <v>0.41</v>
      </c>
      <c r="AP371">
        <f t="shared" si="79"/>
        <v>6.65968992248062E-4</v>
      </c>
    </row>
    <row r="372" spans="1:42" ht="14.25" customHeight="1" x14ac:dyDescent="0.3">
      <c r="A372" t="s">
        <v>825</v>
      </c>
      <c r="B372" t="s">
        <v>826</v>
      </c>
      <c r="C372">
        <v>2002</v>
      </c>
      <c r="D372" t="s">
        <v>827</v>
      </c>
      <c r="E372" s="64">
        <v>82</v>
      </c>
      <c r="F372">
        <v>3</v>
      </c>
      <c r="G372">
        <v>271</v>
      </c>
      <c r="H372">
        <v>278</v>
      </c>
      <c r="I372" t="s">
        <v>848</v>
      </c>
      <c r="J372" t="s">
        <v>829</v>
      </c>
      <c r="K372" t="s">
        <v>830</v>
      </c>
      <c r="L372" s="49" t="s">
        <v>47</v>
      </c>
      <c r="M372" s="31" t="s">
        <v>76</v>
      </c>
      <c r="N372" s="1" t="s">
        <v>108</v>
      </c>
      <c r="O372" s="1" t="s">
        <v>51</v>
      </c>
      <c r="P372" s="1" t="s">
        <v>706</v>
      </c>
      <c r="Q372" s="1" t="s">
        <v>370</v>
      </c>
      <c r="R372" s="1" t="s">
        <v>371</v>
      </c>
      <c r="T372" s="1" t="s">
        <v>55</v>
      </c>
      <c r="U372" s="1" t="s">
        <v>56</v>
      </c>
      <c r="V372" s="1" t="s">
        <v>54</v>
      </c>
      <c r="W372" s="1" t="s">
        <v>57</v>
      </c>
      <c r="X372" s="1" t="s">
        <v>58</v>
      </c>
      <c r="AA372" s="45" t="s">
        <v>305</v>
      </c>
      <c r="AB372">
        <v>6</v>
      </c>
      <c r="AC372">
        <v>45.429167</v>
      </c>
      <c r="AD372">
        <v>-73.933329999999998</v>
      </c>
      <c r="AE372">
        <v>33.6</v>
      </c>
      <c r="AF372" s="38">
        <f t="shared" si="77"/>
        <v>1.5116279069767442</v>
      </c>
      <c r="AG372">
        <v>195</v>
      </c>
      <c r="AH372">
        <v>1.29</v>
      </c>
      <c r="AJ372" s="31">
        <v>20</v>
      </c>
      <c r="AK372" s="31">
        <f t="shared" si="80"/>
        <v>0.05</v>
      </c>
      <c r="AL372" s="31">
        <f t="shared" si="81"/>
        <v>500</v>
      </c>
      <c r="AM372" s="38">
        <f t="shared" si="78"/>
        <v>755.81395348837214</v>
      </c>
      <c r="AN372" s="10">
        <f t="shared" si="67"/>
        <v>1.42E-6</v>
      </c>
      <c r="AO372" s="10">
        <v>0.41</v>
      </c>
      <c r="AP372">
        <f t="shared" si="79"/>
        <v>1.0732558139534883E-3</v>
      </c>
    </row>
    <row r="373" spans="1:42" ht="14.25" customHeight="1" x14ac:dyDescent="0.3">
      <c r="A373" t="s">
        <v>825</v>
      </c>
      <c r="B373" t="s">
        <v>826</v>
      </c>
      <c r="C373">
        <v>2002</v>
      </c>
      <c r="D373" t="s">
        <v>827</v>
      </c>
      <c r="E373" s="64">
        <v>82</v>
      </c>
      <c r="F373">
        <v>3</v>
      </c>
      <c r="G373">
        <v>271</v>
      </c>
      <c r="H373">
        <v>278</v>
      </c>
      <c r="I373" t="s">
        <v>849</v>
      </c>
      <c r="J373" t="s">
        <v>829</v>
      </c>
      <c r="K373" t="s">
        <v>830</v>
      </c>
      <c r="L373" s="49" t="s">
        <v>47</v>
      </c>
      <c r="M373" s="31" t="s">
        <v>76</v>
      </c>
      <c r="N373" s="1" t="s">
        <v>108</v>
      </c>
      <c r="O373" s="1" t="s">
        <v>51</v>
      </c>
      <c r="P373" s="1" t="s">
        <v>706</v>
      </c>
      <c r="Q373" s="1" t="s">
        <v>370</v>
      </c>
      <c r="R373" s="1" t="s">
        <v>371</v>
      </c>
      <c r="T373" s="1" t="s">
        <v>55</v>
      </c>
      <c r="U373" s="1" t="s">
        <v>56</v>
      </c>
      <c r="V373" s="1" t="s">
        <v>54</v>
      </c>
      <c r="W373" s="1" t="s">
        <v>57</v>
      </c>
      <c r="X373" s="1" t="s">
        <v>58</v>
      </c>
      <c r="AA373" s="45" t="s">
        <v>305</v>
      </c>
      <c r="AB373">
        <v>6</v>
      </c>
      <c r="AC373">
        <v>45.429167</v>
      </c>
      <c r="AD373">
        <v>-73.933329999999998</v>
      </c>
      <c r="AE373">
        <v>5.9</v>
      </c>
      <c r="AF373" s="38">
        <f t="shared" si="77"/>
        <v>0.44961240310077522</v>
      </c>
      <c r="AG373">
        <v>58</v>
      </c>
      <c r="AH373">
        <v>1.29</v>
      </c>
      <c r="AJ373" s="31">
        <v>20</v>
      </c>
      <c r="AK373" s="31">
        <f t="shared" si="80"/>
        <v>0.05</v>
      </c>
      <c r="AL373" s="31">
        <f t="shared" si="81"/>
        <v>500</v>
      </c>
      <c r="AM373" s="38">
        <f t="shared" si="78"/>
        <v>224.80620155038761</v>
      </c>
      <c r="AN373" s="10">
        <f t="shared" si="67"/>
        <v>1.42E-6</v>
      </c>
      <c r="AO373" s="10">
        <v>0.41</v>
      </c>
      <c r="AP373">
        <f t="shared" si="79"/>
        <v>3.192248062015504E-4</v>
      </c>
    </row>
    <row r="374" spans="1:42" ht="14.25" customHeight="1" x14ac:dyDescent="0.3">
      <c r="A374" t="s">
        <v>850</v>
      </c>
      <c r="B374" t="s">
        <v>851</v>
      </c>
      <c r="C374">
        <v>1995</v>
      </c>
      <c r="D374" t="s">
        <v>852</v>
      </c>
      <c r="E374" s="64">
        <v>187</v>
      </c>
      <c r="F374">
        <v>2</v>
      </c>
      <c r="G374">
        <v>333</v>
      </c>
      <c r="H374">
        <v>342</v>
      </c>
      <c r="I374" t="s">
        <v>853</v>
      </c>
      <c r="J374" t="s">
        <v>854</v>
      </c>
      <c r="K374" t="s">
        <v>855</v>
      </c>
      <c r="L374" s="49" t="s">
        <v>47</v>
      </c>
      <c r="M374" s="31" t="s">
        <v>76</v>
      </c>
      <c r="N374" s="1" t="s">
        <v>108</v>
      </c>
      <c r="O374" s="1" t="s">
        <v>64</v>
      </c>
      <c r="P374" s="1" t="s">
        <v>52</v>
      </c>
      <c r="Q374" s="1" t="s">
        <v>856</v>
      </c>
      <c r="R374" s="1" t="s">
        <v>857</v>
      </c>
      <c r="T374" s="1" t="s">
        <v>55</v>
      </c>
      <c r="U374" s="1" t="s">
        <v>56</v>
      </c>
      <c r="V374" s="1" t="s">
        <v>54</v>
      </c>
      <c r="W374" s="1" t="s">
        <v>57</v>
      </c>
      <c r="X374" s="1" t="s">
        <v>82</v>
      </c>
      <c r="AA374" s="45" t="s">
        <v>305</v>
      </c>
      <c r="AB374">
        <v>3</v>
      </c>
      <c r="AC374">
        <v>43.63944</v>
      </c>
      <c r="AD374">
        <v>3.8639999999999999</v>
      </c>
      <c r="AE374">
        <v>25.7</v>
      </c>
      <c r="AG374">
        <v>131.5</v>
      </c>
      <c r="AJ374" s="31">
        <v>22</v>
      </c>
      <c r="AK374" s="31">
        <f t="shared" si="80"/>
        <v>4.5454545454545456E-2</v>
      </c>
      <c r="AL374" s="31">
        <f t="shared" si="81"/>
        <v>454.54545454545456</v>
      </c>
      <c r="AM374" s="38"/>
      <c r="AN374" s="10">
        <f t="shared" si="67"/>
        <v>1.42E-6</v>
      </c>
      <c r="AO374" s="10">
        <v>0.41</v>
      </c>
    </row>
    <row r="375" spans="1:42" ht="14.25" customHeight="1" x14ac:dyDescent="0.3">
      <c r="A375" t="s">
        <v>850</v>
      </c>
      <c r="B375" t="s">
        <v>851</v>
      </c>
      <c r="C375">
        <v>1995</v>
      </c>
      <c r="D375" t="s">
        <v>852</v>
      </c>
      <c r="E375" s="64">
        <v>187</v>
      </c>
      <c r="F375">
        <v>2</v>
      </c>
      <c r="G375">
        <v>333</v>
      </c>
      <c r="H375">
        <v>342</v>
      </c>
      <c r="I375" t="s">
        <v>858</v>
      </c>
      <c r="J375" t="s">
        <v>859</v>
      </c>
      <c r="K375" t="s">
        <v>855</v>
      </c>
      <c r="L375" s="49" t="s">
        <v>47</v>
      </c>
      <c r="M375" s="31" t="s">
        <v>76</v>
      </c>
      <c r="N375" s="1" t="s">
        <v>108</v>
      </c>
      <c r="O375" s="1" t="s">
        <v>64</v>
      </c>
      <c r="P375" s="1" t="s">
        <v>52</v>
      </c>
      <c r="Q375" s="1" t="s">
        <v>856</v>
      </c>
      <c r="R375" s="1" t="s">
        <v>857</v>
      </c>
      <c r="T375" s="1" t="s">
        <v>55</v>
      </c>
      <c r="U375" s="1" t="s">
        <v>56</v>
      </c>
      <c r="V375" s="1" t="s">
        <v>54</v>
      </c>
      <c r="W375" s="1" t="s">
        <v>57</v>
      </c>
      <c r="X375" s="1" t="s">
        <v>82</v>
      </c>
      <c r="AA375" s="45" t="s">
        <v>305</v>
      </c>
      <c r="AB375">
        <v>3</v>
      </c>
      <c r="AC375">
        <v>43.63944</v>
      </c>
      <c r="AD375">
        <v>3.8639999999999999</v>
      </c>
      <c r="AE375">
        <v>40.6</v>
      </c>
      <c r="AG375">
        <v>158.9</v>
      </c>
      <c r="AJ375" s="31">
        <v>22</v>
      </c>
      <c r="AK375" s="31">
        <f t="shared" si="80"/>
        <v>4.5454545454545456E-2</v>
      </c>
      <c r="AL375" s="31">
        <f t="shared" si="81"/>
        <v>454.54545454545456</v>
      </c>
      <c r="AM375" s="38"/>
      <c r="AN375" s="10">
        <f t="shared" si="67"/>
        <v>1.42E-6</v>
      </c>
      <c r="AO375" s="10">
        <v>0.41</v>
      </c>
    </row>
    <row r="376" spans="1:42" ht="14.25" customHeight="1" x14ac:dyDescent="0.3">
      <c r="A376" t="s">
        <v>860</v>
      </c>
      <c r="B376" t="s">
        <v>861</v>
      </c>
      <c r="C376">
        <v>1997</v>
      </c>
      <c r="D376" t="s">
        <v>113</v>
      </c>
      <c r="E376" s="64">
        <v>7</v>
      </c>
      <c r="F376">
        <v>4</v>
      </c>
      <c r="G376">
        <v>197</v>
      </c>
      <c r="H376">
        <v>200</v>
      </c>
      <c r="I376" t="s">
        <v>862</v>
      </c>
      <c r="J376" t="s">
        <v>863</v>
      </c>
      <c r="K376" t="s">
        <v>864</v>
      </c>
      <c r="L376" s="49" t="s">
        <v>47</v>
      </c>
      <c r="M376" s="31" t="s">
        <v>76</v>
      </c>
      <c r="N376" s="1" t="s">
        <v>108</v>
      </c>
      <c r="O376" s="1" t="s">
        <v>51</v>
      </c>
      <c r="P376" s="1" t="s">
        <v>77</v>
      </c>
      <c r="Q376" s="1" t="s">
        <v>370</v>
      </c>
      <c r="R376" s="1" t="s">
        <v>371</v>
      </c>
      <c r="T376" s="1" t="s">
        <v>55</v>
      </c>
      <c r="U376" s="1" t="s">
        <v>56</v>
      </c>
      <c r="V376" s="1" t="s">
        <v>54</v>
      </c>
      <c r="W376" s="1" t="s">
        <v>57</v>
      </c>
      <c r="X376" s="1" t="s">
        <v>58</v>
      </c>
      <c r="AA376" s="45" t="s">
        <v>305</v>
      </c>
      <c r="AB376">
        <v>6</v>
      </c>
      <c r="AC376">
        <v>45.416666999999997</v>
      </c>
      <c r="AD376">
        <v>-73.933333000000005</v>
      </c>
      <c r="AF376">
        <v>1</v>
      </c>
      <c r="AJ376" s="31">
        <v>15</v>
      </c>
      <c r="AK376" s="31">
        <f t="shared" si="80"/>
        <v>6.6666666666666666E-2</v>
      </c>
      <c r="AL376" s="31">
        <f t="shared" si="81"/>
        <v>666.66666666666663</v>
      </c>
      <c r="AM376" s="38">
        <f t="shared" si="78"/>
        <v>666.66666666666663</v>
      </c>
      <c r="AN376" s="10">
        <f t="shared" si="67"/>
        <v>1.42E-6</v>
      </c>
      <c r="AO376" s="10">
        <v>0.41</v>
      </c>
      <c r="AP376">
        <f t="shared" si="79"/>
        <v>9.4666666666666662E-4</v>
      </c>
    </row>
    <row r="377" spans="1:42" ht="14.25" customHeight="1" x14ac:dyDescent="0.3">
      <c r="A377" t="s">
        <v>860</v>
      </c>
      <c r="B377" t="s">
        <v>861</v>
      </c>
      <c r="C377">
        <v>1997</v>
      </c>
      <c r="D377" t="s">
        <v>113</v>
      </c>
      <c r="E377" s="64">
        <v>7</v>
      </c>
      <c r="F377">
        <v>4</v>
      </c>
      <c r="G377">
        <v>197</v>
      </c>
      <c r="H377">
        <v>200</v>
      </c>
      <c r="I377" t="s">
        <v>862</v>
      </c>
      <c r="J377" t="s">
        <v>863</v>
      </c>
      <c r="K377" t="s">
        <v>864</v>
      </c>
      <c r="L377" s="49" t="s">
        <v>47</v>
      </c>
      <c r="M377" s="31" t="s">
        <v>76</v>
      </c>
      <c r="N377" s="1" t="s">
        <v>108</v>
      </c>
      <c r="O377" s="1" t="s">
        <v>51</v>
      </c>
      <c r="P377" s="1" t="s">
        <v>77</v>
      </c>
      <c r="Q377" s="1" t="s">
        <v>370</v>
      </c>
      <c r="R377" s="1" t="s">
        <v>371</v>
      </c>
      <c r="T377" s="1" t="s">
        <v>55</v>
      </c>
      <c r="U377" s="1" t="s">
        <v>56</v>
      </c>
      <c r="V377" s="1" t="s">
        <v>54</v>
      </c>
      <c r="W377" s="1" t="s">
        <v>57</v>
      </c>
      <c r="X377" s="1" t="s">
        <v>58</v>
      </c>
      <c r="AA377" s="45" t="s">
        <v>305</v>
      </c>
      <c r="AB377">
        <v>6</v>
      </c>
      <c r="AC377">
        <v>45.416666999999997</v>
      </c>
      <c r="AD377">
        <v>-73.933333000000005</v>
      </c>
      <c r="AF377">
        <v>1.37</v>
      </c>
      <c r="AJ377" s="31">
        <v>15</v>
      </c>
      <c r="AK377" s="31">
        <f t="shared" ref="AK377:AK398" si="82">1/AJ377</f>
        <v>6.6666666666666666E-2</v>
      </c>
      <c r="AL377" s="31">
        <f t="shared" ref="AL377:AL398" si="83">AK377*(100*100)</f>
        <v>666.66666666666663</v>
      </c>
      <c r="AM377" s="38">
        <f t="shared" si="78"/>
        <v>913.33333333333337</v>
      </c>
      <c r="AN377" s="10">
        <f t="shared" si="67"/>
        <v>1.42E-6</v>
      </c>
      <c r="AO377" s="10">
        <v>0.41</v>
      </c>
      <c r="AP377">
        <f t="shared" si="79"/>
        <v>1.2969333333333333E-3</v>
      </c>
    </row>
    <row r="378" spans="1:42" ht="14.25" customHeight="1" x14ac:dyDescent="0.3">
      <c r="A378" t="s">
        <v>860</v>
      </c>
      <c r="B378" t="s">
        <v>861</v>
      </c>
      <c r="C378">
        <v>1997</v>
      </c>
      <c r="D378" t="s">
        <v>113</v>
      </c>
      <c r="E378" s="64">
        <v>7</v>
      </c>
      <c r="F378">
        <v>4</v>
      </c>
      <c r="G378">
        <v>197</v>
      </c>
      <c r="H378">
        <v>200</v>
      </c>
      <c r="I378" t="s">
        <v>862</v>
      </c>
      <c r="J378" t="s">
        <v>863</v>
      </c>
      <c r="K378" t="s">
        <v>864</v>
      </c>
      <c r="L378" s="49" t="s">
        <v>47</v>
      </c>
      <c r="M378" s="31" t="s">
        <v>76</v>
      </c>
      <c r="N378" s="1" t="s">
        <v>108</v>
      </c>
      <c r="O378" s="1" t="s">
        <v>51</v>
      </c>
      <c r="P378" s="1" t="s">
        <v>77</v>
      </c>
      <c r="Q378" s="1" t="s">
        <v>370</v>
      </c>
      <c r="R378" s="1" t="s">
        <v>371</v>
      </c>
      <c r="T378" s="1" t="s">
        <v>55</v>
      </c>
      <c r="U378" s="1" t="s">
        <v>56</v>
      </c>
      <c r="V378" s="1" t="s">
        <v>54</v>
      </c>
      <c r="W378" s="1" t="s">
        <v>57</v>
      </c>
      <c r="X378" s="1" t="s">
        <v>58</v>
      </c>
      <c r="AA378" s="45" t="s">
        <v>305</v>
      </c>
      <c r="AB378">
        <v>6</v>
      </c>
      <c r="AC378">
        <v>45.416666999999997</v>
      </c>
      <c r="AD378">
        <v>-73.933333000000005</v>
      </c>
      <c r="AF378">
        <v>2.08</v>
      </c>
      <c r="AJ378" s="31">
        <v>15</v>
      </c>
      <c r="AK378" s="31">
        <f t="shared" si="82"/>
        <v>6.6666666666666666E-2</v>
      </c>
      <c r="AL378" s="31">
        <f t="shared" si="83"/>
        <v>666.66666666666663</v>
      </c>
      <c r="AM378" s="38">
        <f t="shared" si="78"/>
        <v>1386.6666666666667</v>
      </c>
      <c r="AN378" s="10">
        <f t="shared" ref="AN378:AN406" si="84">1.42*10^-6</f>
        <v>1.42E-6</v>
      </c>
      <c r="AO378" s="10">
        <v>0.41</v>
      </c>
      <c r="AP378">
        <f t="shared" si="79"/>
        <v>1.9690666666666665E-3</v>
      </c>
    </row>
    <row r="379" spans="1:42" ht="14.25" customHeight="1" x14ac:dyDescent="0.3">
      <c r="A379" t="s">
        <v>860</v>
      </c>
      <c r="B379" t="s">
        <v>861</v>
      </c>
      <c r="C379">
        <v>1997</v>
      </c>
      <c r="D379" t="s">
        <v>113</v>
      </c>
      <c r="E379" s="64">
        <v>7</v>
      </c>
      <c r="F379">
        <v>4</v>
      </c>
      <c r="G379">
        <v>197</v>
      </c>
      <c r="H379">
        <v>200</v>
      </c>
      <c r="I379" t="s">
        <v>862</v>
      </c>
      <c r="J379" t="s">
        <v>863</v>
      </c>
      <c r="K379" t="s">
        <v>864</v>
      </c>
      <c r="L379" s="49" t="s">
        <v>47</v>
      </c>
      <c r="M379" s="31" t="s">
        <v>76</v>
      </c>
      <c r="N379" s="1" t="s">
        <v>108</v>
      </c>
      <c r="O379" s="1" t="s">
        <v>51</v>
      </c>
      <c r="P379" s="1" t="s">
        <v>77</v>
      </c>
      <c r="Q379" s="1" t="s">
        <v>370</v>
      </c>
      <c r="R379" s="1" t="s">
        <v>371</v>
      </c>
      <c r="T379" s="1" t="s">
        <v>55</v>
      </c>
      <c r="U379" s="1" t="s">
        <v>56</v>
      </c>
      <c r="V379" s="1" t="s">
        <v>54</v>
      </c>
      <c r="W379" s="1" t="s">
        <v>57</v>
      </c>
      <c r="X379" s="1" t="s">
        <v>58</v>
      </c>
      <c r="AA379" s="45" t="s">
        <v>305</v>
      </c>
      <c r="AB379">
        <v>6</v>
      </c>
      <c r="AC379">
        <v>45.416666999999997</v>
      </c>
      <c r="AD379">
        <v>-73.933333000000005</v>
      </c>
      <c r="AF379">
        <v>1.61</v>
      </c>
      <c r="AJ379" s="31">
        <v>15</v>
      </c>
      <c r="AK379" s="31">
        <f t="shared" si="82"/>
        <v>6.6666666666666666E-2</v>
      </c>
      <c r="AL379" s="31">
        <f t="shared" si="83"/>
        <v>666.66666666666663</v>
      </c>
      <c r="AM379" s="38">
        <f t="shared" si="78"/>
        <v>1073.3333333333333</v>
      </c>
      <c r="AN379" s="10">
        <f t="shared" si="84"/>
        <v>1.42E-6</v>
      </c>
      <c r="AO379" s="10">
        <v>0.41</v>
      </c>
      <c r="AP379">
        <f t="shared" si="79"/>
        <v>1.5241333333333332E-3</v>
      </c>
    </row>
    <row r="380" spans="1:42" ht="14.25" customHeight="1" x14ac:dyDescent="0.3">
      <c r="A380" t="s">
        <v>860</v>
      </c>
      <c r="B380" t="s">
        <v>861</v>
      </c>
      <c r="C380">
        <v>1997</v>
      </c>
      <c r="D380" t="s">
        <v>113</v>
      </c>
      <c r="E380" s="64">
        <v>7</v>
      </c>
      <c r="F380">
        <v>4</v>
      </c>
      <c r="G380">
        <v>197</v>
      </c>
      <c r="H380">
        <v>200</v>
      </c>
      <c r="I380" t="s">
        <v>862</v>
      </c>
      <c r="J380" t="s">
        <v>863</v>
      </c>
      <c r="K380" t="s">
        <v>864</v>
      </c>
      <c r="L380" s="49" t="s">
        <v>47</v>
      </c>
      <c r="M380" s="31" t="s">
        <v>76</v>
      </c>
      <c r="N380" s="1" t="s">
        <v>108</v>
      </c>
      <c r="O380" s="1" t="s">
        <v>51</v>
      </c>
      <c r="P380" s="1" t="s">
        <v>77</v>
      </c>
      <c r="Q380" s="1" t="s">
        <v>370</v>
      </c>
      <c r="R380" s="1" t="s">
        <v>371</v>
      </c>
      <c r="T380" s="1" t="s">
        <v>55</v>
      </c>
      <c r="U380" s="1" t="s">
        <v>56</v>
      </c>
      <c r="V380" s="1" t="s">
        <v>54</v>
      </c>
      <c r="W380" s="1" t="s">
        <v>57</v>
      </c>
      <c r="X380" s="1" t="s">
        <v>58</v>
      </c>
      <c r="AA380" s="45" t="s">
        <v>305</v>
      </c>
      <c r="AB380">
        <v>6</v>
      </c>
      <c r="AC380">
        <v>45.416666999999997</v>
      </c>
      <c r="AD380">
        <v>-73.933333000000005</v>
      </c>
      <c r="AF380">
        <v>0.61</v>
      </c>
      <c r="AJ380" s="31">
        <v>15</v>
      </c>
      <c r="AK380" s="31">
        <f t="shared" si="82"/>
        <v>6.6666666666666666E-2</v>
      </c>
      <c r="AL380" s="31">
        <f t="shared" si="83"/>
        <v>666.66666666666663</v>
      </c>
      <c r="AM380" s="38">
        <f t="shared" si="78"/>
        <v>406.66666666666663</v>
      </c>
      <c r="AN380" s="10">
        <f t="shared" si="84"/>
        <v>1.42E-6</v>
      </c>
      <c r="AO380" s="10">
        <v>0.41</v>
      </c>
      <c r="AP380">
        <f t="shared" si="79"/>
        <v>5.7746666666666664E-4</v>
      </c>
    </row>
    <row r="381" spans="1:42" ht="14.25" customHeight="1" x14ac:dyDescent="0.3">
      <c r="A381" t="s">
        <v>860</v>
      </c>
      <c r="B381" t="s">
        <v>861</v>
      </c>
      <c r="C381">
        <v>1997</v>
      </c>
      <c r="D381" t="s">
        <v>113</v>
      </c>
      <c r="E381" s="64">
        <v>7</v>
      </c>
      <c r="F381">
        <v>4</v>
      </c>
      <c r="G381">
        <v>197</v>
      </c>
      <c r="H381">
        <v>200</v>
      </c>
      <c r="I381" t="s">
        <v>862</v>
      </c>
      <c r="J381" t="s">
        <v>863</v>
      </c>
      <c r="K381" t="s">
        <v>864</v>
      </c>
      <c r="L381" s="49" t="s">
        <v>47</v>
      </c>
      <c r="M381" s="31" t="s">
        <v>76</v>
      </c>
      <c r="N381" s="1" t="s">
        <v>108</v>
      </c>
      <c r="O381" s="1" t="s">
        <v>51</v>
      </c>
      <c r="P381" s="1" t="s">
        <v>77</v>
      </c>
      <c r="Q381" s="1" t="s">
        <v>370</v>
      </c>
      <c r="R381" s="1" t="s">
        <v>371</v>
      </c>
      <c r="T381" s="1" t="s">
        <v>55</v>
      </c>
      <c r="U381" s="1" t="s">
        <v>56</v>
      </c>
      <c r="V381" s="1" t="s">
        <v>54</v>
      </c>
      <c r="W381" s="1" t="s">
        <v>57</v>
      </c>
      <c r="X381" s="1" t="s">
        <v>58</v>
      </c>
      <c r="AA381" s="45" t="s">
        <v>305</v>
      </c>
      <c r="AB381">
        <v>6</v>
      </c>
      <c r="AC381">
        <v>45.416666999999997</v>
      </c>
      <c r="AD381">
        <v>-73.933333000000005</v>
      </c>
      <c r="AF381">
        <v>1.73</v>
      </c>
      <c r="AJ381" s="31">
        <v>15</v>
      </c>
      <c r="AK381" s="31">
        <f t="shared" si="82"/>
        <v>6.6666666666666666E-2</v>
      </c>
      <c r="AL381" s="31">
        <f t="shared" si="83"/>
        <v>666.66666666666663</v>
      </c>
      <c r="AM381" s="38">
        <f t="shared" si="78"/>
        <v>1153.3333333333333</v>
      </c>
      <c r="AN381" s="10">
        <f t="shared" si="84"/>
        <v>1.42E-6</v>
      </c>
      <c r="AO381" s="10">
        <v>0.41</v>
      </c>
      <c r="AP381">
        <f t="shared" si="79"/>
        <v>1.6377333333333331E-3</v>
      </c>
    </row>
    <row r="382" spans="1:42" ht="14.25" customHeight="1" x14ac:dyDescent="0.3">
      <c r="A382" t="s">
        <v>860</v>
      </c>
      <c r="B382" t="s">
        <v>861</v>
      </c>
      <c r="C382">
        <v>1997</v>
      </c>
      <c r="D382" t="s">
        <v>113</v>
      </c>
      <c r="E382" s="64">
        <v>7</v>
      </c>
      <c r="F382">
        <v>4</v>
      </c>
      <c r="G382">
        <v>197</v>
      </c>
      <c r="H382">
        <v>200</v>
      </c>
      <c r="I382" t="s">
        <v>862</v>
      </c>
      <c r="J382" t="s">
        <v>863</v>
      </c>
      <c r="K382" t="s">
        <v>864</v>
      </c>
      <c r="L382" s="49" t="s">
        <v>47</v>
      </c>
      <c r="M382" s="31" t="s">
        <v>76</v>
      </c>
      <c r="N382" s="1" t="s">
        <v>108</v>
      </c>
      <c r="O382" s="1" t="s">
        <v>51</v>
      </c>
      <c r="P382" s="1" t="s">
        <v>77</v>
      </c>
      <c r="Q382" s="1" t="s">
        <v>370</v>
      </c>
      <c r="R382" s="1" t="s">
        <v>371</v>
      </c>
      <c r="T382" s="1" t="s">
        <v>55</v>
      </c>
      <c r="U382" s="1" t="s">
        <v>56</v>
      </c>
      <c r="V382" s="1" t="s">
        <v>54</v>
      </c>
      <c r="W382" s="1" t="s">
        <v>57</v>
      </c>
      <c r="X382" s="1" t="s">
        <v>58</v>
      </c>
      <c r="AA382" s="45" t="s">
        <v>305</v>
      </c>
      <c r="AB382">
        <v>6</v>
      </c>
      <c r="AC382">
        <v>45.416666999999997</v>
      </c>
      <c r="AD382">
        <v>-73.933333000000005</v>
      </c>
      <c r="AF382">
        <v>2.34</v>
      </c>
      <c r="AJ382" s="31">
        <v>15</v>
      </c>
      <c r="AK382" s="31">
        <f t="shared" si="82"/>
        <v>6.6666666666666666E-2</v>
      </c>
      <c r="AL382" s="31">
        <f t="shared" si="83"/>
        <v>666.66666666666663</v>
      </c>
      <c r="AM382" s="38">
        <f t="shared" si="78"/>
        <v>1559.9999999999998</v>
      </c>
      <c r="AN382" s="10">
        <f t="shared" si="84"/>
        <v>1.42E-6</v>
      </c>
      <c r="AO382" s="10">
        <v>0.41</v>
      </c>
      <c r="AP382">
        <f t="shared" si="79"/>
        <v>2.2151999999999996E-3</v>
      </c>
    </row>
    <row r="383" spans="1:42" ht="14.25" customHeight="1" x14ac:dyDescent="0.3">
      <c r="A383" t="s">
        <v>860</v>
      </c>
      <c r="B383" t="s">
        <v>861</v>
      </c>
      <c r="C383">
        <v>1997</v>
      </c>
      <c r="D383" t="s">
        <v>113</v>
      </c>
      <c r="E383" s="64">
        <v>7</v>
      </c>
      <c r="F383">
        <v>4</v>
      </c>
      <c r="G383">
        <v>197</v>
      </c>
      <c r="H383">
        <v>200</v>
      </c>
      <c r="I383" t="s">
        <v>862</v>
      </c>
      <c r="J383" t="s">
        <v>863</v>
      </c>
      <c r="K383" t="s">
        <v>864</v>
      </c>
      <c r="L383" s="49" t="s">
        <v>47</v>
      </c>
      <c r="M383" s="31" t="s">
        <v>76</v>
      </c>
      <c r="N383" s="1" t="s">
        <v>108</v>
      </c>
      <c r="O383" s="1" t="s">
        <v>51</v>
      </c>
      <c r="P383" s="1" t="s">
        <v>77</v>
      </c>
      <c r="Q383" s="1" t="s">
        <v>370</v>
      </c>
      <c r="R383" s="1" t="s">
        <v>371</v>
      </c>
      <c r="T383" s="1" t="s">
        <v>55</v>
      </c>
      <c r="U383" s="1" t="s">
        <v>56</v>
      </c>
      <c r="V383" s="1" t="s">
        <v>54</v>
      </c>
      <c r="W383" s="1" t="s">
        <v>57</v>
      </c>
      <c r="X383" s="1" t="s">
        <v>58</v>
      </c>
      <c r="AA383" s="45" t="s">
        <v>305</v>
      </c>
      <c r="AB383">
        <v>6</v>
      </c>
      <c r="AC383">
        <v>45.416666999999997</v>
      </c>
      <c r="AD383">
        <v>-73.933333000000005</v>
      </c>
      <c r="AF383">
        <v>1.66</v>
      </c>
      <c r="AJ383" s="31">
        <v>15</v>
      </c>
      <c r="AK383" s="31">
        <f t="shared" si="82"/>
        <v>6.6666666666666666E-2</v>
      </c>
      <c r="AL383" s="31">
        <f t="shared" si="83"/>
        <v>666.66666666666663</v>
      </c>
      <c r="AM383" s="38">
        <f t="shared" si="78"/>
        <v>1106.6666666666665</v>
      </c>
      <c r="AN383" s="10">
        <f t="shared" si="84"/>
        <v>1.42E-6</v>
      </c>
      <c r="AO383" s="10">
        <v>0.41</v>
      </c>
      <c r="AP383">
        <f t="shared" si="79"/>
        <v>1.5714666666666664E-3</v>
      </c>
    </row>
    <row r="384" spans="1:42" ht="14.25" customHeight="1" x14ac:dyDescent="0.3">
      <c r="A384" t="s">
        <v>860</v>
      </c>
      <c r="B384" t="s">
        <v>861</v>
      </c>
      <c r="C384">
        <v>1997</v>
      </c>
      <c r="D384" t="s">
        <v>113</v>
      </c>
      <c r="E384" s="64">
        <v>7</v>
      </c>
      <c r="F384">
        <v>4</v>
      </c>
      <c r="G384">
        <v>197</v>
      </c>
      <c r="H384">
        <v>200</v>
      </c>
      <c r="I384" t="s">
        <v>862</v>
      </c>
      <c r="J384" t="s">
        <v>863</v>
      </c>
      <c r="K384" t="s">
        <v>864</v>
      </c>
      <c r="L384" s="49" t="s">
        <v>47</v>
      </c>
      <c r="M384" s="31" t="s">
        <v>76</v>
      </c>
      <c r="N384" s="1" t="s">
        <v>108</v>
      </c>
      <c r="O384" s="1" t="s">
        <v>51</v>
      </c>
      <c r="P384" s="1" t="s">
        <v>77</v>
      </c>
      <c r="Q384" s="1" t="s">
        <v>370</v>
      </c>
      <c r="R384" s="1" t="s">
        <v>371</v>
      </c>
      <c r="T384" s="1" t="s">
        <v>55</v>
      </c>
      <c r="U384" s="1" t="s">
        <v>56</v>
      </c>
      <c r="V384" s="1" t="s">
        <v>54</v>
      </c>
      <c r="W384" s="1" t="s">
        <v>57</v>
      </c>
      <c r="X384" s="1" t="s">
        <v>58</v>
      </c>
      <c r="AA384" s="45" t="s">
        <v>305</v>
      </c>
      <c r="AB384">
        <v>6</v>
      </c>
      <c r="AC384">
        <v>45.416666999999997</v>
      </c>
      <c r="AD384">
        <v>-73.933333000000005</v>
      </c>
      <c r="AF384">
        <v>0.79</v>
      </c>
      <c r="AJ384" s="31">
        <v>15</v>
      </c>
      <c r="AK384" s="31">
        <f t="shared" si="82"/>
        <v>6.6666666666666666E-2</v>
      </c>
      <c r="AL384" s="31">
        <f t="shared" si="83"/>
        <v>666.66666666666663</v>
      </c>
      <c r="AM384" s="38">
        <f t="shared" si="78"/>
        <v>526.66666666666663</v>
      </c>
      <c r="AN384" s="10">
        <f t="shared" si="84"/>
        <v>1.42E-6</v>
      </c>
      <c r="AO384" s="10">
        <v>0.41</v>
      </c>
      <c r="AP384">
        <f t="shared" si="79"/>
        <v>7.4786666666666656E-4</v>
      </c>
    </row>
    <row r="385" spans="1:42" ht="14.25" customHeight="1" x14ac:dyDescent="0.3">
      <c r="A385" t="s">
        <v>860</v>
      </c>
      <c r="B385" t="s">
        <v>861</v>
      </c>
      <c r="C385">
        <v>1997</v>
      </c>
      <c r="D385" t="s">
        <v>113</v>
      </c>
      <c r="E385" s="64">
        <v>7</v>
      </c>
      <c r="F385">
        <v>4</v>
      </c>
      <c r="G385">
        <v>197</v>
      </c>
      <c r="H385">
        <v>200</v>
      </c>
      <c r="I385" t="s">
        <v>862</v>
      </c>
      <c r="J385" t="s">
        <v>863</v>
      </c>
      <c r="K385" t="s">
        <v>864</v>
      </c>
      <c r="L385" s="49" t="s">
        <v>47</v>
      </c>
      <c r="M385" s="31" t="s">
        <v>76</v>
      </c>
      <c r="N385" s="1" t="s">
        <v>108</v>
      </c>
      <c r="O385" s="1" t="s">
        <v>51</v>
      </c>
      <c r="P385" s="1" t="s">
        <v>77</v>
      </c>
      <c r="Q385" s="1" t="s">
        <v>370</v>
      </c>
      <c r="R385" s="1" t="s">
        <v>371</v>
      </c>
      <c r="T385" s="1" t="s">
        <v>55</v>
      </c>
      <c r="U385" s="1" t="s">
        <v>56</v>
      </c>
      <c r="V385" s="1" t="s">
        <v>54</v>
      </c>
      <c r="W385" s="1" t="s">
        <v>57</v>
      </c>
      <c r="X385" s="1" t="s">
        <v>58</v>
      </c>
      <c r="AA385" s="45" t="s">
        <v>305</v>
      </c>
      <c r="AB385">
        <v>6</v>
      </c>
      <c r="AC385">
        <v>45.416666999999997</v>
      </c>
      <c r="AD385">
        <v>-73.933333000000005</v>
      </c>
      <c r="AF385">
        <v>1.51</v>
      </c>
      <c r="AJ385" s="31">
        <v>15</v>
      </c>
      <c r="AK385" s="31">
        <f t="shared" si="82"/>
        <v>6.6666666666666666E-2</v>
      </c>
      <c r="AL385" s="31">
        <f t="shared" si="83"/>
        <v>666.66666666666663</v>
      </c>
      <c r="AM385" s="38">
        <f t="shared" si="78"/>
        <v>1006.6666666666666</v>
      </c>
      <c r="AN385" s="10">
        <f t="shared" si="84"/>
        <v>1.42E-6</v>
      </c>
      <c r="AO385" s="10">
        <v>0.41</v>
      </c>
      <c r="AP385">
        <f t="shared" si="79"/>
        <v>1.4294666666666666E-3</v>
      </c>
    </row>
    <row r="386" spans="1:42" ht="14.25" customHeight="1" x14ac:dyDescent="0.3">
      <c r="A386" t="s">
        <v>860</v>
      </c>
      <c r="B386" t="s">
        <v>861</v>
      </c>
      <c r="C386">
        <v>1997</v>
      </c>
      <c r="D386" t="s">
        <v>113</v>
      </c>
      <c r="E386" s="64">
        <v>7</v>
      </c>
      <c r="F386">
        <v>4</v>
      </c>
      <c r="G386">
        <v>197</v>
      </c>
      <c r="H386">
        <v>200</v>
      </c>
      <c r="I386" t="s">
        <v>862</v>
      </c>
      <c r="J386" t="s">
        <v>863</v>
      </c>
      <c r="K386" t="s">
        <v>864</v>
      </c>
      <c r="L386" s="49" t="s">
        <v>47</v>
      </c>
      <c r="M386" s="31" t="s">
        <v>76</v>
      </c>
      <c r="N386" s="1" t="s">
        <v>108</v>
      </c>
      <c r="O386" s="1" t="s">
        <v>51</v>
      </c>
      <c r="P386" s="1" t="s">
        <v>77</v>
      </c>
      <c r="Q386" s="1" t="s">
        <v>370</v>
      </c>
      <c r="R386" s="1" t="s">
        <v>371</v>
      </c>
      <c r="T386" s="1" t="s">
        <v>55</v>
      </c>
      <c r="U386" s="1" t="s">
        <v>56</v>
      </c>
      <c r="V386" s="1" t="s">
        <v>54</v>
      </c>
      <c r="W386" s="1" t="s">
        <v>57</v>
      </c>
      <c r="X386" s="1" t="s">
        <v>58</v>
      </c>
      <c r="AA386" s="45" t="s">
        <v>305</v>
      </c>
      <c r="AB386">
        <v>6</v>
      </c>
      <c r="AC386">
        <v>45.416666999999997</v>
      </c>
      <c r="AD386">
        <v>-73.933333000000005</v>
      </c>
      <c r="AF386">
        <v>1.87</v>
      </c>
      <c r="AJ386" s="31">
        <v>15</v>
      </c>
      <c r="AK386" s="31">
        <f t="shared" si="82"/>
        <v>6.6666666666666666E-2</v>
      </c>
      <c r="AL386" s="31">
        <f t="shared" si="83"/>
        <v>666.66666666666663</v>
      </c>
      <c r="AM386" s="38">
        <f t="shared" si="78"/>
        <v>1246.6666666666667</v>
      </c>
      <c r="AN386" s="10">
        <f t="shared" si="84"/>
        <v>1.42E-6</v>
      </c>
      <c r="AO386" s="10">
        <v>0.41</v>
      </c>
      <c r="AP386">
        <f t="shared" si="79"/>
        <v>1.7702666666666667E-3</v>
      </c>
    </row>
    <row r="387" spans="1:42" ht="14.25" customHeight="1" x14ac:dyDescent="0.3">
      <c r="A387" t="s">
        <v>860</v>
      </c>
      <c r="B387" t="s">
        <v>861</v>
      </c>
      <c r="C387">
        <v>1997</v>
      </c>
      <c r="D387" t="s">
        <v>113</v>
      </c>
      <c r="E387" s="64">
        <v>7</v>
      </c>
      <c r="F387">
        <v>4</v>
      </c>
      <c r="G387">
        <v>197</v>
      </c>
      <c r="H387">
        <v>200</v>
      </c>
      <c r="I387" t="s">
        <v>862</v>
      </c>
      <c r="J387" t="s">
        <v>863</v>
      </c>
      <c r="K387" t="s">
        <v>864</v>
      </c>
      <c r="L387" s="49" t="s">
        <v>47</v>
      </c>
      <c r="M387" s="31" t="s">
        <v>76</v>
      </c>
      <c r="N387" s="1" t="s">
        <v>108</v>
      </c>
      <c r="O387" s="1" t="s">
        <v>51</v>
      </c>
      <c r="P387" s="1" t="s">
        <v>77</v>
      </c>
      <c r="Q387" s="1" t="s">
        <v>370</v>
      </c>
      <c r="R387" s="1" t="s">
        <v>371</v>
      </c>
      <c r="T387" s="1" t="s">
        <v>55</v>
      </c>
      <c r="U387" s="1" t="s">
        <v>56</v>
      </c>
      <c r="V387" s="1" t="s">
        <v>54</v>
      </c>
      <c r="W387" s="1" t="s">
        <v>57</v>
      </c>
      <c r="X387" s="1" t="s">
        <v>58</v>
      </c>
      <c r="AA387" s="45" t="s">
        <v>305</v>
      </c>
      <c r="AB387">
        <v>6</v>
      </c>
      <c r="AC387">
        <v>45.416666999999997</v>
      </c>
      <c r="AD387">
        <v>-73.933333000000005</v>
      </c>
      <c r="AF387">
        <v>2.82</v>
      </c>
      <c r="AJ387" s="31">
        <v>15</v>
      </c>
      <c r="AK387" s="31">
        <f t="shared" si="82"/>
        <v>6.6666666666666666E-2</v>
      </c>
      <c r="AL387" s="31">
        <f t="shared" si="83"/>
        <v>666.66666666666663</v>
      </c>
      <c r="AM387" s="38">
        <f t="shared" si="78"/>
        <v>1879.9999999999998</v>
      </c>
      <c r="AN387" s="10">
        <f t="shared" si="84"/>
        <v>1.42E-6</v>
      </c>
      <c r="AO387" s="10">
        <v>0.41</v>
      </c>
      <c r="AP387">
        <f t="shared" si="79"/>
        <v>2.6695999999999994E-3</v>
      </c>
    </row>
    <row r="388" spans="1:42" ht="14.25" customHeight="1" x14ac:dyDescent="0.3">
      <c r="A388" t="s">
        <v>860</v>
      </c>
      <c r="B388" t="s">
        <v>861</v>
      </c>
      <c r="C388">
        <v>1997</v>
      </c>
      <c r="D388" t="s">
        <v>113</v>
      </c>
      <c r="E388" s="64">
        <v>7</v>
      </c>
      <c r="F388">
        <v>4</v>
      </c>
      <c r="G388">
        <v>197</v>
      </c>
      <c r="H388">
        <v>200</v>
      </c>
      <c r="I388" t="s">
        <v>862</v>
      </c>
      <c r="J388" t="s">
        <v>863</v>
      </c>
      <c r="K388" t="s">
        <v>864</v>
      </c>
      <c r="L388" s="49" t="s">
        <v>47</v>
      </c>
      <c r="M388" s="31" t="s">
        <v>76</v>
      </c>
      <c r="N388" s="1" t="s">
        <v>108</v>
      </c>
      <c r="O388" s="1" t="s">
        <v>51</v>
      </c>
      <c r="P388" s="1" t="s">
        <v>77</v>
      </c>
      <c r="Q388" s="1" t="s">
        <v>370</v>
      </c>
      <c r="R388" s="1" t="s">
        <v>371</v>
      </c>
      <c r="T388" s="1" t="s">
        <v>55</v>
      </c>
      <c r="U388" s="1" t="s">
        <v>56</v>
      </c>
      <c r="V388" s="1" t="s">
        <v>54</v>
      </c>
      <c r="W388" s="1" t="s">
        <v>57</v>
      </c>
      <c r="X388" s="1" t="s">
        <v>58</v>
      </c>
      <c r="AA388" s="45" t="s">
        <v>305</v>
      </c>
      <c r="AB388">
        <v>6</v>
      </c>
      <c r="AC388">
        <v>45.416666999999997</v>
      </c>
      <c r="AD388">
        <v>-73.933333000000005</v>
      </c>
      <c r="AF388">
        <v>1.92</v>
      </c>
      <c r="AJ388" s="31">
        <v>15</v>
      </c>
      <c r="AK388" s="31">
        <f t="shared" si="82"/>
        <v>6.6666666666666666E-2</v>
      </c>
      <c r="AL388" s="31">
        <f t="shared" si="83"/>
        <v>666.66666666666663</v>
      </c>
      <c r="AM388" s="38">
        <f t="shared" si="78"/>
        <v>1279.9999999999998</v>
      </c>
      <c r="AN388" s="10">
        <f t="shared" si="84"/>
        <v>1.42E-6</v>
      </c>
      <c r="AO388" s="10">
        <v>0.41</v>
      </c>
      <c r="AP388">
        <f t="shared" si="79"/>
        <v>1.8175999999999997E-3</v>
      </c>
    </row>
    <row r="389" spans="1:42" ht="14.25" customHeight="1" x14ac:dyDescent="0.3">
      <c r="A389" t="s">
        <v>860</v>
      </c>
      <c r="B389" t="s">
        <v>861</v>
      </c>
      <c r="C389">
        <v>1997</v>
      </c>
      <c r="D389" t="s">
        <v>113</v>
      </c>
      <c r="E389" s="64">
        <v>7</v>
      </c>
      <c r="F389">
        <v>4</v>
      </c>
      <c r="G389">
        <v>197</v>
      </c>
      <c r="H389">
        <v>200</v>
      </c>
      <c r="I389" t="s">
        <v>862</v>
      </c>
      <c r="J389" t="s">
        <v>863</v>
      </c>
      <c r="K389" t="s">
        <v>864</v>
      </c>
      <c r="L389" s="49" t="s">
        <v>47</v>
      </c>
      <c r="M389" s="31" t="s">
        <v>76</v>
      </c>
      <c r="N389" s="1" t="s">
        <v>108</v>
      </c>
      <c r="O389" s="1" t="s">
        <v>51</v>
      </c>
      <c r="P389" s="1" t="s">
        <v>77</v>
      </c>
      <c r="Q389" s="1" t="s">
        <v>370</v>
      </c>
      <c r="R389" s="1" t="s">
        <v>371</v>
      </c>
      <c r="T389" s="1" t="s">
        <v>55</v>
      </c>
      <c r="U389" s="1" t="s">
        <v>56</v>
      </c>
      <c r="V389" s="1" t="s">
        <v>54</v>
      </c>
      <c r="W389" s="1" t="s">
        <v>57</v>
      </c>
      <c r="X389" s="1" t="s">
        <v>58</v>
      </c>
      <c r="AA389" s="45" t="s">
        <v>305</v>
      </c>
      <c r="AB389">
        <v>6</v>
      </c>
      <c r="AC389">
        <v>45.416666999999997</v>
      </c>
      <c r="AD389">
        <v>-73.933333000000005</v>
      </c>
      <c r="AF389">
        <v>1.28</v>
      </c>
      <c r="AJ389" s="31">
        <v>15</v>
      </c>
      <c r="AK389" s="31">
        <f t="shared" si="82"/>
        <v>6.6666666666666666E-2</v>
      </c>
      <c r="AL389" s="31">
        <f t="shared" si="83"/>
        <v>666.66666666666663</v>
      </c>
      <c r="AM389" s="38">
        <f t="shared" si="78"/>
        <v>853.33333333333326</v>
      </c>
      <c r="AN389" s="10">
        <f t="shared" si="84"/>
        <v>1.42E-6</v>
      </c>
      <c r="AO389" s="10">
        <v>0.41</v>
      </c>
      <c r="AP389">
        <f t="shared" si="79"/>
        <v>1.2117333333333332E-3</v>
      </c>
    </row>
    <row r="390" spans="1:42" ht="14.25" customHeight="1" x14ac:dyDescent="0.3">
      <c r="A390" t="s">
        <v>860</v>
      </c>
      <c r="B390" t="s">
        <v>861</v>
      </c>
      <c r="C390">
        <v>1997</v>
      </c>
      <c r="D390" t="s">
        <v>113</v>
      </c>
      <c r="E390" s="64">
        <v>7</v>
      </c>
      <c r="F390">
        <v>4</v>
      </c>
      <c r="G390">
        <v>197</v>
      </c>
      <c r="H390">
        <v>200</v>
      </c>
      <c r="I390" t="s">
        <v>862</v>
      </c>
      <c r="J390" t="s">
        <v>863</v>
      </c>
      <c r="K390" t="s">
        <v>864</v>
      </c>
      <c r="L390" s="49" t="s">
        <v>47</v>
      </c>
      <c r="M390" s="31" t="s">
        <v>76</v>
      </c>
      <c r="N390" s="1" t="s">
        <v>108</v>
      </c>
      <c r="O390" s="1" t="s">
        <v>51</v>
      </c>
      <c r="P390" s="1" t="s">
        <v>77</v>
      </c>
      <c r="Q390" s="1" t="s">
        <v>370</v>
      </c>
      <c r="R390" s="1" t="s">
        <v>371</v>
      </c>
      <c r="T390" s="1" t="s">
        <v>55</v>
      </c>
      <c r="U390" s="1" t="s">
        <v>56</v>
      </c>
      <c r="V390" s="1" t="s">
        <v>54</v>
      </c>
      <c r="W390" s="1" t="s">
        <v>57</v>
      </c>
      <c r="X390" s="1" t="s">
        <v>58</v>
      </c>
      <c r="AA390" s="45" t="s">
        <v>305</v>
      </c>
      <c r="AB390">
        <v>6</v>
      </c>
      <c r="AC390">
        <v>45.416666999999997</v>
      </c>
      <c r="AD390">
        <v>-73.933333000000005</v>
      </c>
      <c r="AF390">
        <v>1.93</v>
      </c>
      <c r="AJ390" s="31">
        <v>15</v>
      </c>
      <c r="AK390" s="31">
        <f t="shared" si="82"/>
        <v>6.6666666666666666E-2</v>
      </c>
      <c r="AL390" s="31">
        <f t="shared" si="83"/>
        <v>666.66666666666663</v>
      </c>
      <c r="AM390" s="38">
        <f t="shared" si="78"/>
        <v>1286.6666666666665</v>
      </c>
      <c r="AN390" s="10">
        <f t="shared" si="84"/>
        <v>1.42E-6</v>
      </c>
      <c r="AO390" s="10">
        <v>0.41</v>
      </c>
      <c r="AP390">
        <f t="shared" si="79"/>
        <v>1.8270666666666663E-3</v>
      </c>
    </row>
    <row r="391" spans="1:42" ht="14.25" customHeight="1" x14ac:dyDescent="0.3">
      <c r="A391" t="s">
        <v>860</v>
      </c>
      <c r="B391" t="s">
        <v>861</v>
      </c>
      <c r="C391">
        <v>1997</v>
      </c>
      <c r="D391" t="s">
        <v>113</v>
      </c>
      <c r="E391" s="64">
        <v>7</v>
      </c>
      <c r="F391">
        <v>4</v>
      </c>
      <c r="G391">
        <v>197</v>
      </c>
      <c r="H391">
        <v>200</v>
      </c>
      <c r="I391" t="s">
        <v>862</v>
      </c>
      <c r="J391" t="s">
        <v>863</v>
      </c>
      <c r="K391" t="s">
        <v>864</v>
      </c>
      <c r="L391" s="49" t="s">
        <v>47</v>
      </c>
      <c r="M391" s="31" t="s">
        <v>76</v>
      </c>
      <c r="N391" s="1" t="s">
        <v>108</v>
      </c>
      <c r="O391" s="1" t="s">
        <v>51</v>
      </c>
      <c r="P391" s="1" t="s">
        <v>77</v>
      </c>
      <c r="Q391" s="1" t="s">
        <v>370</v>
      </c>
      <c r="R391" s="1" t="s">
        <v>371</v>
      </c>
      <c r="T391" s="1" t="s">
        <v>55</v>
      </c>
      <c r="U391" s="1" t="s">
        <v>56</v>
      </c>
      <c r="V391" s="1" t="s">
        <v>54</v>
      </c>
      <c r="W391" s="1" t="s">
        <v>57</v>
      </c>
      <c r="X391" s="1" t="s">
        <v>58</v>
      </c>
      <c r="AA391" s="45" t="s">
        <v>305</v>
      </c>
      <c r="AB391">
        <v>6</v>
      </c>
      <c r="AC391">
        <v>45.416666999999997</v>
      </c>
      <c r="AD391">
        <v>-73.933333000000005</v>
      </c>
      <c r="AF391">
        <v>2.72</v>
      </c>
      <c r="AJ391" s="31">
        <v>15</v>
      </c>
      <c r="AK391" s="31">
        <f t="shared" si="82"/>
        <v>6.6666666666666666E-2</v>
      </c>
      <c r="AL391" s="31">
        <f t="shared" si="83"/>
        <v>666.66666666666663</v>
      </c>
      <c r="AM391" s="38">
        <f t="shared" si="78"/>
        <v>1813.3333333333333</v>
      </c>
      <c r="AN391" s="10">
        <f t="shared" si="84"/>
        <v>1.42E-6</v>
      </c>
      <c r="AO391" s="10">
        <v>0.41</v>
      </c>
      <c r="AP391">
        <f t="shared" si="79"/>
        <v>2.5749333333333333E-3</v>
      </c>
    </row>
    <row r="392" spans="1:42" ht="14.25" customHeight="1" x14ac:dyDescent="0.3">
      <c r="A392" t="s">
        <v>860</v>
      </c>
      <c r="B392" t="s">
        <v>861</v>
      </c>
      <c r="C392">
        <v>1997</v>
      </c>
      <c r="D392" t="s">
        <v>113</v>
      </c>
      <c r="E392" s="64">
        <v>7</v>
      </c>
      <c r="F392">
        <v>4</v>
      </c>
      <c r="G392">
        <v>197</v>
      </c>
      <c r="H392">
        <v>200</v>
      </c>
      <c r="I392" t="s">
        <v>862</v>
      </c>
      <c r="J392" t="s">
        <v>863</v>
      </c>
      <c r="K392" t="s">
        <v>864</v>
      </c>
      <c r="L392" s="49" t="s">
        <v>47</v>
      </c>
      <c r="M392" s="31" t="s">
        <v>76</v>
      </c>
      <c r="N392" s="1" t="s">
        <v>108</v>
      </c>
      <c r="O392" s="1" t="s">
        <v>51</v>
      </c>
      <c r="P392" s="1" t="s">
        <v>77</v>
      </c>
      <c r="Q392" s="1" t="s">
        <v>370</v>
      </c>
      <c r="R392" s="1" t="s">
        <v>371</v>
      </c>
      <c r="T392" s="1" t="s">
        <v>55</v>
      </c>
      <c r="U392" s="1" t="s">
        <v>56</v>
      </c>
      <c r="V392" s="1" t="s">
        <v>54</v>
      </c>
      <c r="W392" s="1" t="s">
        <v>57</v>
      </c>
      <c r="X392" s="1" t="s">
        <v>58</v>
      </c>
      <c r="AA392" s="45" t="s">
        <v>305</v>
      </c>
      <c r="AB392">
        <v>6</v>
      </c>
      <c r="AC392">
        <v>45.416666999999997</v>
      </c>
      <c r="AD392">
        <v>-73.933333000000005</v>
      </c>
      <c r="AF392">
        <v>1.9</v>
      </c>
      <c r="AJ392" s="31">
        <v>15</v>
      </c>
      <c r="AK392" s="31">
        <f t="shared" si="82"/>
        <v>6.6666666666666666E-2</v>
      </c>
      <c r="AL392" s="31">
        <f t="shared" si="83"/>
        <v>666.66666666666663</v>
      </c>
      <c r="AM392" s="38">
        <f t="shared" si="78"/>
        <v>1266.6666666666665</v>
      </c>
      <c r="AN392" s="10">
        <f t="shared" si="84"/>
        <v>1.42E-6</v>
      </c>
      <c r="AO392" s="10">
        <v>0.41</v>
      </c>
      <c r="AP392">
        <f t="shared" si="79"/>
        <v>1.7986666666666663E-3</v>
      </c>
    </row>
    <row r="393" spans="1:42" ht="14.25" customHeight="1" x14ac:dyDescent="0.3">
      <c r="A393" t="s">
        <v>860</v>
      </c>
      <c r="B393" t="s">
        <v>861</v>
      </c>
      <c r="C393">
        <v>1997</v>
      </c>
      <c r="D393" t="s">
        <v>113</v>
      </c>
      <c r="E393" s="64">
        <v>7</v>
      </c>
      <c r="F393">
        <v>4</v>
      </c>
      <c r="G393">
        <v>197</v>
      </c>
      <c r="H393">
        <v>200</v>
      </c>
      <c r="I393" t="s">
        <v>862</v>
      </c>
      <c r="J393" t="s">
        <v>863</v>
      </c>
      <c r="K393" t="s">
        <v>864</v>
      </c>
      <c r="L393" s="49" t="s">
        <v>47</v>
      </c>
      <c r="M393" s="31" t="s">
        <v>76</v>
      </c>
      <c r="N393" s="1" t="s">
        <v>108</v>
      </c>
      <c r="O393" s="1" t="s">
        <v>51</v>
      </c>
      <c r="P393" s="1" t="s">
        <v>77</v>
      </c>
      <c r="Q393" s="1" t="s">
        <v>370</v>
      </c>
      <c r="R393" s="1" t="s">
        <v>371</v>
      </c>
      <c r="T393" s="1" t="s">
        <v>55</v>
      </c>
      <c r="U393" s="1" t="s">
        <v>56</v>
      </c>
      <c r="V393" s="1" t="s">
        <v>54</v>
      </c>
      <c r="W393" s="1" t="s">
        <v>57</v>
      </c>
      <c r="X393" s="1" t="s">
        <v>58</v>
      </c>
      <c r="AA393" s="45" t="s">
        <v>305</v>
      </c>
      <c r="AB393">
        <v>6</v>
      </c>
      <c r="AC393">
        <v>45.416666999999997</v>
      </c>
      <c r="AD393">
        <v>-73.933333000000005</v>
      </c>
      <c r="AF393">
        <v>1.53</v>
      </c>
      <c r="AJ393" s="31">
        <v>15</v>
      </c>
      <c r="AK393" s="31">
        <f t="shared" si="82"/>
        <v>6.6666666666666666E-2</v>
      </c>
      <c r="AL393" s="31">
        <f t="shared" si="83"/>
        <v>666.66666666666663</v>
      </c>
      <c r="AM393" s="38">
        <f t="shared" si="78"/>
        <v>1020</v>
      </c>
      <c r="AN393" s="10">
        <f t="shared" si="84"/>
        <v>1.42E-6</v>
      </c>
      <c r="AO393" s="10">
        <v>0.41</v>
      </c>
      <c r="AP393">
        <f t="shared" si="79"/>
        <v>1.4483999999999999E-3</v>
      </c>
    </row>
    <row r="394" spans="1:42" ht="14.25" customHeight="1" x14ac:dyDescent="0.3">
      <c r="A394" t="s">
        <v>860</v>
      </c>
      <c r="B394" t="s">
        <v>861</v>
      </c>
      <c r="C394">
        <v>1997</v>
      </c>
      <c r="D394" t="s">
        <v>113</v>
      </c>
      <c r="E394" s="64">
        <v>7</v>
      </c>
      <c r="F394">
        <v>4</v>
      </c>
      <c r="G394">
        <v>197</v>
      </c>
      <c r="H394">
        <v>200</v>
      </c>
      <c r="I394" t="s">
        <v>862</v>
      </c>
      <c r="J394" t="s">
        <v>863</v>
      </c>
      <c r="K394" t="s">
        <v>864</v>
      </c>
      <c r="L394" s="49" t="s">
        <v>47</v>
      </c>
      <c r="M394" s="31" t="s">
        <v>76</v>
      </c>
      <c r="N394" s="1" t="s">
        <v>108</v>
      </c>
      <c r="O394" s="1" t="s">
        <v>51</v>
      </c>
      <c r="P394" s="1" t="s">
        <v>77</v>
      </c>
      <c r="Q394" s="1" t="s">
        <v>370</v>
      </c>
      <c r="R394" s="1" t="s">
        <v>371</v>
      </c>
      <c r="T394" s="1" t="s">
        <v>55</v>
      </c>
      <c r="U394" s="1" t="s">
        <v>56</v>
      </c>
      <c r="V394" s="1" t="s">
        <v>54</v>
      </c>
      <c r="W394" s="1" t="s">
        <v>57</v>
      </c>
      <c r="X394" s="1" t="s">
        <v>58</v>
      </c>
      <c r="AA394" s="45" t="s">
        <v>305</v>
      </c>
      <c r="AB394">
        <v>6</v>
      </c>
      <c r="AC394">
        <v>45.416666999999997</v>
      </c>
      <c r="AD394">
        <v>-73.933333000000005</v>
      </c>
      <c r="AF394">
        <v>3.23</v>
      </c>
      <c r="AJ394" s="31">
        <v>15</v>
      </c>
      <c r="AK394" s="31">
        <f t="shared" si="82"/>
        <v>6.6666666666666666E-2</v>
      </c>
      <c r="AL394" s="31">
        <f t="shared" si="83"/>
        <v>666.66666666666663</v>
      </c>
      <c r="AM394" s="38">
        <f t="shared" si="78"/>
        <v>2153.333333333333</v>
      </c>
      <c r="AN394" s="10">
        <f t="shared" si="84"/>
        <v>1.42E-6</v>
      </c>
      <c r="AO394" s="10">
        <v>0.41</v>
      </c>
      <c r="AP394">
        <f t="shared" si="79"/>
        <v>3.0577333333333327E-3</v>
      </c>
    </row>
    <row r="395" spans="1:42" ht="14.25" customHeight="1" x14ac:dyDescent="0.3">
      <c r="A395" t="s">
        <v>860</v>
      </c>
      <c r="B395" t="s">
        <v>861</v>
      </c>
      <c r="C395">
        <v>1997</v>
      </c>
      <c r="D395" t="s">
        <v>113</v>
      </c>
      <c r="E395" s="64">
        <v>7</v>
      </c>
      <c r="F395">
        <v>4</v>
      </c>
      <c r="G395">
        <v>197</v>
      </c>
      <c r="H395">
        <v>200</v>
      </c>
      <c r="I395" t="s">
        <v>862</v>
      </c>
      <c r="J395" t="s">
        <v>863</v>
      </c>
      <c r="K395" t="s">
        <v>864</v>
      </c>
      <c r="L395" s="49" t="s">
        <v>47</v>
      </c>
      <c r="M395" s="31" t="s">
        <v>76</v>
      </c>
      <c r="N395" s="1" t="s">
        <v>108</v>
      </c>
      <c r="O395" s="1" t="s">
        <v>51</v>
      </c>
      <c r="P395" s="1" t="s">
        <v>77</v>
      </c>
      <c r="Q395" s="1" t="s">
        <v>370</v>
      </c>
      <c r="R395" s="1" t="s">
        <v>371</v>
      </c>
      <c r="T395" s="1" t="s">
        <v>55</v>
      </c>
      <c r="U395" s="1" t="s">
        <v>56</v>
      </c>
      <c r="V395" s="1" t="s">
        <v>54</v>
      </c>
      <c r="W395" s="1" t="s">
        <v>57</v>
      </c>
      <c r="X395" s="1" t="s">
        <v>58</v>
      </c>
      <c r="AA395" s="45" t="s">
        <v>305</v>
      </c>
      <c r="AB395">
        <v>6</v>
      </c>
      <c r="AC395">
        <v>45.416666999999997</v>
      </c>
      <c r="AD395">
        <v>-73.933333000000005</v>
      </c>
      <c r="AF395">
        <v>2.21</v>
      </c>
      <c r="AJ395" s="31">
        <v>15</v>
      </c>
      <c r="AK395" s="31">
        <f t="shared" si="82"/>
        <v>6.6666666666666666E-2</v>
      </c>
      <c r="AL395" s="31">
        <f t="shared" si="83"/>
        <v>666.66666666666663</v>
      </c>
      <c r="AM395" s="38">
        <f t="shared" si="78"/>
        <v>1473.3333333333333</v>
      </c>
      <c r="AN395" s="10">
        <f t="shared" si="84"/>
        <v>1.42E-6</v>
      </c>
      <c r="AO395" s="10">
        <v>0.41</v>
      </c>
      <c r="AP395">
        <f t="shared" si="79"/>
        <v>2.0921333333333331E-3</v>
      </c>
    </row>
    <row r="396" spans="1:42" ht="14.25" customHeight="1" x14ac:dyDescent="0.3">
      <c r="A396" t="s">
        <v>860</v>
      </c>
      <c r="B396" t="s">
        <v>861</v>
      </c>
      <c r="C396">
        <v>1997</v>
      </c>
      <c r="D396" t="s">
        <v>113</v>
      </c>
      <c r="E396" s="64">
        <v>7</v>
      </c>
      <c r="F396">
        <v>4</v>
      </c>
      <c r="G396">
        <v>197</v>
      </c>
      <c r="H396">
        <v>200</v>
      </c>
      <c r="I396" t="s">
        <v>862</v>
      </c>
      <c r="J396" t="s">
        <v>863</v>
      </c>
      <c r="K396" t="s">
        <v>864</v>
      </c>
      <c r="L396" s="49" t="s">
        <v>47</v>
      </c>
      <c r="M396" s="31" t="s">
        <v>76</v>
      </c>
      <c r="N396" s="1" t="s">
        <v>108</v>
      </c>
      <c r="O396" s="1" t="s">
        <v>51</v>
      </c>
      <c r="P396" s="1" t="s">
        <v>77</v>
      </c>
      <c r="Q396" s="1" t="s">
        <v>370</v>
      </c>
      <c r="R396" s="1" t="s">
        <v>371</v>
      </c>
      <c r="T396" s="1" t="s">
        <v>55</v>
      </c>
      <c r="U396" s="1" t="s">
        <v>56</v>
      </c>
      <c r="V396" s="1" t="s">
        <v>54</v>
      </c>
      <c r="W396" s="1" t="s">
        <v>57</v>
      </c>
      <c r="X396" s="1" t="s">
        <v>58</v>
      </c>
      <c r="AA396" s="45" t="s">
        <v>305</v>
      </c>
      <c r="AB396">
        <v>6</v>
      </c>
      <c r="AC396">
        <v>45.416666999999997</v>
      </c>
      <c r="AD396">
        <v>-73.933333000000005</v>
      </c>
      <c r="AF396">
        <v>2.13</v>
      </c>
      <c r="AJ396" s="31">
        <v>15</v>
      </c>
      <c r="AK396" s="31">
        <f t="shared" si="82"/>
        <v>6.6666666666666666E-2</v>
      </c>
      <c r="AL396" s="31">
        <f t="shared" si="83"/>
        <v>666.66666666666663</v>
      </c>
      <c r="AM396" s="38">
        <f t="shared" si="78"/>
        <v>1419.9999999999998</v>
      </c>
      <c r="AN396" s="10">
        <f t="shared" si="84"/>
        <v>1.42E-6</v>
      </c>
      <c r="AO396" s="10">
        <v>0.41</v>
      </c>
      <c r="AP396">
        <f t="shared" si="79"/>
        <v>2.0163999999999998E-3</v>
      </c>
    </row>
    <row r="397" spans="1:42" ht="14.25" customHeight="1" x14ac:dyDescent="0.3">
      <c r="A397" t="s">
        <v>860</v>
      </c>
      <c r="B397" t="s">
        <v>861</v>
      </c>
      <c r="C397">
        <v>1997</v>
      </c>
      <c r="D397" t="s">
        <v>113</v>
      </c>
      <c r="E397" s="64">
        <v>7</v>
      </c>
      <c r="F397">
        <v>4</v>
      </c>
      <c r="G397">
        <v>197</v>
      </c>
      <c r="H397">
        <v>200</v>
      </c>
      <c r="I397" t="s">
        <v>862</v>
      </c>
      <c r="J397" t="s">
        <v>863</v>
      </c>
      <c r="K397" t="s">
        <v>864</v>
      </c>
      <c r="L397" s="49" t="s">
        <v>47</v>
      </c>
      <c r="M397" s="31" t="s">
        <v>76</v>
      </c>
      <c r="N397" s="1" t="s">
        <v>108</v>
      </c>
      <c r="O397" s="1" t="s">
        <v>51</v>
      </c>
      <c r="P397" s="1" t="s">
        <v>77</v>
      </c>
      <c r="Q397" s="1" t="s">
        <v>370</v>
      </c>
      <c r="R397" s="1" t="s">
        <v>371</v>
      </c>
      <c r="T397" s="1" t="s">
        <v>55</v>
      </c>
      <c r="U397" s="1" t="s">
        <v>56</v>
      </c>
      <c r="V397" s="1" t="s">
        <v>54</v>
      </c>
      <c r="W397" s="1" t="s">
        <v>57</v>
      </c>
      <c r="X397" s="1" t="s">
        <v>58</v>
      </c>
      <c r="AA397" s="45" t="s">
        <v>305</v>
      </c>
      <c r="AB397">
        <v>6</v>
      </c>
      <c r="AC397">
        <v>45.416666999999997</v>
      </c>
      <c r="AD397">
        <v>-73.933333000000005</v>
      </c>
      <c r="AF397">
        <v>2.88</v>
      </c>
      <c r="AJ397" s="31">
        <v>15</v>
      </c>
      <c r="AK397" s="31">
        <f t="shared" si="82"/>
        <v>6.6666666666666666E-2</v>
      </c>
      <c r="AL397" s="31">
        <f t="shared" si="83"/>
        <v>666.66666666666663</v>
      </c>
      <c r="AM397" s="38">
        <f t="shared" si="78"/>
        <v>1919.9999999999998</v>
      </c>
      <c r="AN397" s="10">
        <f t="shared" si="84"/>
        <v>1.42E-6</v>
      </c>
      <c r="AO397" s="10">
        <v>0.41</v>
      </c>
      <c r="AP397">
        <f t="shared" si="79"/>
        <v>2.7263999999999995E-3</v>
      </c>
    </row>
    <row r="398" spans="1:42" ht="14.25" customHeight="1" x14ac:dyDescent="0.3">
      <c r="A398" t="s">
        <v>860</v>
      </c>
      <c r="B398" t="s">
        <v>861</v>
      </c>
      <c r="C398">
        <v>1997</v>
      </c>
      <c r="D398" t="s">
        <v>113</v>
      </c>
      <c r="E398" s="64">
        <v>7</v>
      </c>
      <c r="F398">
        <v>4</v>
      </c>
      <c r="G398">
        <v>197</v>
      </c>
      <c r="H398">
        <v>200</v>
      </c>
      <c r="I398" t="s">
        <v>862</v>
      </c>
      <c r="J398" t="s">
        <v>863</v>
      </c>
      <c r="K398" t="s">
        <v>864</v>
      </c>
      <c r="L398" s="49" t="s">
        <v>47</v>
      </c>
      <c r="M398" s="31" t="s">
        <v>76</v>
      </c>
      <c r="N398" s="1" t="s">
        <v>108</v>
      </c>
      <c r="O398" s="1" t="s">
        <v>51</v>
      </c>
      <c r="P398" s="1" t="s">
        <v>77</v>
      </c>
      <c r="Q398" s="1" t="s">
        <v>370</v>
      </c>
      <c r="R398" s="1" t="s">
        <v>371</v>
      </c>
      <c r="T398" s="1" t="s">
        <v>55</v>
      </c>
      <c r="U398" s="1" t="s">
        <v>56</v>
      </c>
      <c r="V398" s="1" t="s">
        <v>54</v>
      </c>
      <c r="W398" s="1" t="s">
        <v>57</v>
      </c>
      <c r="X398" s="1" t="s">
        <v>58</v>
      </c>
      <c r="AA398" s="45" t="s">
        <v>305</v>
      </c>
      <c r="AB398">
        <v>6</v>
      </c>
      <c r="AC398">
        <v>45.416666999999997</v>
      </c>
      <c r="AD398">
        <v>-73.933333000000005</v>
      </c>
      <c r="AF398">
        <v>1.42</v>
      </c>
      <c r="AJ398" s="31">
        <v>15</v>
      </c>
      <c r="AK398" s="31">
        <f t="shared" si="82"/>
        <v>6.6666666666666666E-2</v>
      </c>
      <c r="AL398" s="31">
        <f t="shared" si="83"/>
        <v>666.66666666666663</v>
      </c>
      <c r="AM398" s="38">
        <f t="shared" si="78"/>
        <v>946.66666666666652</v>
      </c>
      <c r="AN398" s="10">
        <f t="shared" si="84"/>
        <v>1.42E-6</v>
      </c>
      <c r="AO398" s="10">
        <v>0.41</v>
      </c>
      <c r="AP398">
        <f t="shared" si="79"/>
        <v>1.3442666666666663E-3</v>
      </c>
    </row>
    <row r="399" spans="1:42" ht="14.25" customHeight="1" x14ac:dyDescent="0.3">
      <c r="AJ399" s="31"/>
      <c r="AK399" s="31"/>
      <c r="AL399" s="31"/>
      <c r="AM399" s="38"/>
      <c r="AN399" s="10"/>
      <c r="AO399" s="10"/>
    </row>
    <row r="400" spans="1:42" ht="14.25" customHeight="1" x14ac:dyDescent="0.3">
      <c r="AJ400" s="31"/>
      <c r="AK400" s="31"/>
      <c r="AL400" s="31"/>
      <c r="AM400" s="38"/>
      <c r="AN400" s="10"/>
      <c r="AO400" s="10"/>
    </row>
    <row r="401" spans="36:41" ht="14.25" customHeight="1" x14ac:dyDescent="0.3">
      <c r="AJ401" s="31"/>
      <c r="AK401" s="31"/>
      <c r="AL401" s="31"/>
      <c r="AM401" s="38"/>
      <c r="AN401" s="10"/>
      <c r="AO401" s="10"/>
    </row>
    <row r="402" spans="36:41" ht="14.25" customHeight="1" x14ac:dyDescent="0.3">
      <c r="AJ402" s="31"/>
      <c r="AK402" s="31"/>
      <c r="AL402" s="31"/>
      <c r="AM402" s="38"/>
      <c r="AN402" s="10"/>
      <c r="AO402" s="10"/>
    </row>
    <row r="403" spans="36:41" ht="14.25" customHeight="1" x14ac:dyDescent="0.3">
      <c r="AJ403" s="31"/>
      <c r="AK403" s="31"/>
      <c r="AL403" s="31"/>
      <c r="AM403" s="38"/>
      <c r="AN403" s="10"/>
      <c r="AO403" s="10"/>
    </row>
    <row r="404" spans="36:41" ht="14.25" customHeight="1" x14ac:dyDescent="0.3">
      <c r="AJ404" s="31"/>
      <c r="AK404" s="31"/>
      <c r="AL404" s="31"/>
      <c r="AM404" s="38"/>
      <c r="AN404" s="10"/>
      <c r="AO404" s="10"/>
    </row>
    <row r="405" spans="36:41" ht="14.25" customHeight="1" x14ac:dyDescent="0.3">
      <c r="AJ405" s="31"/>
      <c r="AK405" s="31"/>
      <c r="AL405" s="31"/>
      <c r="AM405" s="38"/>
      <c r="AN405" s="10"/>
      <c r="AO405" s="10"/>
    </row>
    <row r="406" spans="36:41" ht="14.25" customHeight="1" x14ac:dyDescent="0.3">
      <c r="AJ406" s="31"/>
      <c r="AK406" s="31"/>
      <c r="AL406" s="31"/>
      <c r="AM406" s="38"/>
      <c r="AN406" s="10"/>
      <c r="AO406" s="10"/>
    </row>
    <row r="407" spans="36:41" ht="14.25" customHeight="1" x14ac:dyDescent="0.3"/>
    <row r="408" spans="36:41" ht="14.25" customHeight="1" x14ac:dyDescent="0.3"/>
    <row r="409" spans="36:41" ht="14.25" customHeight="1" x14ac:dyDescent="0.3"/>
    <row r="410" spans="36:41" ht="14.25" customHeight="1" x14ac:dyDescent="0.3"/>
    <row r="411" spans="36:41" ht="14.25" customHeight="1" x14ac:dyDescent="0.3"/>
    <row r="412" spans="36:41" ht="14.25" customHeight="1" x14ac:dyDescent="0.3"/>
    <row r="413" spans="36:41" ht="14.25" customHeight="1" x14ac:dyDescent="0.3"/>
    <row r="414" spans="36:41" ht="14.25" customHeight="1" x14ac:dyDescent="0.3"/>
    <row r="415" spans="36:41" ht="14.25" customHeight="1" x14ac:dyDescent="0.3"/>
    <row r="416" spans="36:41"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1048575" spans="22:22" ht="15" customHeight="1" x14ac:dyDescent="0.3">
      <c r="V1048575" s="31" t="s">
        <v>54</v>
      </c>
    </row>
  </sheetData>
  <mergeCells count="114">
    <mergeCell ref="Q225:R225"/>
    <mergeCell ref="Q226:R226"/>
    <mergeCell ref="Q227:R227"/>
    <mergeCell ref="Q228:R228"/>
    <mergeCell ref="Q239:R239"/>
    <mergeCell ref="Q240:R240"/>
    <mergeCell ref="Q133:R133"/>
    <mergeCell ref="Q134:R134"/>
    <mergeCell ref="Q135:R135"/>
    <mergeCell ref="Q136:R136"/>
    <mergeCell ref="Q137:R137"/>
    <mergeCell ref="Q138:R138"/>
    <mergeCell ref="Q139:R139"/>
    <mergeCell ref="Q140:R140"/>
    <mergeCell ref="Q279:R279"/>
    <mergeCell ref="Q141:R141"/>
    <mergeCell ref="Q142:R142"/>
    <mergeCell ref="Q143:R143"/>
    <mergeCell ref="Q144:R144"/>
    <mergeCell ref="Q145:R145"/>
    <mergeCell ref="Q146:R146"/>
    <mergeCell ref="Q147:R147"/>
    <mergeCell ref="Q148:R148"/>
    <mergeCell ref="Q278:R278"/>
    <mergeCell ref="Q229:R229"/>
    <mergeCell ref="Q230:R230"/>
    <mergeCell ref="Q231:R231"/>
    <mergeCell ref="Q232:R232"/>
    <mergeCell ref="Q233:R233"/>
    <mergeCell ref="Q224:R224"/>
    <mergeCell ref="Q124:R124"/>
    <mergeCell ref="Q125:R125"/>
    <mergeCell ref="Q126:R126"/>
    <mergeCell ref="Q127:R127"/>
    <mergeCell ref="Q128:R128"/>
    <mergeCell ref="Q129:R129"/>
    <mergeCell ref="Q130:R130"/>
    <mergeCell ref="Q131:R131"/>
    <mergeCell ref="Q132:R132"/>
    <mergeCell ref="U111:V111"/>
    <mergeCell ref="U112:V112"/>
    <mergeCell ref="U113:V113"/>
    <mergeCell ref="U114:V114"/>
    <mergeCell ref="Q119:R119"/>
    <mergeCell ref="Q120:R120"/>
    <mergeCell ref="Q121:R121"/>
    <mergeCell ref="Q122:R122"/>
    <mergeCell ref="Q123:R123"/>
    <mergeCell ref="Q106:R106"/>
    <mergeCell ref="Q78:R78"/>
    <mergeCell ref="Q99:R99"/>
    <mergeCell ref="Q100:R100"/>
    <mergeCell ref="Q101:R101"/>
    <mergeCell ref="Q102:R102"/>
    <mergeCell ref="Q103:R103"/>
    <mergeCell ref="Q104:R104"/>
    <mergeCell ref="U110:V110"/>
    <mergeCell ref="Q70:R70"/>
    <mergeCell ref="Q71:R71"/>
    <mergeCell ref="Q72:R72"/>
    <mergeCell ref="Q73:R73"/>
    <mergeCell ref="Q74:R74"/>
    <mergeCell ref="Q75:R75"/>
    <mergeCell ref="Q76:R76"/>
    <mergeCell ref="Q77:R77"/>
    <mergeCell ref="Q105:R105"/>
    <mergeCell ref="Q249:R249"/>
    <mergeCell ref="U219:V219"/>
    <mergeCell ref="U220:V220"/>
    <mergeCell ref="U221:V221"/>
    <mergeCell ref="U222:V222"/>
    <mergeCell ref="Q223:R223"/>
    <mergeCell ref="AQ20:BG20"/>
    <mergeCell ref="AQ21:BG21"/>
    <mergeCell ref="AQ22:BG22"/>
    <mergeCell ref="AQ23:BG23"/>
    <mergeCell ref="AQ26:AR26"/>
    <mergeCell ref="AQ28:AR28"/>
    <mergeCell ref="Q58:R58"/>
    <mergeCell ref="Q59:R59"/>
    <mergeCell ref="Q60:R60"/>
    <mergeCell ref="Q61:R61"/>
    <mergeCell ref="Q62:R62"/>
    <mergeCell ref="Q63:R63"/>
    <mergeCell ref="Q64:R64"/>
    <mergeCell ref="Q65:R65"/>
    <mergeCell ref="Q66:R66"/>
    <mergeCell ref="Q67:R67"/>
    <mergeCell ref="Q68:R68"/>
    <mergeCell ref="Q69:R69"/>
    <mergeCell ref="Q244:R244"/>
    <mergeCell ref="Q245:R245"/>
    <mergeCell ref="Q246:R246"/>
    <mergeCell ref="Q247:R247"/>
    <mergeCell ref="Q248:R248"/>
    <mergeCell ref="Q241:R241"/>
    <mergeCell ref="Q242:R242"/>
    <mergeCell ref="Q243:R243"/>
    <mergeCell ref="Q234:R234"/>
    <mergeCell ref="Q235:R235"/>
    <mergeCell ref="Q236:R236"/>
    <mergeCell ref="Q237:R237"/>
    <mergeCell ref="Q238:R238"/>
    <mergeCell ref="U295:V295"/>
    <mergeCell ref="U296:V296"/>
    <mergeCell ref="U297:V297"/>
    <mergeCell ref="U298:V298"/>
    <mergeCell ref="U299:V299"/>
    <mergeCell ref="Q250:R250"/>
    <mergeCell ref="Q251:R251"/>
    <mergeCell ref="Q252:R252"/>
    <mergeCell ref="Q253:R253"/>
    <mergeCell ref="Q280:R280"/>
    <mergeCell ref="Q281:R281"/>
  </mergeCells>
  <phoneticPr fontId="32" type="noConversion"/>
  <hyperlinks>
    <hyperlink ref="I2" r:id="rId1" xr:uid="{00000000-0004-0000-0000-000000000000}"/>
    <hyperlink ref="J2" r:id="rId2" xr:uid="{00000000-0004-0000-0000-000001000000}"/>
    <hyperlink ref="I3" r:id="rId3" xr:uid="{00000000-0004-0000-0000-000002000000}"/>
    <hyperlink ref="J3" r:id="rId4" xr:uid="{00000000-0004-0000-0000-000003000000}"/>
    <hyperlink ref="I4" r:id="rId5" xr:uid="{00000000-0004-0000-0000-000004000000}"/>
    <hyperlink ref="J4" r:id="rId6" xr:uid="{00000000-0004-0000-0000-000005000000}"/>
    <hyperlink ref="I5" r:id="rId7" xr:uid="{00000000-0004-0000-0000-000006000000}"/>
    <hyperlink ref="J5" r:id="rId8" xr:uid="{00000000-0004-0000-0000-000007000000}"/>
    <hyperlink ref="I6" r:id="rId9" xr:uid="{00000000-0004-0000-0000-000008000000}"/>
    <hyperlink ref="J6" r:id="rId10" xr:uid="{00000000-0004-0000-0000-000009000000}"/>
    <hyperlink ref="I7" r:id="rId11" xr:uid="{00000000-0004-0000-0000-00000A000000}"/>
    <hyperlink ref="J7" r:id="rId12" xr:uid="{00000000-0004-0000-0000-00000B000000}"/>
    <hyperlink ref="I8" r:id="rId13" xr:uid="{00000000-0004-0000-0000-00000C000000}"/>
    <hyperlink ref="J8" r:id="rId14" xr:uid="{00000000-0004-0000-0000-00000D000000}"/>
    <hyperlink ref="I9" r:id="rId15" xr:uid="{00000000-0004-0000-0000-00000E000000}"/>
    <hyperlink ref="J9" r:id="rId16" xr:uid="{00000000-0004-0000-0000-00000F000000}"/>
    <hyperlink ref="I10" r:id="rId17" xr:uid="{00000000-0004-0000-0000-000010000000}"/>
    <hyperlink ref="J10" r:id="rId18" xr:uid="{00000000-0004-0000-0000-000011000000}"/>
    <hyperlink ref="I11" r:id="rId19" xr:uid="{00000000-0004-0000-0000-000012000000}"/>
    <hyperlink ref="J11" r:id="rId20" xr:uid="{00000000-0004-0000-0000-000013000000}"/>
    <hyperlink ref="I17" r:id="rId21" xr:uid="{00000000-0004-0000-0000-000014000000}"/>
    <hyperlink ref="J17" r:id="rId22" xr:uid="{00000000-0004-0000-0000-000015000000}"/>
    <hyperlink ref="I18" r:id="rId23" xr:uid="{00000000-0004-0000-0000-000016000000}"/>
    <hyperlink ref="J18" r:id="rId24" xr:uid="{00000000-0004-0000-0000-000017000000}"/>
    <hyperlink ref="J20" r:id="rId25" xr:uid="{00000000-0004-0000-0000-000019000000}"/>
    <hyperlink ref="J21" r:id="rId26" xr:uid="{00000000-0004-0000-0000-00001A000000}"/>
    <hyperlink ref="J22" r:id="rId27" xr:uid="{00000000-0004-0000-0000-00001B000000}"/>
    <hyperlink ref="J23" r:id="rId28" xr:uid="{00000000-0004-0000-0000-00001C000000}"/>
    <hyperlink ref="J24" r:id="rId29" xr:uid="{00000000-0004-0000-0000-00001D000000}"/>
    <hyperlink ref="I25" r:id="rId30" xr:uid="{00000000-0004-0000-0000-000024000000}"/>
    <hyperlink ref="I26" r:id="rId31" xr:uid="{00000000-0004-0000-0000-000025000000}"/>
    <hyperlink ref="I27" r:id="rId32" xr:uid="{00000000-0004-0000-0000-000026000000}"/>
    <hyperlink ref="I28" r:id="rId33" xr:uid="{00000000-0004-0000-0000-000027000000}"/>
    <hyperlink ref="J79" r:id="rId34" xr:uid="{00000000-0004-0000-0000-000028000000}"/>
    <hyperlink ref="J80" r:id="rId35" xr:uid="{00000000-0004-0000-0000-000029000000}"/>
    <hyperlink ref="J86" r:id="rId36" xr:uid="{00000000-0004-0000-0000-00002A000000}"/>
    <hyperlink ref="J87" r:id="rId37" xr:uid="{00000000-0004-0000-0000-00002B000000}"/>
    <hyperlink ref="J88" r:id="rId38" xr:uid="{00000000-0004-0000-0000-00002C000000}"/>
    <hyperlink ref="J89" r:id="rId39" xr:uid="{00000000-0004-0000-0000-00002D000000}"/>
    <hyperlink ref="J90" r:id="rId40" xr:uid="{00000000-0004-0000-0000-00002E000000}"/>
    <hyperlink ref="J91" r:id="rId41" xr:uid="{00000000-0004-0000-0000-00002F000000}"/>
  </hyperlinks>
  <pageMargins left="0.7" right="0.7" top="0.75" bottom="0.75" header="0" footer="0"/>
  <pageSetup orientation="portrait"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A29" sqref="A29"/>
    </sheetView>
  </sheetViews>
  <sheetFormatPr defaultColWidth="14.44140625" defaultRowHeight="15" customHeight="1" x14ac:dyDescent="0.3"/>
  <cols>
    <col min="1" max="1" width="17.5546875" customWidth="1"/>
    <col min="2" max="26" width="8.6640625" customWidth="1"/>
  </cols>
  <sheetData>
    <row r="1" spans="1:2" ht="14.25" customHeight="1" x14ac:dyDescent="0.3">
      <c r="A1" s="10" t="s">
        <v>257</v>
      </c>
      <c r="B1" s="27" t="s">
        <v>108</v>
      </c>
    </row>
    <row r="2" spans="1:2" ht="14.25" customHeight="1" x14ac:dyDescent="0.3"/>
    <row r="3" spans="1:2" ht="14.25" customHeight="1" x14ac:dyDescent="0.3">
      <c r="A3" s="10" t="s">
        <v>35</v>
      </c>
      <c r="B3" s="10" t="s">
        <v>258</v>
      </c>
    </row>
    <row r="4" spans="1:2" ht="14.25" customHeight="1" x14ac:dyDescent="0.3">
      <c r="A4" s="10" t="s">
        <v>36</v>
      </c>
      <c r="B4" s="10" t="s">
        <v>259</v>
      </c>
    </row>
    <row r="5" spans="1:2" ht="14.25" customHeight="1" x14ac:dyDescent="0.3">
      <c r="A5" s="10" t="s">
        <v>37</v>
      </c>
      <c r="B5" s="10" t="s">
        <v>260</v>
      </c>
    </row>
    <row r="6" spans="1:2" ht="14.25" customHeight="1" x14ac:dyDescent="0.3"/>
    <row r="7" spans="1:2" ht="14.25" customHeight="1" x14ac:dyDescent="0.3">
      <c r="A7" s="10" t="s">
        <v>261</v>
      </c>
    </row>
    <row r="8" spans="1:2" ht="14.25" customHeight="1" x14ac:dyDescent="0.3">
      <c r="A8" s="10" t="s">
        <v>262</v>
      </c>
    </row>
    <row r="9" spans="1:2" ht="14.25" customHeight="1" x14ac:dyDescent="0.3">
      <c r="A9" s="10" t="s">
        <v>263</v>
      </c>
    </row>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biomass</vt:lpstr>
      <vt:lpstr>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Cargill</dc:creator>
  <cp:lastModifiedBy>Rachael Cargill</cp:lastModifiedBy>
  <dcterms:created xsi:type="dcterms:W3CDTF">2022-06-11T11:31:44Z</dcterms:created>
  <dcterms:modified xsi:type="dcterms:W3CDTF">2023-05-25T12:56:58Z</dcterms:modified>
</cp:coreProperties>
</file>