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ЗАДАЧИ_РЕШЕНИЯ - 38,9 Гб\!Автор24\3214687 - 5150 Рыбалова ЛР 3, 5 вар.5 21.10\Решение_клиенту\лр5\"/>
    </mc:Choice>
  </mc:AlternateContent>
  <xr:revisionPtr revIDLastSave="0" documentId="13_ncr:1_{6BAC9DB5-70D1-4EBE-BB91-16C2CABEC5C8}" xr6:coauthVersionLast="38" xr6:coauthVersionMax="38" xr10:uidLastSave="{00000000-0000-0000-0000-000000000000}"/>
  <bookViews>
    <workbookView xWindow="120" yWindow="30" windowWidth="12300" windowHeight="11640" xr2:uid="{00000000-000D-0000-FFFF-FFFF00000000}"/>
  </bookViews>
  <sheets>
    <sheet name="ЛР5 вар5" sheetId="8" r:id="rId1"/>
  </sheets>
  <calcPr calcId="162913"/>
</workbook>
</file>

<file path=xl/calcChain.xml><?xml version="1.0" encoding="utf-8"?>
<calcChain xmlns="http://schemas.openxmlformats.org/spreadsheetml/2006/main">
  <c r="B79" i="8" l="1"/>
  <c r="C79" i="8"/>
  <c r="D79" i="8"/>
  <c r="B80" i="8"/>
  <c r="C80" i="8"/>
  <c r="D80" i="8"/>
  <c r="B81" i="8"/>
  <c r="C81" i="8"/>
  <c r="D81" i="8"/>
  <c r="C78" i="8"/>
  <c r="D78" i="8"/>
  <c r="B78" i="8"/>
  <c r="B9" i="8" l="1"/>
  <c r="E46" i="8"/>
  <c r="D46" i="8"/>
  <c r="C46" i="8"/>
  <c r="E45" i="8"/>
  <c r="D45" i="8"/>
  <c r="C45" i="8"/>
  <c r="E44" i="8"/>
  <c r="D44" i="8"/>
  <c r="C44" i="8"/>
  <c r="E41" i="8"/>
  <c r="D41" i="8"/>
  <c r="C41" i="8"/>
  <c r="E40" i="8"/>
  <c r="D40" i="8"/>
  <c r="C40" i="8"/>
  <c r="E39" i="8"/>
  <c r="D39" i="8"/>
  <c r="C39" i="8"/>
  <c r="E36" i="8"/>
  <c r="D36" i="8"/>
  <c r="C36" i="8"/>
  <c r="E35" i="8"/>
  <c r="D35" i="8"/>
  <c r="C35" i="8"/>
  <c r="E34" i="8"/>
  <c r="D34" i="8"/>
  <c r="C34" i="8"/>
  <c r="E31" i="8"/>
  <c r="D31" i="8"/>
  <c r="C31" i="8"/>
  <c r="E30" i="8"/>
  <c r="D30" i="8"/>
  <c r="C30" i="8"/>
  <c r="E29" i="8"/>
  <c r="D29" i="8"/>
  <c r="C29" i="8"/>
  <c r="E23" i="8"/>
  <c r="D23" i="8"/>
  <c r="C23" i="8"/>
  <c r="E9" i="8"/>
  <c r="D9" i="8"/>
  <c r="C9" i="8"/>
  <c r="C82" i="8" l="1"/>
  <c r="B82" i="8"/>
  <c r="D82" i="8"/>
  <c r="C11" i="8"/>
  <c r="B14" i="8" s="1"/>
  <c r="E82" i="8" l="1"/>
  <c r="E83" i="8"/>
  <c r="E14" i="8"/>
  <c r="C14" i="8"/>
  <c r="D14" i="8"/>
  <c r="B84" i="8" l="1"/>
  <c r="B85" i="8" s="1"/>
  <c r="C84" i="8"/>
  <c r="C85" i="8" s="1"/>
  <c r="D84" i="8"/>
  <c r="D85" i="8" s="1"/>
  <c r="D51" i="8"/>
  <c r="C57" i="8" s="1"/>
  <c r="D52" i="8"/>
  <c r="C58" i="8" s="1"/>
  <c r="E50" i="8"/>
  <c r="F67" i="8" s="1"/>
  <c r="E51" i="8"/>
  <c r="D57" i="8" s="1"/>
  <c r="E52" i="8"/>
  <c r="D58" i="8" s="1"/>
  <c r="C50" i="8"/>
  <c r="C51" i="8"/>
  <c r="C52" i="8"/>
  <c r="D50" i="8"/>
  <c r="C66" i="8" s="1"/>
  <c r="E85" i="8" l="1"/>
  <c r="E87" i="8" s="1"/>
  <c r="G57" i="8"/>
  <c r="I50" i="8"/>
  <c r="G58" i="8"/>
  <c r="F66" i="8"/>
  <c r="F68" i="8" s="1"/>
  <c r="I52" i="8"/>
  <c r="I51" i="8"/>
  <c r="C67" i="8"/>
  <c r="C6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74" authorId="0" shapeId="0" xr:uid="{6CED0F4F-7A2A-42F9-8EFD-093134A5DE25}">
      <text>
        <r>
          <rPr>
            <b/>
            <sz val="8"/>
            <color indexed="81"/>
            <rFont val="Tahoma"/>
            <family val="2"/>
            <charset val="204"/>
          </rPr>
          <t>число экс-
пертов в группе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75" authorId="0" shapeId="0" xr:uid="{2C09CFA5-6028-406A-8A73-2D05619A67F1}">
      <text>
        <r>
          <rPr>
            <b/>
            <sz val="8"/>
            <color indexed="81"/>
            <rFont val="Tahoma"/>
            <family val="2"/>
            <charset val="204"/>
          </rPr>
          <t>число альтернатив</t>
        </r>
      </text>
    </comment>
  </commentList>
</comments>
</file>

<file path=xl/sharedStrings.xml><?xml version="1.0" encoding="utf-8"?>
<sst xmlns="http://schemas.openxmlformats.org/spreadsheetml/2006/main" count="113" uniqueCount="55">
  <si>
    <t>Определим веса критериев</t>
  </si>
  <si>
    <t>Эксперты</t>
  </si>
  <si>
    <t>А1</t>
  </si>
  <si>
    <t>А2</t>
  </si>
  <si>
    <t>А3</t>
  </si>
  <si>
    <t>суммарные оценки всеми экспертами</t>
  </si>
  <si>
    <t>С1</t>
  </si>
  <si>
    <t>С2</t>
  </si>
  <si>
    <t>С3</t>
  </si>
  <si>
    <t>сумма всех оценок</t>
  </si>
  <si>
    <t>веса критериев</t>
  </si>
  <si>
    <t>V1</t>
  </si>
  <si>
    <t>V2</t>
  </si>
  <si>
    <t>V3</t>
  </si>
  <si>
    <t>C=</t>
  </si>
  <si>
    <t>Выполним ранжирование критериев</t>
  </si>
  <si>
    <t>С4</t>
  </si>
  <si>
    <t>К1</t>
  </si>
  <si>
    <t>К2</t>
  </si>
  <si>
    <t>К3</t>
  </si>
  <si>
    <t>Составим матрицы парных сравнений</t>
  </si>
  <si>
    <t>Составим матрицу потерь</t>
  </si>
  <si>
    <t>предварительное ранхирование</t>
  </si>
  <si>
    <t>P2</t>
  </si>
  <si>
    <t>P3</t>
  </si>
  <si>
    <t>Сокращаем матрицу потерь</t>
  </si>
  <si>
    <t>Предварительное ранжирование:</t>
  </si>
  <si>
    <t>R</t>
  </si>
  <si>
    <t>Итог:</t>
  </si>
  <si>
    <t>Окончательное сравнение</t>
  </si>
  <si>
    <t xml:space="preserve">Окончательное ранжирование альтернатив: </t>
  </si>
  <si>
    <t>V4</t>
  </si>
  <si>
    <t>К4</t>
  </si>
  <si>
    <t xml:space="preserve"> наилучшее значение</t>
  </si>
  <si>
    <t xml:space="preserve"> наихудшее значение</t>
  </si>
  <si>
    <t>P1</t>
  </si>
  <si>
    <t>Предварительно лучшей считается А3</t>
  </si>
  <si>
    <t xml:space="preserve">W = </t>
  </si>
  <si>
    <t>m =</t>
  </si>
  <si>
    <t>n =</t>
  </si>
  <si>
    <t>Финальная оценка  альтернативы</t>
  </si>
  <si>
    <t xml:space="preserve">Менять местами не нужно </t>
  </si>
  <si>
    <t>rср</t>
  </si>
  <si>
    <t>Сумма</t>
  </si>
  <si>
    <t>(ris-rср)</t>
  </si>
  <si>
    <t>(ris-rср)^2</t>
  </si>
  <si>
    <t>коэффициент конкордации Кендалла</t>
  </si>
  <si>
    <t>К1: Конкурентоспособность</t>
  </si>
  <si>
    <t>К2: Техническая осуществимость</t>
  </si>
  <si>
    <t>Предварительно лучшей считается А1</t>
  </si>
  <si>
    <t>А1, А3, А2</t>
  </si>
  <si>
    <t>К3: Жизнеспособность</t>
  </si>
  <si>
    <t>К4: Трудоемкость</t>
  </si>
  <si>
    <t>Sris</t>
  </si>
  <si>
    <t>Касьянов К.С.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</si>
</sst>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i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distributed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3" fillId="0" borderId="1" xfId="0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 applyAlignment="1">
      <alignment horizontal="right"/>
    </xf>
    <xf numFmtId="0" fontId="7" fillId="0" borderId="0" xfId="0" applyFont="1" applyFill="1" applyBorder="1"/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2" xfId="0" applyFont="1" applyBorder="1"/>
    <xf numFmtId="0" fontId="3" fillId="0" borderId="3" xfId="0" applyFont="1" applyBorder="1"/>
    <xf numFmtId="2" fontId="3" fillId="0" borderId="1" xfId="0" applyNumberFormat="1" applyFont="1" applyBorder="1"/>
    <xf numFmtId="0" fontId="4" fillId="0" borderId="0" xfId="0" applyFont="1" applyAlignment="1">
      <alignment horizontal="center" vertical="center"/>
    </xf>
    <xf numFmtId="2" fontId="3" fillId="2" borderId="1" xfId="0" applyNumberFormat="1" applyFont="1" applyFill="1" applyBorder="1" applyAlignment="1">
      <alignment horizontal="center"/>
    </xf>
    <xf numFmtId="2" fontId="4" fillId="2" borderId="0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26640</xdr:colOff>
      <xdr:row>31</xdr:row>
      <xdr:rowOff>28574</xdr:rowOff>
    </xdr:from>
    <xdr:to>
      <xdr:col>11</xdr:col>
      <xdr:colOff>612245</xdr:colOff>
      <xdr:row>35</xdr:row>
      <xdr:rowOff>171449</xdr:rowOff>
    </xdr:to>
    <xdr:pic>
      <xdr:nvPicPr>
        <xdr:cNvPr id="2" name="Рисунок 1" descr="Вырезка экрана">
          <a:extLst>
            <a:ext uri="{FF2B5EF4-FFF2-40B4-BE49-F238E27FC236}">
              <a16:creationId xmlns:a16="http://schemas.microsoft.com/office/drawing/2014/main" id="{C154D460-C87C-41E2-8FF3-62F6159DE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6215" y="6734174"/>
          <a:ext cx="2681105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FDFBC-3A08-4E08-AE96-FF1655C386CD}">
  <dimension ref="A1:N87"/>
  <sheetViews>
    <sheetView tabSelected="1" zoomScaleNormal="100" workbookViewId="0">
      <selection activeCell="C99" sqref="C99"/>
    </sheetView>
  </sheetViews>
  <sheetFormatPr defaultColWidth="12.5703125" defaultRowHeight="15" x14ac:dyDescent="0.2"/>
  <cols>
    <col min="1" max="1" width="24.140625" style="1" customWidth="1"/>
    <col min="2" max="5" width="12.5703125" style="1" customWidth="1"/>
    <col min="6" max="6" width="11.28515625" style="1" customWidth="1"/>
    <col min="7" max="7" width="8.42578125" style="1" customWidth="1"/>
    <col min="8" max="8" width="9.42578125" style="1" customWidth="1"/>
    <col min="9" max="9" width="11.85546875" style="1" customWidth="1"/>
    <col min="10" max="10" width="10.28515625" style="1" customWidth="1"/>
    <col min="11" max="11" width="21.140625" style="1" customWidth="1"/>
    <col min="12" max="16384" width="12.5703125" style="1"/>
  </cols>
  <sheetData>
    <row r="1" spans="1:14" x14ac:dyDescent="0.2">
      <c r="A1" s="1" t="s">
        <v>0</v>
      </c>
    </row>
    <row r="2" spans="1:14" ht="20.25" customHeight="1" x14ac:dyDescent="0.2">
      <c r="A2" s="2" t="s">
        <v>1</v>
      </c>
      <c r="B2" s="2" t="s">
        <v>17</v>
      </c>
      <c r="C2" s="2" t="s">
        <v>18</v>
      </c>
      <c r="D2" s="2" t="s">
        <v>19</v>
      </c>
      <c r="E2" s="2" t="s">
        <v>32</v>
      </c>
      <c r="G2" s="3"/>
      <c r="H2" s="4"/>
      <c r="I2" s="5" t="s">
        <v>47</v>
      </c>
      <c r="J2" s="5"/>
      <c r="K2" s="5"/>
      <c r="L2" s="6"/>
      <c r="M2" s="6"/>
      <c r="N2" s="6"/>
    </row>
    <row r="3" spans="1:14" ht="20.25" customHeight="1" x14ac:dyDescent="0.2">
      <c r="A3" s="2" t="s">
        <v>54</v>
      </c>
      <c r="B3" s="7">
        <v>1</v>
      </c>
      <c r="C3" s="7">
        <v>2</v>
      </c>
      <c r="D3" s="7">
        <v>3</v>
      </c>
      <c r="E3" s="7">
        <v>4</v>
      </c>
      <c r="G3" s="3"/>
      <c r="H3" s="4"/>
      <c r="I3" s="5" t="s">
        <v>48</v>
      </c>
      <c r="J3" s="5"/>
      <c r="K3" s="5"/>
      <c r="L3" s="5"/>
      <c r="M3" s="5"/>
      <c r="N3" s="5"/>
    </row>
    <row r="4" spans="1:14" ht="20.25" customHeight="1" x14ac:dyDescent="0.2">
      <c r="A4" s="2">
        <v>2</v>
      </c>
      <c r="B4" s="7">
        <v>4</v>
      </c>
      <c r="C4" s="7">
        <v>2</v>
      </c>
      <c r="D4" s="7">
        <v>1</v>
      </c>
      <c r="E4" s="7">
        <v>3</v>
      </c>
      <c r="G4" s="3"/>
      <c r="H4" s="4"/>
      <c r="I4" s="5" t="s">
        <v>51</v>
      </c>
      <c r="J4" s="5"/>
      <c r="K4" s="5"/>
      <c r="L4" s="6"/>
      <c r="M4" s="6"/>
      <c r="N4" s="6"/>
    </row>
    <row r="5" spans="1:14" ht="20.25" customHeight="1" x14ac:dyDescent="0.2">
      <c r="A5" s="2">
        <v>3</v>
      </c>
      <c r="B5" s="7">
        <v>2</v>
      </c>
      <c r="C5" s="7">
        <v>1</v>
      </c>
      <c r="D5" s="7">
        <v>4</v>
      </c>
      <c r="E5" s="7">
        <v>3</v>
      </c>
      <c r="G5" s="3"/>
      <c r="H5" s="4"/>
      <c r="I5" s="5" t="s">
        <v>52</v>
      </c>
      <c r="J5" s="5"/>
      <c r="K5" s="5"/>
      <c r="L5" s="6"/>
      <c r="M5" s="6"/>
      <c r="N5" s="6"/>
    </row>
    <row r="7" spans="1:14" ht="15.75" x14ac:dyDescent="0.25">
      <c r="A7" s="8" t="s">
        <v>5</v>
      </c>
    </row>
    <row r="8" spans="1:14" x14ac:dyDescent="0.2">
      <c r="B8" s="7" t="s">
        <v>6</v>
      </c>
      <c r="C8" s="7" t="s">
        <v>7</v>
      </c>
      <c r="D8" s="7" t="s">
        <v>8</v>
      </c>
      <c r="E8" s="7" t="s">
        <v>16</v>
      </c>
    </row>
    <row r="9" spans="1:14" x14ac:dyDescent="0.2">
      <c r="B9" s="22">
        <f>SUM(B3:B5)</f>
        <v>7</v>
      </c>
      <c r="C9" s="22">
        <f>SUM(C3:C5)</f>
        <v>5</v>
      </c>
      <c r="D9" s="22">
        <f>SUM(D3:D5)</f>
        <v>8</v>
      </c>
      <c r="E9" s="22">
        <f>SUM(E3:E5)</f>
        <v>10</v>
      </c>
    </row>
    <row r="11" spans="1:14" ht="15.75" x14ac:dyDescent="0.25">
      <c r="A11" s="8" t="s">
        <v>9</v>
      </c>
      <c r="B11" s="10" t="s">
        <v>14</v>
      </c>
      <c r="C11" s="9">
        <f>SUM(B9:E9)</f>
        <v>30</v>
      </c>
      <c r="I11" s="11"/>
    </row>
    <row r="12" spans="1:14" x14ac:dyDescent="0.2">
      <c r="H12" s="12"/>
      <c r="I12" s="13"/>
    </row>
    <row r="13" spans="1:14" ht="15.75" x14ac:dyDescent="0.25">
      <c r="A13" s="8" t="s">
        <v>10</v>
      </c>
      <c r="B13" s="7" t="s">
        <v>11</v>
      </c>
      <c r="C13" s="7" t="s">
        <v>12</v>
      </c>
      <c r="D13" s="7" t="s">
        <v>13</v>
      </c>
      <c r="E13" s="7" t="s">
        <v>31</v>
      </c>
    </row>
    <row r="14" spans="1:14" x14ac:dyDescent="0.2">
      <c r="B14" s="14">
        <f>B9/$C$11</f>
        <v>0.23333333333333334</v>
      </c>
      <c r="C14" s="14">
        <f>C9/$C$11</f>
        <v>0.16666666666666666</v>
      </c>
      <c r="D14" s="14">
        <f>D9/$C$11</f>
        <v>0.26666666666666666</v>
      </c>
      <c r="E14" s="14">
        <f>E9/$C$11</f>
        <v>0.33333333333333331</v>
      </c>
    </row>
    <row r="17" spans="1:10" ht="15.75" x14ac:dyDescent="0.25">
      <c r="A17" s="8" t="s">
        <v>15</v>
      </c>
    </row>
    <row r="18" spans="1:10" ht="15.75" x14ac:dyDescent="0.2">
      <c r="B18" s="7"/>
      <c r="C18" s="2" t="s">
        <v>2</v>
      </c>
      <c r="D18" s="2" t="s">
        <v>3</v>
      </c>
      <c r="E18" s="2" t="s">
        <v>4</v>
      </c>
      <c r="I18" s="1">
        <v>1</v>
      </c>
      <c r="J18" s="1" t="s">
        <v>33</v>
      </c>
    </row>
    <row r="19" spans="1:10" ht="15.75" x14ac:dyDescent="0.2">
      <c r="B19" s="2" t="s">
        <v>17</v>
      </c>
      <c r="C19" s="7">
        <v>1</v>
      </c>
      <c r="D19" s="7">
        <v>3</v>
      </c>
      <c r="E19" s="7">
        <v>2</v>
      </c>
      <c r="I19" s="1">
        <v>4</v>
      </c>
      <c r="J19" s="1" t="s">
        <v>34</v>
      </c>
    </row>
    <row r="20" spans="1:10" ht="15.75" x14ac:dyDescent="0.2">
      <c r="B20" s="2" t="s">
        <v>18</v>
      </c>
      <c r="C20" s="7">
        <v>2</v>
      </c>
      <c r="D20" s="7">
        <v>3</v>
      </c>
      <c r="E20" s="7">
        <v>1</v>
      </c>
    </row>
    <row r="21" spans="1:10" ht="15.75" x14ac:dyDescent="0.2">
      <c r="B21" s="2" t="s">
        <v>19</v>
      </c>
      <c r="C21" s="7">
        <v>1</v>
      </c>
      <c r="D21" s="7">
        <v>2</v>
      </c>
      <c r="E21" s="7">
        <v>2</v>
      </c>
    </row>
    <row r="22" spans="1:10" ht="15.75" x14ac:dyDescent="0.2">
      <c r="B22" s="2" t="s">
        <v>32</v>
      </c>
      <c r="C22" s="7">
        <v>2</v>
      </c>
      <c r="D22" s="7">
        <v>3</v>
      </c>
      <c r="E22" s="7">
        <v>1</v>
      </c>
    </row>
    <row r="23" spans="1:10" ht="15.75" x14ac:dyDescent="0.2">
      <c r="A23" s="15" t="s">
        <v>40</v>
      </c>
      <c r="B23" s="16"/>
      <c r="C23" s="17">
        <f>SUM(C19:C22)/4</f>
        <v>1.5</v>
      </c>
      <c r="D23" s="17">
        <f t="shared" ref="D23:E23" si="0">SUM(D19:D22)/4</f>
        <v>2.75</v>
      </c>
      <c r="E23" s="17">
        <f t="shared" si="0"/>
        <v>1.5</v>
      </c>
    </row>
    <row r="24" spans="1:10" ht="15.75" x14ac:dyDescent="0.2">
      <c r="A24" s="15"/>
      <c r="B24" s="16"/>
      <c r="C24" s="17"/>
      <c r="D24" s="17"/>
      <c r="E24" s="17"/>
    </row>
    <row r="26" spans="1:10" ht="15.75" x14ac:dyDescent="0.25">
      <c r="A26" s="18" t="s">
        <v>20</v>
      </c>
    </row>
    <row r="28" spans="1:10" ht="15.75" x14ac:dyDescent="0.25">
      <c r="A28" s="19" t="s">
        <v>17</v>
      </c>
      <c r="B28" s="9"/>
      <c r="C28" s="2" t="s">
        <v>2</v>
      </c>
      <c r="D28" s="2" t="s">
        <v>3</v>
      </c>
      <c r="E28" s="2" t="s">
        <v>4</v>
      </c>
    </row>
    <row r="29" spans="1:10" ht="15.75" x14ac:dyDescent="0.2">
      <c r="A29" s="10"/>
      <c r="B29" s="2" t="s">
        <v>2</v>
      </c>
      <c r="C29" s="7">
        <f>IF(C19&lt;C19,1,IF(C19&gt;C19,-1,0))</f>
        <v>0</v>
      </c>
      <c r="D29" s="7">
        <f>IF(C19&lt;D19,1,IF(C19&gt;D19,-1,0))</f>
        <v>1</v>
      </c>
      <c r="E29" s="7">
        <f>IF(C19&lt;E19,1,IF(C19&gt;E19,-1,0))</f>
        <v>1</v>
      </c>
    </row>
    <row r="30" spans="1:10" ht="15.75" x14ac:dyDescent="0.2">
      <c r="A30" s="10"/>
      <c r="B30" s="2" t="s">
        <v>3</v>
      </c>
      <c r="C30" s="7">
        <f>IF(D19&lt;C19,1,IF(D19&gt;C19,-1,0))</f>
        <v>-1</v>
      </c>
      <c r="D30" s="7">
        <f>IF(D19&lt;D19,1,IF(D19&gt;D19,-1,0))</f>
        <v>0</v>
      </c>
      <c r="E30" s="7">
        <f>IF(D19&lt;E19,1,IF(D19&gt;E19,-1,0))</f>
        <v>-1</v>
      </c>
    </row>
    <row r="31" spans="1:10" ht="15.75" x14ac:dyDescent="0.2">
      <c r="A31" s="10"/>
      <c r="B31" s="2" t="s">
        <v>4</v>
      </c>
      <c r="C31" s="7">
        <f>IF(E19&lt;C19,1,IF(E19&gt;C19,-1,0))</f>
        <v>-1</v>
      </c>
      <c r="D31" s="7">
        <f>IF(E19&lt;D19,1,IF(E19&gt;D19,-1,0))</f>
        <v>1</v>
      </c>
      <c r="E31" s="7">
        <f>IF(E19&lt;E19,1,IF(E19&gt;E19,-1,0))</f>
        <v>0</v>
      </c>
    </row>
    <row r="32" spans="1:10" x14ac:dyDescent="0.2">
      <c r="A32" s="10"/>
    </row>
    <row r="33" spans="1:7" ht="15.75" x14ac:dyDescent="0.25">
      <c r="A33" s="19" t="s">
        <v>18</v>
      </c>
      <c r="B33" s="9"/>
      <c r="C33" s="2" t="s">
        <v>2</v>
      </c>
      <c r="D33" s="2" t="s">
        <v>3</v>
      </c>
      <c r="E33" s="2" t="s">
        <v>4</v>
      </c>
    </row>
    <row r="34" spans="1:7" ht="15.75" x14ac:dyDescent="0.2">
      <c r="A34" s="10"/>
      <c r="B34" s="2" t="s">
        <v>2</v>
      </c>
      <c r="C34" s="7">
        <f>IF($C20&lt;C20,1,IF($C20&gt;C20,-1,0))</f>
        <v>0</v>
      </c>
      <c r="D34" s="7">
        <f>IF($C20&lt;D20,1,IF($C20&gt;D20,-1,0))</f>
        <v>1</v>
      </c>
      <c r="E34" s="7">
        <f>IF($C20&lt;E20,1,IF($C20&gt;E20,-1,0))</f>
        <v>-1</v>
      </c>
    </row>
    <row r="35" spans="1:7" ht="15.75" x14ac:dyDescent="0.2">
      <c r="A35" s="10"/>
      <c r="B35" s="2" t="s">
        <v>3</v>
      </c>
      <c r="C35" s="7">
        <f>IF($D20&lt;C20,1,IF($D20&gt;C20,-1,0))</f>
        <v>-1</v>
      </c>
      <c r="D35" s="7">
        <f>IF($D20&lt;D20,1,IF($D20&gt;D20,-1,0))</f>
        <v>0</v>
      </c>
      <c r="E35" s="7">
        <f>IF($D20&lt;E20,1,IF($D20&gt;E20,-1,0))</f>
        <v>-1</v>
      </c>
    </row>
    <row r="36" spans="1:7" ht="15.75" x14ac:dyDescent="0.2">
      <c r="A36" s="10"/>
      <c r="B36" s="2" t="s">
        <v>4</v>
      </c>
      <c r="C36" s="7">
        <f>IF($E20&lt;C20,1,IF($E20&gt;C20,-1,0))</f>
        <v>1</v>
      </c>
      <c r="D36" s="7">
        <f>IF($E20&lt;D20,1,IF($E20&gt;D20,-1,0))</f>
        <v>1</v>
      </c>
      <c r="E36" s="7">
        <f>IF($E20&lt;E20,1,IF($E20&gt;E20,-1,0))</f>
        <v>0</v>
      </c>
    </row>
    <row r="37" spans="1:7" x14ac:dyDescent="0.2">
      <c r="A37" s="10"/>
    </row>
    <row r="38" spans="1:7" ht="15.75" x14ac:dyDescent="0.25">
      <c r="A38" s="19" t="s">
        <v>19</v>
      </c>
      <c r="B38" s="9"/>
      <c r="C38" s="2" t="s">
        <v>2</v>
      </c>
      <c r="D38" s="2" t="s">
        <v>3</v>
      </c>
      <c r="E38" s="2" t="s">
        <v>4</v>
      </c>
    </row>
    <row r="39" spans="1:7" ht="15.75" x14ac:dyDescent="0.2">
      <c r="B39" s="2" t="s">
        <v>2</v>
      </c>
      <c r="C39" s="7">
        <f>IF($C21&lt;C21,1,IF($C21&gt;C21,-1,0))</f>
        <v>0</v>
      </c>
      <c r="D39" s="7">
        <f>IF($C21&lt;D21,1,IF($C21&gt;D21,-1,0))</f>
        <v>1</v>
      </c>
      <c r="E39" s="7">
        <f>IF($C21&lt;E21,1,IF($C21&gt;E21,-1,0))</f>
        <v>1</v>
      </c>
    </row>
    <row r="40" spans="1:7" ht="15.75" x14ac:dyDescent="0.2">
      <c r="B40" s="2" t="s">
        <v>3</v>
      </c>
      <c r="C40" s="7">
        <f>IF($D21&lt;C21,1,IF($D21&gt;C21,-1,0))</f>
        <v>-1</v>
      </c>
      <c r="D40" s="7">
        <f>IF($D21&lt;D21,1,IF($D21&gt;D21,-1,0))</f>
        <v>0</v>
      </c>
      <c r="E40" s="7">
        <f>IF($D21&lt;E21,1,IF($D21&gt;E21,-1,0))</f>
        <v>0</v>
      </c>
    </row>
    <row r="41" spans="1:7" ht="15.75" x14ac:dyDescent="0.2">
      <c r="B41" s="2" t="s">
        <v>4</v>
      </c>
      <c r="C41" s="7">
        <f>IF($E21&lt;C21,1,IF($E21&gt;C21,-1,0))</f>
        <v>-1</v>
      </c>
      <c r="D41" s="7">
        <f>IF($E21&lt;D21,1,IF($E21&gt;D21,-1,0))</f>
        <v>0</v>
      </c>
      <c r="E41" s="7">
        <f>IF($E21&lt;E21,1,IF($E21&gt;E21,-1,0))</f>
        <v>0</v>
      </c>
    </row>
    <row r="42" spans="1:7" x14ac:dyDescent="0.2">
      <c r="B42" s="20"/>
      <c r="C42" s="21"/>
      <c r="D42" s="21"/>
      <c r="E42" s="21"/>
    </row>
    <row r="43" spans="1:7" ht="15.75" x14ac:dyDescent="0.25">
      <c r="A43" s="19" t="s">
        <v>32</v>
      </c>
      <c r="B43" s="9"/>
      <c r="C43" s="2" t="s">
        <v>2</v>
      </c>
      <c r="D43" s="2" t="s">
        <v>3</v>
      </c>
      <c r="E43" s="2" t="s">
        <v>4</v>
      </c>
    </row>
    <row r="44" spans="1:7" ht="15.75" x14ac:dyDescent="0.2">
      <c r="B44" s="2" t="s">
        <v>2</v>
      </c>
      <c r="C44" s="7">
        <f>IF($C22&lt;C22,1,IF($C22&gt;C22,-1,0))</f>
        <v>0</v>
      </c>
      <c r="D44" s="7">
        <f>IF($C22&lt;D22,1,IF($C22&gt;D22,-1,0))</f>
        <v>1</v>
      </c>
      <c r="E44" s="7">
        <f>IF($C22&lt;E22,1,IF($C22&gt;E22,-1,0))</f>
        <v>-1</v>
      </c>
    </row>
    <row r="45" spans="1:7" ht="15.75" x14ac:dyDescent="0.2">
      <c r="B45" s="2" t="s">
        <v>3</v>
      </c>
      <c r="C45" s="7">
        <f>IF($D22&lt;C22,1,IF($D22&gt;C22,-1,0))</f>
        <v>-1</v>
      </c>
      <c r="D45" s="7">
        <f>IF($D22&lt;D22,1,IF($D22&gt;D22,-1,0))</f>
        <v>0</v>
      </c>
      <c r="E45" s="7">
        <f>IF($D22&lt;E22,1,IF($D22&gt;E22,-1,0))</f>
        <v>-1</v>
      </c>
    </row>
    <row r="46" spans="1:7" ht="15.75" x14ac:dyDescent="0.2">
      <c r="B46" s="2" t="s">
        <v>4</v>
      </c>
      <c r="C46" s="7">
        <f>IF($E22&lt;C22,1,IF($E22&gt;C22,-1,0))</f>
        <v>1</v>
      </c>
      <c r="D46" s="7">
        <f>IF($E22&lt;D22,1,IF($E22&gt;D22,-1,0))</f>
        <v>1</v>
      </c>
      <c r="E46" s="7">
        <f>IF($E22&lt;E22,1,IF($E22&gt;E22,-1,0))</f>
        <v>0</v>
      </c>
    </row>
    <row r="47" spans="1:7" x14ac:dyDescent="0.2">
      <c r="B47" s="20"/>
      <c r="C47" s="21"/>
      <c r="D47" s="21"/>
      <c r="E47" s="21"/>
      <c r="F47" s="21"/>
    </row>
    <row r="48" spans="1:7" ht="15.75" x14ac:dyDescent="0.25">
      <c r="A48" s="8" t="s">
        <v>21</v>
      </c>
      <c r="G48" s="1" t="s">
        <v>22</v>
      </c>
    </row>
    <row r="49" spans="2:9" ht="15.75" x14ac:dyDescent="0.2">
      <c r="B49" s="9"/>
      <c r="C49" s="2" t="s">
        <v>2</v>
      </c>
      <c r="D49" s="2" t="s">
        <v>3</v>
      </c>
      <c r="E49" s="2" t="s">
        <v>4</v>
      </c>
    </row>
    <row r="50" spans="2:9" ht="15.75" x14ac:dyDescent="0.2">
      <c r="B50" s="2" t="s">
        <v>2</v>
      </c>
      <c r="C50" s="9">
        <f t="shared" ref="C50:E52" si="1">$B$14*ABS(C29-1)+$C$14*ABS(C34-1)+$D$14*ABS(C39-1)+$E$14*ABS(C44-1)</f>
        <v>1</v>
      </c>
      <c r="D50" s="9">
        <f t="shared" si="1"/>
        <v>0</v>
      </c>
      <c r="E50" s="9">
        <f t="shared" si="1"/>
        <v>1</v>
      </c>
      <c r="H50" s="22" t="s">
        <v>35</v>
      </c>
      <c r="I50" s="30">
        <f>SUM(C50:E50)</f>
        <v>2</v>
      </c>
    </row>
    <row r="51" spans="2:9" ht="15.75" x14ac:dyDescent="0.2">
      <c r="B51" s="2" t="s">
        <v>3</v>
      </c>
      <c r="C51" s="9">
        <f t="shared" si="1"/>
        <v>2</v>
      </c>
      <c r="D51" s="9">
        <f t="shared" si="1"/>
        <v>1</v>
      </c>
      <c r="E51" s="9">
        <f t="shared" si="1"/>
        <v>1.7333333333333334</v>
      </c>
      <c r="H51" s="22" t="s">
        <v>23</v>
      </c>
      <c r="I51" s="23">
        <f>SUM(C51:E51)</f>
        <v>4.7333333333333334</v>
      </c>
    </row>
    <row r="52" spans="2:9" ht="15.75" x14ac:dyDescent="0.2">
      <c r="B52" s="2" t="s">
        <v>4</v>
      </c>
      <c r="C52" s="9">
        <f t="shared" si="1"/>
        <v>1</v>
      </c>
      <c r="D52" s="9">
        <f t="shared" si="1"/>
        <v>0.26666666666666666</v>
      </c>
      <c r="E52" s="9">
        <f t="shared" si="1"/>
        <v>1</v>
      </c>
      <c r="H52" s="22" t="s">
        <v>24</v>
      </c>
      <c r="I52" s="23">
        <f>SUM(C52:E52)</f>
        <v>2.2666666666666666</v>
      </c>
    </row>
    <row r="54" spans="2:9" x14ac:dyDescent="0.2">
      <c r="G54" s="1" t="s">
        <v>49</v>
      </c>
    </row>
    <row r="55" spans="2:9" x14ac:dyDescent="0.2">
      <c r="B55" s="20" t="s">
        <v>25</v>
      </c>
    </row>
    <row r="56" spans="2:9" ht="15.75" x14ac:dyDescent="0.2">
      <c r="B56" s="9"/>
      <c r="C56" s="2" t="s">
        <v>3</v>
      </c>
      <c r="D56" s="2" t="s">
        <v>4</v>
      </c>
    </row>
    <row r="57" spans="2:9" ht="15.75" x14ac:dyDescent="0.2">
      <c r="B57" s="2" t="s">
        <v>3</v>
      </c>
      <c r="C57" s="9">
        <f>D51</f>
        <v>1</v>
      </c>
      <c r="D57" s="9">
        <f>E51</f>
        <v>1.7333333333333334</v>
      </c>
      <c r="F57" s="22" t="s">
        <v>23</v>
      </c>
      <c r="G57" s="23">
        <f>SUM(C57:D57)</f>
        <v>2.7333333333333334</v>
      </c>
    </row>
    <row r="58" spans="2:9" ht="15.75" x14ac:dyDescent="0.2">
      <c r="B58" s="2" t="s">
        <v>4</v>
      </c>
      <c r="C58" s="9">
        <f>D52</f>
        <v>0.26666666666666666</v>
      </c>
      <c r="D58" s="9">
        <f>E52</f>
        <v>1</v>
      </c>
      <c r="F58" s="22" t="s">
        <v>24</v>
      </c>
      <c r="G58" s="30">
        <f>SUM(C58:D58)</f>
        <v>1.2666666666666666</v>
      </c>
    </row>
    <row r="60" spans="2:9" x14ac:dyDescent="0.2">
      <c r="F60" s="1" t="s">
        <v>36</v>
      </c>
    </row>
    <row r="62" spans="2:9" ht="15.75" x14ac:dyDescent="0.25">
      <c r="B62" s="8" t="s">
        <v>26</v>
      </c>
      <c r="F62" s="8" t="s">
        <v>50</v>
      </c>
    </row>
    <row r="63" spans="2:9" ht="15.75" x14ac:dyDescent="0.25">
      <c r="F63" s="8"/>
    </row>
    <row r="64" spans="2:9" ht="15.75" x14ac:dyDescent="0.25">
      <c r="B64" s="8" t="s">
        <v>29</v>
      </c>
    </row>
    <row r="65" spans="1:7" x14ac:dyDescent="0.2">
      <c r="B65" s="9"/>
      <c r="C65" s="7" t="s">
        <v>27</v>
      </c>
      <c r="D65" s="3"/>
      <c r="E65" s="7"/>
      <c r="F65" s="7" t="s">
        <v>27</v>
      </c>
    </row>
    <row r="66" spans="1:7" x14ac:dyDescent="0.2">
      <c r="B66" s="9" t="s">
        <v>2</v>
      </c>
      <c r="C66" s="9">
        <f>D50</f>
        <v>0</v>
      </c>
      <c r="E66" s="9" t="s">
        <v>4</v>
      </c>
      <c r="F66" s="9">
        <f>C52</f>
        <v>1</v>
      </c>
    </row>
    <row r="67" spans="1:7" x14ac:dyDescent="0.2">
      <c r="B67" s="9" t="s">
        <v>3</v>
      </c>
      <c r="C67" s="9">
        <f>C51</f>
        <v>2</v>
      </c>
      <c r="E67" s="9" t="s">
        <v>2</v>
      </c>
      <c r="F67" s="9">
        <f>E50</f>
        <v>1</v>
      </c>
    </row>
    <row r="68" spans="1:7" x14ac:dyDescent="0.2">
      <c r="B68" s="1" t="s">
        <v>28</v>
      </c>
      <c r="C68" s="1" t="str">
        <f>IF(C66&lt;C67, "ок", "поменять местами")</f>
        <v>ок</v>
      </c>
      <c r="E68" s="1" t="s">
        <v>28</v>
      </c>
      <c r="F68" s="1" t="str">
        <f>IF(F66&lt;F67, "ок", "поменять местами")</f>
        <v>поменять местами</v>
      </c>
    </row>
    <row r="70" spans="1:7" x14ac:dyDescent="0.2">
      <c r="B70" s="1" t="s">
        <v>41</v>
      </c>
    </row>
    <row r="71" spans="1:7" ht="15.75" x14ac:dyDescent="0.25">
      <c r="B71" s="8" t="s">
        <v>30</v>
      </c>
      <c r="F71" s="8" t="s">
        <v>50</v>
      </c>
      <c r="G71" s="8"/>
    </row>
    <row r="73" spans="1:7" ht="15.75" x14ac:dyDescent="0.25">
      <c r="A73" s="8" t="s">
        <v>46</v>
      </c>
    </row>
    <row r="74" spans="1:7" x14ac:dyDescent="0.2">
      <c r="B74" s="3" t="s">
        <v>38</v>
      </c>
      <c r="C74" s="3">
        <v>3</v>
      </c>
    </row>
    <row r="75" spans="1:7" x14ac:dyDescent="0.2">
      <c r="B75" s="3" t="s">
        <v>39</v>
      </c>
      <c r="C75" s="3">
        <v>3</v>
      </c>
    </row>
    <row r="76" spans="1:7" x14ac:dyDescent="0.2">
      <c r="B76" s="3"/>
      <c r="C76" s="3"/>
    </row>
    <row r="77" spans="1:7" ht="15.75" x14ac:dyDescent="0.2">
      <c r="A77" s="7"/>
      <c r="B77" s="2" t="s">
        <v>2</v>
      </c>
      <c r="C77" s="24" t="s">
        <v>3</v>
      </c>
      <c r="D77" s="2" t="s">
        <v>4</v>
      </c>
      <c r="E77" s="9" t="s">
        <v>43</v>
      </c>
    </row>
    <row r="78" spans="1:7" ht="15.75" x14ac:dyDescent="0.2">
      <c r="A78" s="2" t="s">
        <v>17</v>
      </c>
      <c r="B78" s="7">
        <f>C19</f>
        <v>1</v>
      </c>
      <c r="C78" s="7">
        <f t="shared" ref="C78:D78" si="2">D19</f>
        <v>3</v>
      </c>
      <c r="D78" s="7">
        <f t="shared" si="2"/>
        <v>2</v>
      </c>
      <c r="E78" s="9"/>
    </row>
    <row r="79" spans="1:7" ht="15.75" x14ac:dyDescent="0.2">
      <c r="A79" s="2" t="s">
        <v>18</v>
      </c>
      <c r="B79" s="7">
        <f t="shared" ref="B79:D79" si="3">C20</f>
        <v>2</v>
      </c>
      <c r="C79" s="7">
        <f t="shared" si="3"/>
        <v>3</v>
      </c>
      <c r="D79" s="7">
        <f t="shared" si="3"/>
        <v>1</v>
      </c>
      <c r="E79" s="9"/>
    </row>
    <row r="80" spans="1:7" ht="15.75" x14ac:dyDescent="0.2">
      <c r="A80" s="2" t="s">
        <v>19</v>
      </c>
      <c r="B80" s="7">
        <f t="shared" ref="B80:D80" si="4">C21</f>
        <v>1</v>
      </c>
      <c r="C80" s="7">
        <f t="shared" si="4"/>
        <v>2</v>
      </c>
      <c r="D80" s="7">
        <f t="shared" si="4"/>
        <v>2</v>
      </c>
      <c r="E80" s="9"/>
    </row>
    <row r="81" spans="1:5" ht="15.75" x14ac:dyDescent="0.2">
      <c r="A81" s="2" t="s">
        <v>32</v>
      </c>
      <c r="B81" s="7">
        <f t="shared" ref="B81:D81" si="5">C22</f>
        <v>2</v>
      </c>
      <c r="C81" s="7">
        <f t="shared" si="5"/>
        <v>3</v>
      </c>
      <c r="D81" s="7">
        <f t="shared" si="5"/>
        <v>1</v>
      </c>
      <c r="E81" s="9"/>
    </row>
    <row r="82" spans="1:5" x14ac:dyDescent="0.2">
      <c r="A82" s="9" t="s">
        <v>53</v>
      </c>
      <c r="B82" s="25">
        <f>SUM(B78:B81)</f>
        <v>6</v>
      </c>
      <c r="C82" s="9">
        <f t="shared" ref="C82:D82" si="6">SUM(C78:C81)</f>
        <v>11</v>
      </c>
      <c r="D82" s="26">
        <f t="shared" si="6"/>
        <v>6</v>
      </c>
      <c r="E82" s="9">
        <f>SUM(B82:D82)</f>
        <v>23</v>
      </c>
    </row>
    <row r="83" spans="1:5" x14ac:dyDescent="0.2">
      <c r="A83" s="27" t="s">
        <v>42</v>
      </c>
      <c r="B83" s="21"/>
      <c r="C83" s="21"/>
      <c r="D83" s="21"/>
      <c r="E83" s="28">
        <f>AVERAGE(B82:D82)</f>
        <v>7.666666666666667</v>
      </c>
    </row>
    <row r="84" spans="1:5" x14ac:dyDescent="0.2">
      <c r="A84" s="9" t="s">
        <v>44</v>
      </c>
      <c r="B84" s="28">
        <f>B82-$E$83</f>
        <v>-1.666666666666667</v>
      </c>
      <c r="C84" s="28">
        <f t="shared" ref="C84:D84" si="7">C82-$E$83</f>
        <v>3.333333333333333</v>
      </c>
      <c r="D84" s="28">
        <f t="shared" si="7"/>
        <v>-1.666666666666667</v>
      </c>
      <c r="E84" s="9"/>
    </row>
    <row r="85" spans="1:5" x14ac:dyDescent="0.2">
      <c r="A85" s="9" t="s">
        <v>45</v>
      </c>
      <c r="B85" s="28">
        <f>B84^2</f>
        <v>2.7777777777777786</v>
      </c>
      <c r="C85" s="28">
        <f t="shared" ref="C85:D85" si="8">C84^2</f>
        <v>11.111111111111109</v>
      </c>
      <c r="D85" s="28">
        <f t="shared" si="8"/>
        <v>2.7777777777777786</v>
      </c>
      <c r="E85" s="28">
        <f>SUM(B85:D85)</f>
        <v>16.666666666666664</v>
      </c>
    </row>
    <row r="87" spans="1:5" ht="15.75" x14ac:dyDescent="0.25">
      <c r="D87" s="29" t="s">
        <v>37</v>
      </c>
      <c r="E87" s="31">
        <f>(12*E85)/((C74^2)*((C75^3)-C75))</f>
        <v>0.92592592592592582</v>
      </c>
    </row>
  </sheetData>
  <mergeCells count="4">
    <mergeCell ref="I2:K2"/>
    <mergeCell ref="I3:N3"/>
    <mergeCell ref="I4:K4"/>
    <mergeCell ref="I5:K5"/>
  </mergeCells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ЛР5 вар5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anilinka</dc:creator>
  <cp:lastModifiedBy>Лена</cp:lastModifiedBy>
  <dcterms:created xsi:type="dcterms:W3CDTF">2011-01-27T21:57:34Z</dcterms:created>
  <dcterms:modified xsi:type="dcterms:W3CDTF">2018-10-21T08:25:07Z</dcterms:modified>
</cp:coreProperties>
</file>