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checkCompatibility="1" autoCompressPictures="0"/>
  <bookViews>
    <workbookView xWindow="564" yWindow="564" windowWidth="23256" windowHeight="13176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InvoiceNumberDisplay">Invoice!$C$2</definedName>
    <definedName name="InvoiceTotal">Invoice!$E$21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15" i="1"/>
  <c r="E16" i="1"/>
  <c r="E17" i="1"/>
  <c r="E19" i="1"/>
  <c r="E20" i="1"/>
  <c r="E28" i="1"/>
  <c r="E27" i="1"/>
  <c r="B32" i="1"/>
  <c r="B28" i="1"/>
  <c r="E30" i="1"/>
  <c r="E26" i="1"/>
  <c r="E25" i="1"/>
  <c r="E10" i="1"/>
  <c r="B27" i="1"/>
  <c r="B26" i="1"/>
  <c r="B29" i="1"/>
</calcChain>
</file>

<file path=xl/sharedStrings.xml><?xml version="1.0" encoding="utf-8"?>
<sst xmlns="http://schemas.openxmlformats.org/spreadsheetml/2006/main" count="61" uniqueCount="56">
  <si>
    <t>Discount</t>
  </si>
  <si>
    <t>Net Total</t>
  </si>
  <si>
    <t>Your Name</t>
  </si>
  <si>
    <t>Phone</t>
  </si>
  <si>
    <t>Website</t>
  </si>
  <si>
    <t>Facsimile</t>
  </si>
  <si>
    <t>Currency Abbreviation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</si>
  <si>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</si>
  <si>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</si>
  <si>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</si>
  <si>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</si>
  <si>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</si>
  <si>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</si>
  <si>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</si>
  <si>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</si>
  <si>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</si>
  <si>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</si>
  <si>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</si>
  <si>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</si>
  <si>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QUANTITY</t>
  </si>
  <si>
    <t>DETAILS</t>
  </si>
  <si>
    <t>UNIT PRICE</t>
  </si>
  <si>
    <t>LINE TOTAL</t>
  </si>
  <si>
    <t>PAYMENT DETAILS</t>
  </si>
  <si>
    <t>VALUE</t>
  </si>
  <si>
    <t>YOUR COMPANY FACTS</t>
  </si>
  <si>
    <t>COMPANY SETUP</t>
  </si>
  <si>
    <t>Email</t>
  </si>
  <si>
    <t xml:space="preserve"> </t>
  </si>
  <si>
    <t>First Atlantic Bank</t>
  </si>
  <si>
    <t>CODBIT GHANA LTD</t>
  </si>
  <si>
    <t>Kwabena Kan-Dapaah</t>
  </si>
  <si>
    <t>Ahemansa House</t>
  </si>
  <si>
    <t>5 Lamb Street</t>
  </si>
  <si>
    <t>Asylum Down Accra</t>
  </si>
  <si>
    <t>023-536-4134</t>
  </si>
  <si>
    <t>000-000-0000</t>
  </si>
  <si>
    <t>Atlantic Place, No. 1 Seventh Avenue, Ridge West, Accra, Ghana</t>
  </si>
  <si>
    <t>Tax (VAT &amp; NHIL @17.5%)</t>
  </si>
  <si>
    <t>CONTACT PERSON</t>
  </si>
  <si>
    <t>INVOICE:</t>
  </si>
  <si>
    <t>INVOICE DATE: 5/10/2018</t>
  </si>
  <si>
    <t>PAYMENT DUE BY: 08/10/2014</t>
  </si>
  <si>
    <t>Offin Security Services Limited</t>
  </si>
  <si>
    <t xml:space="preserve">Offin Security Services </t>
  </si>
  <si>
    <t>Accra Digital Center</t>
  </si>
  <si>
    <t>Ring Road West, Accra</t>
  </si>
  <si>
    <t>HEAD, Operations</t>
  </si>
  <si>
    <t>Albert Kan-Dapaah Block</t>
  </si>
  <si>
    <t>www.offinsecuritygh.com</t>
  </si>
  <si>
    <t>GHC</t>
  </si>
  <si>
    <t>info@offinsecuritygh.com</t>
  </si>
  <si>
    <r>
      <rPr>
        <sz val="11"/>
        <color theme="4"/>
        <rFont val="Verdana"/>
        <family val="2"/>
        <scheme val="minor"/>
      </rPr>
      <t>GH₵</t>
    </r>
    <r>
      <rPr>
        <sz val="11"/>
        <color rgb="FF008000"/>
        <rFont val="Verdana"/>
        <family val="2"/>
        <scheme val="minor"/>
      </rPr>
      <t xml:space="preserve"> </t>
    </r>
  </si>
  <si>
    <t>FAB/5-2018/10</t>
  </si>
  <si>
    <r>
      <t>‎</t>
    </r>
    <r>
      <rPr>
        <sz val="22"/>
        <color theme="4"/>
        <rFont val="Verdana"/>
        <family val="2"/>
        <scheme val="minor"/>
      </rPr>
      <t>GH₵ 164,500</t>
    </r>
  </si>
  <si>
    <t>Laptops (Hp Pavilion intel, core i5, 8gb ram, 1tb hdd, 15.6inches)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</si>
</sst>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"/>
    <numFmt numFmtId="165" formatCode="&quot;$&quot;#,##0.00;;\-"/>
    <numFmt numFmtId="166" formatCode="#,##0.00;;"/>
    <numFmt numFmtId="167" formatCode="General;;"/>
    <numFmt numFmtId="168" formatCode="dd\ mmmm\ yyyy"/>
    <numFmt numFmtId="169" formatCode="&quot;00&quot;#"/>
  </numFmts>
  <fonts count="26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sz val="10"/>
      <color theme="4" tint="-0.249977111117893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7"/>
      <color rgb="FF473530"/>
      <name val="Verdana"/>
      <family val="2"/>
      <scheme val="minor"/>
    </font>
    <font>
      <sz val="20"/>
      <color theme="3"/>
      <name val="Sylfaen"/>
      <family val="1"/>
      <scheme val="major"/>
    </font>
    <font>
      <b/>
      <i/>
      <sz val="8"/>
      <color theme="3"/>
      <name val="Verdana"/>
      <family val="2"/>
      <scheme val="minor"/>
    </font>
    <font>
      <b/>
      <sz val="8"/>
      <name val="Verdana"/>
      <family val="2"/>
      <scheme val="minor"/>
    </font>
    <font>
      <sz val="20"/>
      <name val="Sylfaen"/>
      <family val="1"/>
      <scheme val="major"/>
    </font>
    <font>
      <u/>
      <sz val="8"/>
      <color theme="10"/>
      <name val="Verdana"/>
      <family val="2"/>
      <scheme val="minor"/>
    </font>
    <font>
      <u/>
      <sz val="8"/>
      <color theme="11"/>
      <name val="Verdana"/>
      <family val="2"/>
      <scheme val="minor"/>
    </font>
    <font>
      <sz val="22"/>
      <color rgb="FF008000"/>
      <name val="Verdana"/>
      <scheme val="minor"/>
    </font>
    <font>
      <sz val="11"/>
      <color rgb="FF008000"/>
      <name val="Verdana"/>
      <scheme val="minor"/>
    </font>
    <font>
      <sz val="22"/>
      <color rgb="FF008000"/>
      <name val="Verdana"/>
      <family val="2"/>
      <scheme val="minor"/>
    </font>
    <font>
      <sz val="20"/>
      <color theme="4"/>
      <name val="Sylfaen"/>
      <family val="1"/>
      <scheme val="major"/>
    </font>
    <font>
      <sz val="22"/>
      <color theme="4"/>
      <name val="Verdana"/>
      <family val="2"/>
      <scheme val="minor"/>
    </font>
    <font>
      <sz val="11"/>
      <color rgb="FF008000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/>
      <name val="Sylfaen"/>
      <family val="1"/>
      <scheme val="major"/>
    </font>
    <font>
      <sz val="8"/>
      <name val="Verdana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8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>
      <alignment vertical="center"/>
    </xf>
    <xf numFmtId="167" fontId="2" fillId="0" borderId="0" xfId="0" applyNumberFormat="1" applyFont="1" applyFill="1">
      <alignment vertical="center"/>
    </xf>
    <xf numFmtId="0" fontId="1" fillId="0" borderId="1" xfId="0" applyFont="1" applyFill="1" applyBorder="1">
      <alignment vertical="center"/>
    </xf>
    <xf numFmtId="167" fontId="4" fillId="0" borderId="0" xfId="0" applyNumberFormat="1" applyFont="1" applyFill="1" applyBorder="1" applyAlignment="1">
      <alignment horizontal="left" vertical="center" indent="1"/>
    </xf>
    <xf numFmtId="166" fontId="4" fillId="0" borderId="0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6" fillId="0" borderId="0" xfId="0" applyFont="1" applyFill="1" applyAlignment="1">
      <alignment horizontal="right" indent="1"/>
    </xf>
    <xf numFmtId="10" fontId="6" fillId="0" borderId="0" xfId="0" applyNumberFormat="1" applyFont="1" applyFill="1" applyAlignment="1">
      <alignment horizontal="right" indent="1"/>
    </xf>
    <xf numFmtId="0" fontId="6" fillId="0" borderId="0" xfId="0" applyFont="1" applyFill="1">
      <alignment vertical="center"/>
    </xf>
    <xf numFmtId="167" fontId="6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right" indent="1"/>
    </xf>
    <xf numFmtId="167" fontId="6" fillId="0" borderId="0" xfId="0" applyNumberFormat="1" applyFont="1" applyFill="1" applyAlignment="1">
      <alignment horizontal="right"/>
    </xf>
    <xf numFmtId="0" fontId="1" fillId="0" borderId="4" xfId="0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10" fillId="0" borderId="0" xfId="0" applyFont="1">
      <alignment vertical="center"/>
    </xf>
    <xf numFmtId="9" fontId="6" fillId="0" borderId="2" xfId="0" applyNumberFormat="1" applyFont="1" applyFill="1" applyBorder="1" applyAlignment="1">
      <alignment horizontal="right"/>
    </xf>
    <xf numFmtId="0" fontId="6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11" fillId="0" borderId="3" xfId="0" applyFont="1" applyFill="1" applyBorder="1" applyAlignment="1">
      <alignment horizontal="left"/>
    </xf>
    <xf numFmtId="164" fontId="12" fillId="0" borderId="3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3" fillId="0" borderId="6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 indent="1"/>
    </xf>
    <xf numFmtId="0" fontId="6" fillId="0" borderId="2" xfId="0" applyFont="1" applyFill="1" applyBorder="1" applyAlignment="1">
      <alignment horizontal="right" vertical="center" indent="1"/>
    </xf>
    <xf numFmtId="165" fontId="6" fillId="0" borderId="2" xfId="0" applyNumberFormat="1" applyFont="1" applyFill="1" applyBorder="1" applyAlignment="1">
      <alignment horizontal="right" vertical="center" indent="1"/>
    </xf>
    <xf numFmtId="0" fontId="15" fillId="0" borderId="0" xfId="1" applyFill="1" applyBorder="1" applyAlignment="1" applyProtection="1">
      <alignment horizontal="left" vertical="center"/>
      <protection locked="0"/>
    </xf>
    <xf numFmtId="0" fontId="0" fillId="0" borderId="0" xfId="0" applyFont="1" applyFill="1" applyAlignment="1">
      <alignment horizontal="right" vertical="center" indent="1"/>
    </xf>
    <xf numFmtId="169" fontId="6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166" fontId="6" fillId="0" borderId="0" xfId="0" applyNumberFormat="1" applyFont="1" applyFill="1" applyAlignment="1">
      <alignment horizontal="right" vertical="center" indent="1"/>
    </xf>
    <xf numFmtId="0" fontId="20" fillId="0" borderId="0" xfId="0" applyNumberFormat="1" applyFont="1" applyFill="1" applyAlignment="1">
      <alignment vertical="center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/>
    </xf>
    <xf numFmtId="166" fontId="19" fillId="0" borderId="5" xfId="0" applyNumberFormat="1" applyFont="1" applyFill="1" applyBorder="1" applyAlignment="1">
      <alignment horizontal="right" vertical="center" indent="1"/>
    </xf>
    <xf numFmtId="166" fontId="17" fillId="0" borderId="5" xfId="0" applyNumberFormat="1" applyFont="1" applyFill="1" applyBorder="1" applyAlignment="1">
      <alignment horizontal="right" vertical="center" indent="1"/>
    </xf>
    <xf numFmtId="166" fontId="17" fillId="0" borderId="4" xfId="0" applyNumberFormat="1" applyFont="1" applyFill="1" applyBorder="1" applyAlignment="1">
      <alignment horizontal="right" vertical="center" indent="1"/>
    </xf>
    <xf numFmtId="168" fontId="13" fillId="0" borderId="5" xfId="0" applyNumberFormat="1" applyFont="1" applyFill="1" applyBorder="1" applyAlignment="1">
      <alignment horizontal="left" vertical="center"/>
    </xf>
    <xf numFmtId="168" fontId="5" fillId="0" borderId="5" xfId="0" applyNumberFormat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right" vertical="center" indent="1"/>
    </xf>
    <xf numFmtId="0" fontId="18" fillId="0" borderId="3" xfId="0" applyFont="1" applyFill="1" applyBorder="1" applyAlignment="1">
      <alignment horizontal="right" vertical="center" indent="1"/>
    </xf>
    <xf numFmtId="166" fontId="18" fillId="0" borderId="1" xfId="0" applyNumberFormat="1" applyFont="1" applyFill="1" applyBorder="1" applyAlignment="1">
      <alignment horizontal="right" vertical="center" indent="1"/>
    </xf>
    <xf numFmtId="166" fontId="18" fillId="0" borderId="3" xfId="0" applyNumberFormat="1" applyFont="1" applyFill="1" applyBorder="1" applyAlignment="1">
      <alignment horizontal="right" vertical="center" indent="1"/>
    </xf>
    <xf numFmtId="0" fontId="9" fillId="0" borderId="0" xfId="0" applyFont="1" applyFill="1" applyAlignment="1">
      <alignment horizontal="right"/>
    </xf>
    <xf numFmtId="167" fontId="0" fillId="0" borderId="0" xfId="0" applyNumberFormat="1" applyFill="1" applyAlignment="1">
      <alignment horizontal="right"/>
    </xf>
    <xf numFmtId="167" fontId="0" fillId="0" borderId="0" xfId="0" applyNumberFormat="1" applyFont="1" applyFill="1" applyAlignment="1">
      <alignment horizontal="right"/>
    </xf>
    <xf numFmtId="0" fontId="9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67" fontId="0" fillId="0" borderId="0" xfId="0" applyNumberFormat="1" applyFill="1">
      <alignment vertical="center"/>
    </xf>
    <xf numFmtId="167" fontId="6" fillId="0" borderId="0" xfId="0" applyNumberFormat="1" applyFont="1" applyFill="1">
      <alignment vertical="center"/>
    </xf>
    <xf numFmtId="0" fontId="0" fillId="0" borderId="3" xfId="0" applyFill="1" applyBorder="1" applyAlignment="1">
      <alignment horizontal="left"/>
    </xf>
    <xf numFmtId="0" fontId="25" fillId="0" borderId="0" xfId="0" applyFont="1" applyFill="1">
      <alignment vertic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 customBuiltin="1"/>
  </cellStyles>
  <dxfs count="15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scheme val="minor"/>
      </font>
      <numFmt numFmtId="166" formatCode="#,##0.00;;"/>
    </dxf>
    <dxf>
      <font>
        <strike val="0"/>
        <outline val="0"/>
        <shadow val="0"/>
        <u val="none"/>
        <vertAlign val="baseline"/>
        <sz val="8"/>
        <name val="Verdana"/>
        <scheme val="minor"/>
      </font>
      <numFmt numFmtId="166" formatCode="#,##0.00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Verdana"/>
        <scheme val="minor"/>
      </font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Sylfaen"/>
        <scheme val="major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4"/>
      <tableStyleElement type="headerRow" dxfId="13"/>
      <tableStyleElement type="totalRow" dxfId="12"/>
      <tableStyleElement type="firstRowStripe" dxfId="11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Company Setup'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/>
        <xdr:cNvGrpSpPr/>
      </xdr:nvGrpSpPr>
      <xdr:grpSpPr>
        <a:xfrm>
          <a:off x="6517714" y="895349"/>
          <a:ext cx="1539241" cy="1916431"/>
          <a:chOff x="6800850" y="619124"/>
          <a:chExt cx="1676401" cy="1885951"/>
        </a:xfrm>
      </xdr:grpSpPr>
      <xdr:sp macro="" textlink="">
        <xdr:nvSpPr>
          <xdr:cNvPr id="38" name="TextBox 37" descr="Use the Company Setup sheet to enter your company details. &#10;&#10;To add your logo, right-click the logo placeholder and then click Change Picture.&#10;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 editAs="oneCell">
    <xdr:from>
      <xdr:col>3</xdr:col>
      <xdr:colOff>736132</xdr:colOff>
      <xdr:row>1</xdr:row>
      <xdr:rowOff>127261</xdr:rowOff>
    </xdr:from>
    <xdr:to>
      <xdr:col>3</xdr:col>
      <xdr:colOff>1697334</xdr:colOff>
      <xdr:row>1</xdr:row>
      <xdr:rowOff>446960</xdr:rowOff>
    </xdr:to>
    <xdr:pic>
      <xdr:nvPicPr>
        <xdr:cNvPr id="3" name="Replace With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2772" y="470161"/>
          <a:ext cx="961202" cy="319699"/>
        </a:xfrm>
        <a:prstGeom prst="rect">
          <a:avLst/>
        </a:prstGeom>
      </xdr:spPr>
    </xdr:pic>
    <xdr:clientData/>
  </xdr:twoCellAnchor>
  <xdr:twoCellAnchor>
    <xdr:from>
      <xdr:col>6</xdr:col>
      <xdr:colOff>127963</xdr:colOff>
      <xdr:row>2</xdr:row>
      <xdr:rowOff>133856</xdr:rowOff>
    </xdr:from>
    <xdr:to>
      <xdr:col>8</xdr:col>
      <xdr:colOff>353515</xdr:colOff>
      <xdr:row>3</xdr:row>
      <xdr:rowOff>142876</xdr:rowOff>
    </xdr:to>
    <xdr:grpSp>
      <xdr:nvGrpSpPr>
        <xdr:cNvPr id="20" name="Company Setup" descr="&quot;&quot;">
          <a:hlinkClick xmlns:r="http://schemas.openxmlformats.org/officeDocument/2006/relationships" r:id="rId2" tooltip="Go to Company Setup"/>
        </xdr:cNvPr>
        <xdr:cNvGrpSpPr/>
      </xdr:nvGrpSpPr>
      <xdr:grpSpPr>
        <a:xfrm>
          <a:off x="6643063" y="1025396"/>
          <a:ext cx="1307592" cy="313820"/>
          <a:chOff x="10191750" y="1095375"/>
          <a:chExt cx="1444752" cy="310896"/>
        </a:xfrm>
      </xdr:grpSpPr>
      <xdr:sp macro="[0]!shpButtonCompany_Click" textlink="">
        <xdr:nvSpPr>
          <xdr:cNvPr id="67" name="TextBox 66"/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hlinkClick xmlns:r="http://schemas.openxmlformats.org/officeDocument/2006/relationships" r:id="rId2" tooltip="Click to Edit or View your Company Details"/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>
          <a:hlinkClick xmlns:r="http://schemas.openxmlformats.org/officeDocument/2006/relationships" r:id="rId1" tooltip="Click to view or edit Invoice"/>
        </xdr:cNvPr>
        <xdr:cNvGrpSpPr/>
      </xdr:nvGrpSpPr>
      <xdr:grpSpPr>
        <a:xfrm>
          <a:off x="5193030" y="434340"/>
          <a:ext cx="1470661" cy="51054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 tooltip="Go to Worksheet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17" headerRowDxfId="10">
  <tableColumns count="4">
    <tableColumn id="1" name="QUANTITY" dataDxfId="9" totalsRowDxfId="8"/>
    <tableColumn id="2" name="DETAILS" dataDxfId="7" totalsRowDxfId="6"/>
    <tableColumn id="9" name="UNIT PRICE" dataDxfId="5">
      <calculatedColumnFormula>(18000*0.6)</calculatedColumnFormula>
    </tableColumn>
    <tableColumn id="10" name="LINE TOTAL" dataDxfId="4">
      <calculatedColumnFormula>IFERROR(InvoiceDetails[[#This Row],[UNIT PRICE]]*InvoiceDetails[[#This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YOUR COMPANY FACTS" dataDxfId="1"/>
    <tableColumn id="2" name="VALU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offinsecuritygh.com/" TargetMode="External"/><Relationship Id="rId1" Type="http://schemas.openxmlformats.org/officeDocument/2006/relationships/hyperlink" Target="mailto:info@offinsecuritygh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000"/>
    <pageSetUpPr autoPageBreaks="0"/>
  </sheetPr>
  <dimension ref="B1:H32"/>
  <sheetViews>
    <sheetView showGridLines="0" tabSelected="1" zoomScaleSheetLayoutView="100" workbookViewId="0">
      <selection activeCell="J22" sqref="J22"/>
    </sheetView>
  </sheetViews>
  <sheetFormatPr defaultColWidth="8.875" defaultRowHeight="13.8" x14ac:dyDescent="0.2"/>
  <cols>
    <col min="1" max="1" width="4" style="1" customWidth="1"/>
    <col min="2" max="2" width="25.375" style="1" customWidth="1"/>
    <col min="3" max="3" width="31.375" style="1" customWidth="1"/>
    <col min="4" max="4" width="28" style="1" customWidth="1"/>
    <col min="5" max="5" width="14.125" style="1" customWidth="1"/>
    <col min="6" max="6" width="4" style="1" customWidth="1"/>
    <col min="7" max="16384" width="8.875" style="1"/>
  </cols>
  <sheetData>
    <row r="1" spans="2:6" ht="27" customHeight="1" x14ac:dyDescent="0.2"/>
    <row r="2" spans="2:6" ht="43.5" customHeight="1" thickBot="1" x14ac:dyDescent="0.25">
      <c r="B2" s="34" t="s">
        <v>40</v>
      </c>
      <c r="C2" s="43" t="s">
        <v>53</v>
      </c>
    </row>
    <row r="3" spans="2:6" ht="24" customHeight="1" thickTop="1" x14ac:dyDescent="0.2">
      <c r="B3" s="49" t="s">
        <v>41</v>
      </c>
      <c r="C3" s="50"/>
      <c r="D3" s="46" t="s">
        <v>54</v>
      </c>
      <c r="E3" s="47"/>
      <c r="F3" s="1" t="s">
        <v>28</v>
      </c>
    </row>
    <row r="4" spans="2:6" ht="24" customHeight="1" x14ac:dyDescent="0.2">
      <c r="B4" s="29" t="s">
        <v>42</v>
      </c>
      <c r="C4" s="28"/>
      <c r="D4" s="48"/>
      <c r="E4" s="48"/>
      <c r="F4" s="1" t="s">
        <v>28</v>
      </c>
    </row>
    <row r="6" spans="2:6" x14ac:dyDescent="0.2">
      <c r="B6" s="59" t="s">
        <v>47</v>
      </c>
      <c r="C6" s="59"/>
      <c r="D6" s="56" t="s">
        <v>44</v>
      </c>
      <c r="E6" s="56"/>
    </row>
    <row r="7" spans="2:6" x14ac:dyDescent="0.2">
      <c r="B7" s="60" t="s">
        <v>45</v>
      </c>
      <c r="C7" s="61"/>
      <c r="D7" s="57" t="s">
        <v>45</v>
      </c>
      <c r="E7" s="58"/>
    </row>
    <row r="8" spans="2:6" x14ac:dyDescent="0.2">
      <c r="B8" s="62" t="s">
        <v>46</v>
      </c>
      <c r="C8" s="63"/>
      <c r="D8" s="57" t="s">
        <v>46</v>
      </c>
      <c r="E8" s="58"/>
    </row>
    <row r="9" spans="2:6" x14ac:dyDescent="0.2">
      <c r="B9" s="62" t="s">
        <v>48</v>
      </c>
      <c r="C9" s="63"/>
      <c r="E9" s="19">
        <v>0</v>
      </c>
    </row>
    <row r="10" spans="2:6" ht="12.75" customHeight="1" x14ac:dyDescent="0.2">
      <c r="B10" s="15"/>
      <c r="C10" s="14"/>
      <c r="E10" s="19">
        <f>CompanySetup_AddressLine4</f>
        <v>0</v>
      </c>
    </row>
    <row r="11" spans="2:6" ht="6.75" customHeight="1" x14ac:dyDescent="0.2">
      <c r="B11" s="15"/>
      <c r="C11" s="14"/>
      <c r="E11" s="19"/>
    </row>
    <row r="12" spans="2:6" ht="6" customHeight="1" thickBot="1" x14ac:dyDescent="0.35">
      <c r="B12" s="24"/>
      <c r="C12" s="17"/>
      <c r="D12" s="18"/>
      <c r="E12" s="27"/>
    </row>
    <row r="13" spans="2:6" ht="14.4" thickTop="1" x14ac:dyDescent="0.2">
      <c r="B13" s="2"/>
    </row>
    <row r="14" spans="2:6" x14ac:dyDescent="0.2">
      <c r="B14" s="8" t="s">
        <v>19</v>
      </c>
      <c r="C14" s="8" t="s">
        <v>20</v>
      </c>
      <c r="D14" s="9" t="s">
        <v>21</v>
      </c>
      <c r="E14" s="9" t="s">
        <v>22</v>
      </c>
    </row>
    <row r="15" spans="2:6" ht="18" customHeight="1" x14ac:dyDescent="0.2">
      <c r="B15" s="4">
        <v>40</v>
      </c>
      <c r="C15" s="4" t="s">
        <v>55</v>
      </c>
      <c r="D15" s="5">
        <v>3500</v>
      </c>
      <c r="E15" s="5">
        <f>IFERROR(InvoiceDetails[[#This Row],[UNIT PRICE]]*InvoiceDetails[[#This Row],[QUANTITY]],"")</f>
        <v>140000</v>
      </c>
    </row>
    <row r="16" spans="2:6" ht="18" customHeight="1" x14ac:dyDescent="0.2">
      <c r="B16" s="4"/>
      <c r="C16" s="65"/>
      <c r="D16" s="5"/>
      <c r="E16" s="5">
        <f>IFERROR(InvoiceDetails[[#This Row],[UNIT PRICE]]*InvoiceDetails[[#This Row],[QUANTITY]],"")</f>
        <v>0</v>
      </c>
    </row>
    <row r="17" spans="2:8" ht="18.75" customHeight="1" x14ac:dyDescent="0.2">
      <c r="B17" s="4"/>
      <c r="C17" s="4"/>
      <c r="D17" s="5"/>
      <c r="E17" s="5">
        <f>IFERROR(InvoiceDetails[[#This Row],[UNIT PRICE]]*InvoiceDetails[[#This Row],[QUANTITY]],"")</f>
        <v>0</v>
      </c>
    </row>
    <row r="18" spans="2:8" ht="18.75" customHeight="1" x14ac:dyDescent="0.2">
      <c r="B18" s="11"/>
      <c r="C18" s="23"/>
      <c r="D18" s="36" t="s">
        <v>0</v>
      </c>
      <c r="E18" s="37">
        <v>0</v>
      </c>
    </row>
    <row r="19" spans="2:8" ht="18" customHeight="1" x14ac:dyDescent="0.2">
      <c r="B19" s="6"/>
      <c r="C19" s="12"/>
      <c r="D19" s="35" t="s">
        <v>1</v>
      </c>
      <c r="E19" s="42">
        <f>SUM(InvoiceDetails[LINE TOTAL])-E18</f>
        <v>140000</v>
      </c>
    </row>
    <row r="20" spans="2:8" ht="18" customHeight="1" x14ac:dyDescent="0.2">
      <c r="B20" s="7"/>
      <c r="C20" s="13"/>
      <c r="D20" s="39" t="s">
        <v>38</v>
      </c>
      <c r="E20" s="42">
        <f>(E19*0.175)</f>
        <v>24500</v>
      </c>
    </row>
    <row r="21" spans="2:8" ht="18" customHeight="1" x14ac:dyDescent="0.2">
      <c r="B21" s="3"/>
      <c r="C21" s="3"/>
      <c r="D21" s="52" t="s">
        <v>52</v>
      </c>
      <c r="E21" s="54">
        <f>E19+E20</f>
        <v>164500</v>
      </c>
    </row>
    <row r="22" spans="2:8" ht="18" customHeight="1" thickBot="1" x14ac:dyDescent="0.25">
      <c r="B22" s="17"/>
      <c r="C22" s="17"/>
      <c r="D22" s="53"/>
      <c r="E22" s="55"/>
    </row>
    <row r="23" spans="2:8" ht="14.4" thickTop="1" x14ac:dyDescent="0.2"/>
    <row r="24" spans="2:8" x14ac:dyDescent="0.3">
      <c r="B24" s="44" t="s">
        <v>23</v>
      </c>
      <c r="C24" s="16"/>
      <c r="D24" s="16"/>
      <c r="E24" s="45" t="s">
        <v>39</v>
      </c>
    </row>
    <row r="25" spans="2:8" x14ac:dyDescent="0.2">
      <c r="B25" s="25" t="s">
        <v>43</v>
      </c>
      <c r="C25" s="14"/>
      <c r="D25" s="14"/>
      <c r="E25" s="21" t="str">
        <f>IFERROR(CompanySetup_YourName,"")</f>
        <v>Kwabena Kan-Dapaah</v>
      </c>
    </row>
    <row r="26" spans="2:8" x14ac:dyDescent="0.2">
      <c r="B26" s="14" t="str">
        <f>"Name of Bank: " &amp; CompanySetup_BankName</f>
        <v>Name of Bank: First Atlantic Bank</v>
      </c>
      <c r="C26" s="14"/>
      <c r="D26" s="14"/>
      <c r="E26" s="21" t="str">
        <f>IFERROR("Phone: " &amp; CompanySetup_YourPhone,"")</f>
        <v>Phone: 023-536-4134</v>
      </c>
    </row>
    <row r="27" spans="2:8" x14ac:dyDescent="0.2">
      <c r="B27" s="14" t="str">
        <f>"Address of Bank: " &amp; CompanySetup_BankAddress</f>
        <v>Address of Bank: Atlantic Place, No. 1 Seventh Avenue, Ridge West, Accra, Ghana</v>
      </c>
      <c r="C27" s="14"/>
      <c r="D27" s="14"/>
      <c r="E27" s="21" t="str">
        <f>IFERROR(CompanySetup_YourURL,"")</f>
        <v>www.offinsecuritygh.com</v>
      </c>
    </row>
    <row r="28" spans="2:8" x14ac:dyDescent="0.2">
      <c r="B28" s="14" t="str">
        <f>"Account Number: " &amp;"00"&amp; CompanySetup_BankAccount</f>
        <v>Account Number: 0069361101043</v>
      </c>
      <c r="C28" s="14"/>
      <c r="D28" s="14"/>
      <c r="E28" s="21" t="str">
        <f>IFERROR(CompanySetup_YourEmail,"")</f>
        <v>info@offinsecuritygh.com</v>
      </c>
    </row>
    <row r="29" spans="2:8" ht="15" customHeight="1" x14ac:dyDescent="0.2">
      <c r="B29" s="14" t="str">
        <f>"Payment Reference: " &amp; InvoiceNumberDisplay</f>
        <v>Payment Reference: FAB/5-2018/10</v>
      </c>
      <c r="C29" s="14"/>
      <c r="D29" s="14"/>
    </row>
    <row r="30" spans="2:8" x14ac:dyDescent="0.2">
      <c r="C30" s="14"/>
      <c r="D30" s="14"/>
      <c r="E30" s="21" t="str">
        <f>IFERROR(IF(LEN(Client_PO),"Contract/PO: " &amp; Client_PO,""),"")</f>
        <v/>
      </c>
    </row>
    <row r="31" spans="2:8" x14ac:dyDescent="0.2">
      <c r="B31" s="20"/>
      <c r="C31" s="20"/>
      <c r="D31" s="20"/>
      <c r="E31" s="20"/>
      <c r="H31" s="22"/>
    </row>
    <row r="32" spans="2:8" ht="27" customHeight="1" x14ac:dyDescent="0.2">
      <c r="B32" s="51" t="str">
        <f>UPPER("Payment should be made by bank transfer or cheque made payable to " &amp; CompanySetup_CheckPayee &amp; ".")</f>
        <v>PAYMENT SHOULD BE MADE BY BANK TRANSFER OR CHEQUE MADE PAYABLE TO OFFIN SECURITY SERVICES LIMITED.</v>
      </c>
      <c r="C32" s="51"/>
      <c r="D32" s="51"/>
      <c r="E32" s="51"/>
      <c r="H32" s="22"/>
    </row>
  </sheetData>
  <sheetProtection selectLockedCells="1" selectUnlockedCells="1"/>
  <mergeCells count="12">
    <mergeCell ref="D3:E4"/>
    <mergeCell ref="B3:C3"/>
    <mergeCell ref="B32:E32"/>
    <mergeCell ref="D21:D22"/>
    <mergeCell ref="E21:E22"/>
    <mergeCell ref="D6:E6"/>
    <mergeCell ref="D7:E7"/>
    <mergeCell ref="D8:E8"/>
    <mergeCell ref="B6:C6"/>
    <mergeCell ref="B7:C7"/>
    <mergeCell ref="B8:C8"/>
    <mergeCell ref="B9:C9"/>
  </mergeCells>
  <phoneticPr fontId="5" type="noConversion"/>
  <printOptions horizontalCentered="1"/>
  <pageMargins left="0.25" right="0.25" top="0.5" bottom="0.5" header="0.3" footer="0.3"/>
  <pageSetup orientation="portrait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8000"/>
    <pageSetUpPr autoPageBreaks="0" fitToPage="1"/>
  </sheetPr>
  <dimension ref="B1:C22"/>
  <sheetViews>
    <sheetView showGridLines="0" topLeftCell="A13" workbookViewId="0">
      <selection activeCell="C33" sqref="C33"/>
    </sheetView>
  </sheetViews>
  <sheetFormatPr defaultColWidth="8.875" defaultRowHeight="18.75" customHeight="1" x14ac:dyDescent="0.2"/>
  <cols>
    <col min="1" max="1" width="4" style="25" customWidth="1"/>
    <col min="2" max="2" width="32.625" style="25" customWidth="1"/>
    <col min="3" max="3" width="43.875" style="25" customWidth="1"/>
    <col min="4" max="16384" width="8.875" style="25"/>
  </cols>
  <sheetData>
    <row r="1" spans="2:3" ht="34.5" customHeight="1" thickBot="1" x14ac:dyDescent="0.6">
      <c r="B1" s="26" t="s">
        <v>26</v>
      </c>
      <c r="C1" s="17"/>
    </row>
    <row r="2" spans="2:3" ht="22.5" customHeight="1" thickTop="1" x14ac:dyDescent="0.2">
      <c r="B2" s="10" t="s">
        <v>25</v>
      </c>
      <c r="C2" s="10" t="s">
        <v>24</v>
      </c>
    </row>
    <row r="3" spans="2:3" ht="18.75" customHeight="1" x14ac:dyDescent="0.2">
      <c r="B3" s="31" t="s">
        <v>2</v>
      </c>
      <c r="C3" s="32" t="s">
        <v>31</v>
      </c>
    </row>
    <row r="4" spans="2:3" ht="18.75" customHeight="1" x14ac:dyDescent="0.2">
      <c r="B4" s="31" t="s">
        <v>16</v>
      </c>
      <c r="C4" s="32" t="s">
        <v>30</v>
      </c>
    </row>
    <row r="5" spans="2:3" ht="18.75" customHeight="1" x14ac:dyDescent="0.2">
      <c r="B5" s="31" t="s">
        <v>11</v>
      </c>
      <c r="C5" s="32" t="s">
        <v>32</v>
      </c>
    </row>
    <row r="6" spans="2:3" ht="18.75" customHeight="1" x14ac:dyDescent="0.2">
      <c r="B6" s="31" t="s">
        <v>12</v>
      </c>
      <c r="C6" s="32" t="s">
        <v>33</v>
      </c>
    </row>
    <row r="7" spans="2:3" ht="18.75" customHeight="1" x14ac:dyDescent="0.2">
      <c r="B7" s="31" t="s">
        <v>13</v>
      </c>
      <c r="C7" s="32" t="s">
        <v>34</v>
      </c>
    </row>
    <row r="8" spans="2:3" ht="18.75" customHeight="1" x14ac:dyDescent="0.2">
      <c r="B8" s="31" t="s">
        <v>14</v>
      </c>
      <c r="C8" s="30"/>
    </row>
    <row r="9" spans="2:3" ht="18.75" customHeight="1" x14ac:dyDescent="0.2">
      <c r="B9" s="31" t="s">
        <v>15</v>
      </c>
      <c r="C9" s="30"/>
    </row>
    <row r="10" spans="2:3" ht="18.75" customHeight="1" x14ac:dyDescent="0.2">
      <c r="B10" s="31" t="s">
        <v>3</v>
      </c>
      <c r="C10" s="32" t="s">
        <v>35</v>
      </c>
    </row>
    <row r="11" spans="2:3" ht="18.75" customHeight="1" x14ac:dyDescent="0.2">
      <c r="B11" s="31" t="s">
        <v>5</v>
      </c>
      <c r="C11" s="32" t="s">
        <v>36</v>
      </c>
    </row>
    <row r="12" spans="2:3" ht="18.75" customHeight="1" x14ac:dyDescent="0.2">
      <c r="B12" s="31" t="s">
        <v>4</v>
      </c>
      <c r="C12" s="38" t="s">
        <v>49</v>
      </c>
    </row>
    <row r="13" spans="2:3" ht="18.75" customHeight="1" x14ac:dyDescent="0.2">
      <c r="B13" s="31" t="s">
        <v>27</v>
      </c>
      <c r="C13" s="38" t="s">
        <v>51</v>
      </c>
    </row>
    <row r="14" spans="2:3" ht="18.75" customHeight="1" x14ac:dyDescent="0.2">
      <c r="B14" s="31" t="s">
        <v>6</v>
      </c>
      <c r="C14" s="41" t="s">
        <v>50</v>
      </c>
    </row>
    <row r="15" spans="2:3" ht="18.75" customHeight="1" x14ac:dyDescent="0.2">
      <c r="B15" s="31" t="s">
        <v>17</v>
      </c>
      <c r="C15" s="41" t="s">
        <v>43</v>
      </c>
    </row>
    <row r="16" spans="2:3" ht="18.75" customHeight="1" x14ac:dyDescent="0.2">
      <c r="B16" s="31" t="s">
        <v>7</v>
      </c>
      <c r="C16" s="32" t="s">
        <v>29</v>
      </c>
    </row>
    <row r="17" spans="2:3" ht="18.75" customHeight="1" x14ac:dyDescent="0.2">
      <c r="B17" s="31" t="s">
        <v>8</v>
      </c>
      <c r="C17" s="32" t="s">
        <v>37</v>
      </c>
    </row>
    <row r="18" spans="2:3" ht="18.75" customHeight="1" x14ac:dyDescent="0.2">
      <c r="B18" s="31" t="s">
        <v>9</v>
      </c>
      <c r="C18" s="40">
        <v>69361101043</v>
      </c>
    </row>
    <row r="19" spans="2:3" ht="18.75" customHeight="1" x14ac:dyDescent="0.2">
      <c r="B19" s="31" t="s">
        <v>10</v>
      </c>
      <c r="C19" s="30"/>
    </row>
    <row r="20" spans="2:3" ht="18.75" customHeight="1" x14ac:dyDescent="0.2">
      <c r="B20" s="33" t="s">
        <v>18</v>
      </c>
      <c r="C20" s="41" t="s">
        <v>43</v>
      </c>
    </row>
    <row r="21" spans="2:3" ht="9.75" customHeight="1" thickBot="1" x14ac:dyDescent="0.25">
      <c r="B21" s="64"/>
      <c r="C21" s="64"/>
    </row>
    <row r="22" spans="2:3" ht="18.75" customHeight="1" thickTop="1" x14ac:dyDescent="0.2"/>
  </sheetData>
  <sheetProtection selectLockedCells="1"/>
  <mergeCells count="1">
    <mergeCell ref="B21:C21"/>
  </mergeCells>
  <phoneticPr fontId="5" type="noConversion"/>
  <hyperlinks>
    <hyperlink ref="C13" r:id="rId1"/>
    <hyperlink ref="C12" r:id="rId2"/>
  </hyperlinks>
  <printOptions horizontalCentered="1"/>
  <pageMargins left="0.7" right="0.7" top="0.75" bottom="0.75" header="0.3" footer="0.3"/>
  <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Company Setup</vt:lpstr>
      <vt:lpstr>InvoiceNumberDisplay</vt:lpstr>
      <vt:lpstr>InvoiceTotal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2014-11-03T08:14:05Z</cp:lastPrinted>
  <dcterms:created xsi:type="dcterms:W3CDTF">2014-11-02T21:55:20Z</dcterms:created>
  <dcterms:modified xsi:type="dcterms:W3CDTF">2018-10-15T11:33:42Z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