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wn/CIDocuments/moves-dashboard/assets/data/"/>
    </mc:Choice>
  </mc:AlternateContent>
  <bookViews>
    <workbookView xWindow="19160" yWindow="460" windowWidth="19240" windowHeight="21140" tabRatio="500" activeTab="1"/>
  </bookViews>
  <sheets>
    <sheet name="Sheet2" sheetId="2" r:id="rId1"/>
    <sheet name="Sheet1" sheetId="1" r:id="rId2"/>
  </sheet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Q2" i="1"/>
  <c r="Q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<sst xmlns="http://schemas.openxmlformats.org/spreadsheetml/2006/main" count="633" uniqueCount="114">
  <si>
    <t>Year</t>
  </si>
  <si>
    <t>Country</t>
  </si>
  <si>
    <t>Province</t>
  </si>
  <si>
    <t>Town</t>
  </si>
  <si>
    <t>Age Group</t>
  </si>
  <si>
    <t>South Africa</t>
  </si>
  <si>
    <t>Free State</t>
  </si>
  <si>
    <t>Welkom</t>
  </si>
  <si>
    <t>Infant</t>
  </si>
  <si>
    <t>none</t>
  </si>
  <si>
    <t>Riebeekstad</t>
  </si>
  <si>
    <t>born</t>
  </si>
  <si>
    <t>soon after</t>
  </si>
  <si>
    <t>London</t>
  </si>
  <si>
    <t>Child</t>
  </si>
  <si>
    <t>United Kingdom</t>
  </si>
  <si>
    <t>West Midlands</t>
  </si>
  <si>
    <t>Wolverhampton</t>
  </si>
  <si>
    <t>Lime Acres</t>
  </si>
  <si>
    <t>Teen</t>
  </si>
  <si>
    <t>Kimberley</t>
  </si>
  <si>
    <t>Boarding School</t>
  </si>
  <si>
    <t>Private Boarding</t>
  </si>
  <si>
    <t>Kwa-Zulu Natal</t>
  </si>
  <si>
    <t>New Germany</t>
  </si>
  <si>
    <t>Young Adult</t>
  </si>
  <si>
    <t>Kloof</t>
  </si>
  <si>
    <t>Pinetown</t>
  </si>
  <si>
    <t>Centurion</t>
  </si>
  <si>
    <t>Knysna</t>
  </si>
  <si>
    <t>Mnandi</t>
  </si>
  <si>
    <t>Entabeni</t>
  </si>
  <si>
    <t>Eastbourne</t>
  </si>
  <si>
    <t>Bexhill-on-Sea</t>
  </si>
  <si>
    <t>Johannesburg</t>
  </si>
  <si>
    <t>Westville</t>
  </si>
  <si>
    <t>Fiksburg</t>
  </si>
  <si>
    <t>Brackenfell</t>
  </si>
  <si>
    <t>Stourbridge</t>
  </si>
  <si>
    <t>Suburb</t>
  </si>
  <si>
    <t>Naudeville</t>
  </si>
  <si>
    <t>Flamingo Park</t>
  </si>
  <si>
    <t>Tettenhall Wood</t>
  </si>
  <si>
    <t>Northern Cape</t>
  </si>
  <si>
    <t>Belgravia</t>
  </si>
  <si>
    <t>Monument Heigths</t>
  </si>
  <si>
    <t>Ballito</t>
  </si>
  <si>
    <t>Lyttelton Manor</t>
  </si>
  <si>
    <t>Highveld</t>
  </si>
  <si>
    <t>Upper Old Place</t>
  </si>
  <si>
    <t>Mookgopong</t>
  </si>
  <si>
    <t>Bexhill</t>
  </si>
  <si>
    <t>Bergbron</t>
  </si>
  <si>
    <t>Fleur de Lis</t>
  </si>
  <si>
    <t>Cape Town</t>
  </si>
  <si>
    <t>Hunters Home</t>
  </si>
  <si>
    <t>Lower Old Place</t>
  </si>
  <si>
    <t>Upper Central</t>
  </si>
  <si>
    <t>Lower Central</t>
  </si>
  <si>
    <t>Warstones</t>
  </si>
  <si>
    <t>Gauteng</t>
  </si>
  <si>
    <t>Western Cape</t>
  </si>
  <si>
    <t>Limpopo</t>
  </si>
  <si>
    <t>East Sussex</t>
  </si>
  <si>
    <t>New Southgate</t>
  </si>
  <si>
    <t>Age</t>
  </si>
  <si>
    <t>Month</t>
  </si>
  <si>
    <t>Adult</t>
  </si>
  <si>
    <t>Game Reserve</t>
  </si>
  <si>
    <t>Rental</t>
  </si>
  <si>
    <t>Living Arrangement</t>
  </si>
  <si>
    <t>Houseshare</t>
  </si>
  <si>
    <t>Holiday</t>
  </si>
  <si>
    <t>Mozambique</t>
  </si>
  <si>
    <t>Inhambane</t>
  </si>
  <si>
    <t>Vilankulos</t>
  </si>
  <si>
    <t>San Sebastian Peninsula</t>
  </si>
  <si>
    <t>Work - Design</t>
  </si>
  <si>
    <t>Work - Tourism</t>
  </si>
  <si>
    <t>Work - Logistics</t>
  </si>
  <si>
    <t>Work - Insurance</t>
  </si>
  <si>
    <t>Work - Beauty</t>
  </si>
  <si>
    <t>Work - Retail</t>
  </si>
  <si>
    <t>Work - Recruitment</t>
  </si>
  <si>
    <t>Occupation</t>
  </si>
  <si>
    <t>Work - Unemployed</t>
  </si>
  <si>
    <t>Family Care</t>
  </si>
  <si>
    <t>Student - Pre-primary</t>
  </si>
  <si>
    <t>Student - Primary</t>
  </si>
  <si>
    <t>Student - Secondary</t>
  </si>
  <si>
    <t>Student - Tertiary</t>
  </si>
  <si>
    <t>Work - IT Solutions</t>
  </si>
  <si>
    <t>Work - Social Care</t>
  </si>
  <si>
    <t>Upperton</t>
  </si>
  <si>
    <t>Old Town</t>
  </si>
  <si>
    <t>Family - Mum</t>
  </si>
  <si>
    <t>Family - Dad</t>
  </si>
  <si>
    <t>Family - Extended</t>
  </si>
  <si>
    <t>Family - Inlaws</t>
  </si>
  <si>
    <t>Beach Lodge</t>
  </si>
  <si>
    <t>Bedelia</t>
  </si>
  <si>
    <t>St Helena</t>
  </si>
  <si>
    <t>Gillets</t>
  </si>
  <si>
    <t>Row Labels</t>
  </si>
  <si>
    <t>Grand Total</t>
  </si>
  <si>
    <t>Months Spent</t>
  </si>
  <si>
    <t>Date</t>
  </si>
  <si>
    <t>Sum of Months Spent</t>
  </si>
  <si>
    <t>(Multiple Items)</t>
  </si>
  <si>
    <t>Count of Country</t>
  </si>
  <si>
    <t>Months</t>
  </si>
  <si>
    <t>Years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</si>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</sst>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/12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vertical="center"/>
    </xf>
    <xf numFmtId="17" fontId="1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1" fillId="0" borderId="0" xfId="0" applyNumberFormat="1" applyFont="1" applyAlignment="1">
      <alignment vertical="center"/>
    </xf>
    <xf numFmtId="17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0" fontId="0" fillId="0" borderId="0" xfId="0" applyNumberFormat="1"/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0" fontId="0" fillId="0" borderId="0" xfId="0" applyNumberFormat="1"/>
    <xf numFmtId="1" fontId="0" fillId="0" borderId="0" xfId="0" applyNumberFormat="1"/>
    <xf numFmtId="164" fontId="8" fillId="0" borderId="0" xfId="0" applyNumberFormat="1" applyFont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#\ ?/12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colors>
    <mruColors>
      <color rgb="FFFFAA79"/>
      <color rgb="FFFF284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Sheet2!$A$16:$A$23</c:f>
              <c:strCache>
                <c:ptCount val="8"/>
                <c:pt idx="0">
                  <c:v>Free State</c:v>
                </c:pt>
                <c:pt idx="1">
                  <c:v>Gauteng</c:v>
                </c:pt>
                <c:pt idx="2">
                  <c:v>Inhambane</c:v>
                </c:pt>
                <c:pt idx="3">
                  <c:v>Kwa-Zulu Natal</c:v>
                </c:pt>
                <c:pt idx="4">
                  <c:v>Limpopo</c:v>
                </c:pt>
                <c:pt idx="5">
                  <c:v>Northern Cape</c:v>
                </c:pt>
                <c:pt idx="6">
                  <c:v>Western Cape</c:v>
                </c:pt>
                <c:pt idx="7">
                  <c:v>Grand Total</c:v>
                </c:pt>
              </c:strCache>
            </c:strRef>
          </c:cat>
          <c:val>
            <c:numRef>
              <c:f>Sheet2!$B$16:$B$23</c:f>
              <c:numCache>
                <c:formatCode>0</c:formatCode>
                <c:ptCount val="8"/>
                <c:pt idx="0">
                  <c:v>100.0575342465753</c:v>
                </c:pt>
                <c:pt idx="1">
                  <c:v>53.03013698630137</c:v>
                </c:pt>
                <c:pt idx="2">
                  <c:v>1.019178082191781</c:v>
                </c:pt>
                <c:pt idx="3">
                  <c:v>33.0082191780822</c:v>
                </c:pt>
                <c:pt idx="4">
                  <c:v>8.975342465753425</c:v>
                </c:pt>
                <c:pt idx="5">
                  <c:v>63.09041095890411</c:v>
                </c:pt>
                <c:pt idx="6">
                  <c:v>71.11232876712329</c:v>
                </c:pt>
                <c:pt idx="7">
                  <c:v>330.2931506849315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8656064"/>
        <c:axId val="-1916898320"/>
      </c:barChart>
      <c:catAx>
        <c:axId val="-20386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898320"/>
        <c:crosses val="autoZero"/>
        <c:auto val="1"/>
        <c:lblAlgn val="ctr"/>
        <c:lblOffset val="100"/>
        <c:noMultiLvlLbl val="0"/>
      </c:catAx>
      <c:valAx>
        <c:axId val="-19168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433204449470433"/>
          <c:y val="0.071167907072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2299657709321"/>
          <c:y val="0.040249405221844"/>
          <c:w val="0.284693612005248"/>
          <c:h val="0.74723438275383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Sheet2!$A$4:$A$6</c:f>
              <c:strCache>
                <c:ptCount val="3"/>
                <c:pt idx="0">
                  <c:v>Mozambique</c:v>
                </c:pt>
                <c:pt idx="1">
                  <c:v>South Africa</c:v>
                </c:pt>
                <c:pt idx="2">
                  <c:v>United Kingdom</c:v>
                </c:pt>
              </c:strCache>
            </c:strRef>
          </c:cat>
          <c:val>
            <c:numRef>
              <c:f>Sheet2!$B$4:$B$6</c:f>
              <c:numCache>
                <c:formatCode>0.00%</c:formatCode>
                <c:ptCount val="3"/>
                <c:pt idx="0">
                  <c:v>0.00236796374214657</c:v>
                </c:pt>
                <c:pt idx="1">
                  <c:v>0.765036888037327</c:v>
                </c:pt>
                <c:pt idx="2">
                  <c:v>0.232595148220526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12</xdr:row>
      <xdr:rowOff>50800</xdr:rowOff>
    </xdr:from>
    <xdr:to>
      <xdr:col>5</xdr:col>
      <xdr:colOff>830384</xdr:colOff>
      <xdr:row>22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512883</xdr:colOff>
      <xdr:row>2</xdr:row>
      <xdr:rowOff>25399</xdr:rowOff>
    </xdr:from>
    <xdr:to>
      <xdr:col>6</xdr:col>
      <xdr:colOff>928075</xdr:colOff>
      <xdr:row>9</xdr:row>
      <xdr:rowOff>195383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wnM" refreshedDate="43164.745005902776" createdVersion="4" refreshedVersion="4" minRefreshableVersion="3" recordCount="41">
  <cacheSource type="worksheet">
    <worksheetSource ref="A1:N42" sheet="Sheet1"/>
  </cacheSource>
  <cacheFields count="11">
    <cacheField name="Month" numFmtId="0">
      <sharedItems containsSemiMixedTypes="0" containsString="0" containsNumber="1" containsInteger="1" minValue="1" maxValue="12" count="11">
        <n v="6"/>
        <n v="4"/>
        <n v="5"/>
        <n v="9"/>
        <n v="11"/>
        <n v="8"/>
        <n v="7"/>
        <n v="12"/>
        <n v="1"/>
        <n v="3"/>
        <n v="2"/>
      </sharedItems>
    </cacheField>
    <cacheField name="Year" numFmtId="0">
      <sharedItems containsSemiMixedTypes="0" containsString="0" containsNumber="1" containsInteger="1" minValue="1981" maxValue="2017"/>
    </cacheField>
    <cacheField name="Months Spent" numFmtId="2">
      <sharedItems containsSemiMixedTypes="0" containsString="0" containsNumber="1" minValue="0.98630136986301364" maxValue="59.013698630136986" count="30">
        <n v="1"/>
        <n v="12"/>
        <n v="10.027397260273972"/>
        <n v="0.98630136986301364"/>
        <n v="4.043835616438356"/>
        <n v="14.005479452054796"/>
        <n v="53.983561643835621"/>
        <n v="3.0246575342465754"/>
        <n v="59.013698630136986"/>
        <n v="2.0383561643835617"/>
        <n v="2.9917808219178084"/>
        <n v="25.052054794520551"/>
        <n v="10.980821917808219"/>
        <n v="18.016438356164386"/>
        <n v="1.0191780821917809"/>
        <n v="11.013698630136986"/>
        <n v="4.0109589041095894"/>
        <n v="13.972602739726028"/>
        <n v="16.010958904109589"/>
        <n v="26.038356164383561"/>
        <n v="8.9753424657534246"/>
        <n v="6.0164383561643842"/>
        <n v="15.945205479452055"/>
        <n v="5.9835616438356167"/>
        <n v="3.978082191780822"/>
        <n v="5.0301369863013701"/>
        <n v="16.964383561643835"/>
        <n v="13.052054794520549"/>
        <n v="3.9452054794520546"/>
        <n v="10.126027397260273"/>
      </sharedItems>
    </cacheField>
    <cacheField name="Age" numFmtId="0">
      <sharedItems containsSemiMixedTypes="0" containsString="0" containsNumber="1" containsInteger="1" minValue="0" maxValue="36"/>
    </cacheField>
    <cacheField name="Country" numFmtId="0">
      <sharedItems count="3">
        <s v="South Africa"/>
        <s v="United Kingdom"/>
        <s v="Mozambique"/>
      </sharedItems>
    </cacheField>
    <cacheField name="Province" numFmtId="0">
      <sharedItems count="10">
        <s v="Free State"/>
        <s v="London"/>
        <s v="West Midlands"/>
        <s v="Northern Cape"/>
        <s v="Kwa-Zulu Natal"/>
        <s v="Gauteng"/>
        <s v="Western Cape"/>
        <s v="Limpopo"/>
        <s v="Inhambane"/>
        <s v="East Sussex"/>
      </sharedItems>
    </cacheField>
    <cacheField name="Town" numFmtId="0">
      <sharedItems/>
    </cacheField>
    <cacheField name="Suburb" numFmtId="0">
      <sharedItems count="35">
        <s v="born"/>
        <s v="soon after"/>
        <s v="Riebeekstad"/>
        <s v="Bedelia"/>
        <s v="St Helena"/>
        <s v="Naudeville"/>
        <s v="Flamingo Park"/>
        <s v="New Southgate"/>
        <s v="Tettenhall Wood"/>
        <s v="Lime Acres"/>
        <s v="Belgravia"/>
        <s v="Monument Heigths"/>
        <s v="New Germany"/>
        <s v="Kloof"/>
        <s v="Gillets"/>
        <s v="Ballito"/>
        <s v="Lyttelton Manor"/>
        <s v="Highveld"/>
        <s v="Upper Old Place"/>
        <s v="Mnandi"/>
        <s v="Entabeni"/>
        <s v="San Sebastian Peninsula"/>
        <s v="Upperton"/>
        <s v="Old Town"/>
        <s v="Bexhill-on-Sea"/>
        <s v="Bergbron"/>
        <s v="Westville"/>
        <s v="Fleur de Lis"/>
        <s v="Brackenfell"/>
        <s v="Hunters Home"/>
        <s v="Lower Central"/>
        <s v="Lower Old Place"/>
        <s v="Upper Central"/>
        <s v="Warstones"/>
        <s v="Stourbridge"/>
      </sharedItems>
    </cacheField>
    <cacheField name="Living Arrangement" numFmtId="0">
      <sharedItems/>
    </cacheField>
    <cacheField name="Age Group" numFmtId="0">
      <sharedItems count="5">
        <s v="Infant"/>
        <s v="Child"/>
        <s v="Teen"/>
        <s v="Young Adult"/>
        <s v="Adult"/>
      </sharedItems>
    </cacheField>
    <cacheField name="Occup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981"/>
    <x v="0"/>
    <n v="0"/>
    <x v="0"/>
    <x v="0"/>
    <s v="Welkom"/>
    <x v="0"/>
    <s v="Family - Mum"/>
    <x v="0"/>
    <s v="none"/>
  </r>
  <r>
    <x v="0"/>
    <n v="1982"/>
    <x v="1"/>
    <n v="1"/>
    <x v="0"/>
    <x v="0"/>
    <s v="Welkom"/>
    <x v="1"/>
    <s v="Family - Mum"/>
    <x v="0"/>
    <s v="none"/>
  </r>
  <r>
    <x v="0"/>
    <n v="1983"/>
    <x v="2"/>
    <n v="2"/>
    <x v="0"/>
    <x v="0"/>
    <s v="Welkom"/>
    <x v="2"/>
    <s v="Family - Mum"/>
    <x v="0"/>
    <s v="none"/>
  </r>
  <r>
    <x v="1"/>
    <n v="1984"/>
    <x v="3"/>
    <n v="3"/>
    <x v="0"/>
    <x v="0"/>
    <s v="Welkom"/>
    <x v="3"/>
    <s v="Family - Mum"/>
    <x v="1"/>
    <s v="Student - Pre-primary"/>
  </r>
  <r>
    <x v="2"/>
    <n v="1984"/>
    <x v="4"/>
    <n v="3"/>
    <x v="0"/>
    <x v="0"/>
    <s v="Welkom"/>
    <x v="4"/>
    <s v="Family - Mum"/>
    <x v="1"/>
    <s v="Student - Pre-primary"/>
  </r>
  <r>
    <x v="3"/>
    <n v="1984"/>
    <x v="5"/>
    <n v="3"/>
    <x v="0"/>
    <x v="0"/>
    <s v="Welkom"/>
    <x v="5"/>
    <s v="Family - Mum"/>
    <x v="1"/>
    <s v="Student - Primary"/>
  </r>
  <r>
    <x v="4"/>
    <n v="1985"/>
    <x v="6"/>
    <n v="4"/>
    <x v="0"/>
    <x v="0"/>
    <s v="Welkom"/>
    <x v="6"/>
    <s v="Family - Mum"/>
    <x v="1"/>
    <s v="Student - Primary"/>
  </r>
  <r>
    <x v="2"/>
    <n v="1990"/>
    <x v="7"/>
    <n v="9"/>
    <x v="1"/>
    <x v="1"/>
    <s v="London"/>
    <x v="7"/>
    <s v="Family - Mum"/>
    <x v="1"/>
    <s v="Student - Primary"/>
  </r>
  <r>
    <x v="5"/>
    <n v="1990"/>
    <x v="8"/>
    <n v="9"/>
    <x v="1"/>
    <x v="2"/>
    <s v="Wolverhampton"/>
    <x v="8"/>
    <s v="Family - Mum"/>
    <x v="1"/>
    <s v="Student - Primary"/>
  </r>
  <r>
    <x v="6"/>
    <n v="1995"/>
    <x v="9"/>
    <n v="14"/>
    <x v="0"/>
    <x v="3"/>
    <s v="Lime Acres"/>
    <x v="9"/>
    <s v="Family - Mum"/>
    <x v="2"/>
    <s v="Student - Secondary"/>
  </r>
  <r>
    <x v="3"/>
    <n v="1995"/>
    <x v="10"/>
    <n v="14"/>
    <x v="0"/>
    <x v="3"/>
    <s v="Kimberley"/>
    <x v="10"/>
    <s v="Boarding School"/>
    <x v="2"/>
    <s v="Student - Secondary"/>
  </r>
  <r>
    <x v="7"/>
    <n v="1995"/>
    <x v="11"/>
    <n v="14"/>
    <x v="0"/>
    <x v="3"/>
    <s v="Lime Acres"/>
    <x v="9"/>
    <s v="Family - Mum"/>
    <x v="2"/>
    <s v="Student - Secondary"/>
  </r>
  <r>
    <x v="8"/>
    <n v="1998"/>
    <x v="12"/>
    <n v="17"/>
    <x v="0"/>
    <x v="3"/>
    <s v="Kimberley"/>
    <x v="11"/>
    <s v="Private Boarding"/>
    <x v="2"/>
    <s v="Student - Secondary"/>
  </r>
  <r>
    <x v="7"/>
    <n v="1998"/>
    <x v="13"/>
    <n v="17"/>
    <x v="0"/>
    <x v="3"/>
    <s v="Lime Acres"/>
    <x v="9"/>
    <s v="Family - Mum"/>
    <x v="2"/>
    <s v="Student - Tertiary"/>
  </r>
  <r>
    <x v="0"/>
    <n v="2000"/>
    <x v="3"/>
    <n v="19"/>
    <x v="0"/>
    <x v="4"/>
    <s v="Pinetown"/>
    <x v="12"/>
    <s v="Family - Dad"/>
    <x v="3"/>
    <s v="Work - Design"/>
  </r>
  <r>
    <x v="0"/>
    <n v="2000"/>
    <x v="14"/>
    <n v="19"/>
    <x v="0"/>
    <x v="4"/>
    <s v="Pinetown"/>
    <x v="13"/>
    <s v="Family - Dad"/>
    <x v="3"/>
    <s v="Work - Design"/>
  </r>
  <r>
    <x v="0"/>
    <n v="2000"/>
    <x v="5"/>
    <n v="19"/>
    <x v="0"/>
    <x v="4"/>
    <s v="Pinetown"/>
    <x v="14"/>
    <s v="Houseshare"/>
    <x v="3"/>
    <s v="Work - Design"/>
  </r>
  <r>
    <x v="0"/>
    <n v="2001"/>
    <x v="15"/>
    <n v="20"/>
    <x v="0"/>
    <x v="4"/>
    <s v="Ballito"/>
    <x v="15"/>
    <s v="Family - Extended"/>
    <x v="3"/>
    <s v="Work - Tourism"/>
  </r>
  <r>
    <x v="3"/>
    <n v="2002"/>
    <x v="16"/>
    <n v="21"/>
    <x v="0"/>
    <x v="3"/>
    <s v="Lime Acres"/>
    <x v="9"/>
    <s v="Family - Inlaws"/>
    <x v="3"/>
    <s v="Work - Unemployed"/>
  </r>
  <r>
    <x v="8"/>
    <n v="2003"/>
    <x v="17"/>
    <n v="22"/>
    <x v="0"/>
    <x v="5"/>
    <s v="Centurion"/>
    <x v="16"/>
    <s v="Houseshare"/>
    <x v="3"/>
    <s v="Work - IT Solutions"/>
  </r>
  <r>
    <x v="9"/>
    <n v="2004"/>
    <x v="18"/>
    <n v="23"/>
    <x v="0"/>
    <x v="5"/>
    <s v="Centurion"/>
    <x v="17"/>
    <s v="Family - Extended"/>
    <x v="3"/>
    <s v="Work - IT Solutions"/>
  </r>
  <r>
    <x v="6"/>
    <n v="2005"/>
    <x v="19"/>
    <n v="24"/>
    <x v="0"/>
    <x v="6"/>
    <s v="Knysna"/>
    <x v="18"/>
    <s v="Family - Inlaws"/>
    <x v="3"/>
    <s v="Work - Tourism"/>
  </r>
  <r>
    <x v="3"/>
    <n v="2007"/>
    <x v="15"/>
    <n v="26"/>
    <x v="0"/>
    <x v="5"/>
    <s v="Centurion"/>
    <x v="19"/>
    <s v="Houseshare"/>
    <x v="4"/>
    <s v="Work - Logistics"/>
  </r>
  <r>
    <x v="5"/>
    <n v="2008"/>
    <x v="20"/>
    <n v="27"/>
    <x v="0"/>
    <x v="7"/>
    <s v="Mookgopong"/>
    <x v="20"/>
    <s v="Game Reserve"/>
    <x v="4"/>
    <s v="Work - Tourism"/>
  </r>
  <r>
    <x v="2"/>
    <n v="2009"/>
    <x v="14"/>
    <n v="28"/>
    <x v="2"/>
    <x v="8"/>
    <s v="Vilankulos"/>
    <x v="21"/>
    <s v="Beach Lodge"/>
    <x v="4"/>
    <s v="Work - Tourism"/>
  </r>
  <r>
    <x v="0"/>
    <n v="2009"/>
    <x v="21"/>
    <n v="28"/>
    <x v="0"/>
    <x v="5"/>
    <s v="Centurion"/>
    <x v="19"/>
    <s v="Family - Inlaws"/>
    <x v="4"/>
    <s v="Work - Tourism"/>
  </r>
  <r>
    <x v="7"/>
    <n v="2009"/>
    <x v="9"/>
    <n v="28"/>
    <x v="1"/>
    <x v="9"/>
    <s v="Eastbourne"/>
    <x v="22"/>
    <s v="Houseshare"/>
    <x v="4"/>
    <s v="Work - Social Care"/>
  </r>
  <r>
    <x v="10"/>
    <n v="2010"/>
    <x v="22"/>
    <n v="29"/>
    <x v="1"/>
    <x v="9"/>
    <s v="Eastbourne"/>
    <x v="23"/>
    <s v="Rental"/>
    <x v="4"/>
    <s v="Work - Insurance"/>
  </r>
  <r>
    <x v="0"/>
    <n v="2011"/>
    <x v="21"/>
    <n v="30"/>
    <x v="1"/>
    <x v="9"/>
    <s v="Bexhill"/>
    <x v="24"/>
    <s v="Rental"/>
    <x v="4"/>
    <s v="Work - Insurance"/>
  </r>
  <r>
    <x v="7"/>
    <n v="2011"/>
    <x v="9"/>
    <n v="30"/>
    <x v="0"/>
    <x v="5"/>
    <s v="Johannesburg"/>
    <x v="25"/>
    <s v="Family - Mum"/>
    <x v="4"/>
    <s v="Holiday"/>
  </r>
  <r>
    <x v="10"/>
    <n v="2012"/>
    <x v="23"/>
    <n v="31"/>
    <x v="0"/>
    <x v="4"/>
    <s v="Westville"/>
    <x v="26"/>
    <s v="Family - Extended"/>
    <x v="4"/>
    <s v="Work - Beauty"/>
  </r>
  <r>
    <x v="5"/>
    <n v="2012"/>
    <x v="16"/>
    <n v="31"/>
    <x v="0"/>
    <x v="0"/>
    <s v="Fiksburg"/>
    <x v="27"/>
    <s v="Family - Mum"/>
    <x v="4"/>
    <s v="Family Care"/>
  </r>
  <r>
    <x v="7"/>
    <n v="2012"/>
    <x v="24"/>
    <n v="31"/>
    <x v="0"/>
    <x v="5"/>
    <s v="Johannesburg"/>
    <x v="25"/>
    <s v="Family - Mum"/>
    <x v="4"/>
    <s v="Family Care"/>
  </r>
  <r>
    <x v="1"/>
    <n v="2013"/>
    <x v="10"/>
    <n v="32"/>
    <x v="0"/>
    <x v="6"/>
    <s v="Cape Town"/>
    <x v="28"/>
    <s v="Family - Extended"/>
    <x v="4"/>
    <s v="Work - Unemployed"/>
  </r>
  <r>
    <x v="6"/>
    <n v="2013"/>
    <x v="25"/>
    <n v="32"/>
    <x v="0"/>
    <x v="6"/>
    <s v="Knysna"/>
    <x v="29"/>
    <s v="Rental"/>
    <x v="4"/>
    <s v="Work - Retail"/>
  </r>
  <r>
    <x v="7"/>
    <n v="2013"/>
    <x v="14"/>
    <n v="32"/>
    <x v="0"/>
    <x v="6"/>
    <s v="Cape Town"/>
    <x v="28"/>
    <s v="Family - Extended"/>
    <x v="4"/>
    <s v="Holiday"/>
  </r>
  <r>
    <x v="8"/>
    <n v="2014"/>
    <x v="26"/>
    <n v="33"/>
    <x v="0"/>
    <x v="6"/>
    <s v="Knysna"/>
    <x v="30"/>
    <s v="Rental"/>
    <x v="4"/>
    <s v="Work - Insurance"/>
  </r>
  <r>
    <x v="0"/>
    <n v="2015"/>
    <x v="21"/>
    <n v="34"/>
    <x v="0"/>
    <x v="6"/>
    <s v="Knysna"/>
    <x v="31"/>
    <s v="Rental"/>
    <x v="4"/>
    <s v="Work - Insurance"/>
  </r>
  <r>
    <x v="7"/>
    <n v="2015"/>
    <x v="27"/>
    <n v="34"/>
    <x v="0"/>
    <x v="6"/>
    <s v="Knysna"/>
    <x v="32"/>
    <s v="Family - Inlaws"/>
    <x v="4"/>
    <s v="Student - Tertiary"/>
  </r>
  <r>
    <x v="8"/>
    <n v="2017"/>
    <x v="28"/>
    <n v="36"/>
    <x v="1"/>
    <x v="2"/>
    <s v="Wolverhampton"/>
    <x v="33"/>
    <s v="Family - Mum"/>
    <x v="4"/>
    <s v="Work - Recruitment"/>
  </r>
  <r>
    <x v="2"/>
    <n v="2017"/>
    <x v="29"/>
    <n v="36"/>
    <x v="1"/>
    <x v="2"/>
    <s v="Stourbridge"/>
    <x v="34"/>
    <s v="Houseshare"/>
    <x v="4"/>
    <s v="Student - Terti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1">
    <pivotField showAll="0"/>
    <pivotField showAll="0"/>
    <pivotField dataField="1" numFmtId="2" showAll="0" defaultSubtota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s Spent" fld="2" showDataAs="percentOfTota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B23" firstHeaderRow="1" firstDataRow="1" firstDataCol="1" rowPageCount="1" colPageCount="1"/>
  <pivotFields count="11">
    <pivotField showAll="0"/>
    <pivotField showAll="0"/>
    <pivotField dataField="1" numFmtId="2" showAll="0" defaultSubtotal="0"/>
    <pivotField showAll="0"/>
    <pivotField axis="axisPage" multipleItemSelectionAllowed="1" showAll="0">
      <items count="4">
        <item x="2"/>
        <item x="0"/>
        <item h="1" x="1"/>
        <item t="default"/>
      </items>
    </pivotField>
    <pivotField axis="axisRow" showAll="0">
      <items count="11">
        <item x="9"/>
        <item x="0"/>
        <item x="5"/>
        <item x="8"/>
        <item x="4"/>
        <item x="7"/>
        <item x="1"/>
        <item x="3"/>
        <item x="2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Items count="1">
    <i/>
  </colItems>
  <pageFields count="1">
    <pageField fld="4" hier="-1"/>
  </pageFields>
  <dataFields count="1">
    <dataField name="Sum of Months Spent" fld="2" baseField="0" baseItem="0" numFmtId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8:B32" firstHeaderRow="1" firstDataRow="1" firstDataCol="1" rowPageCount="1" colPageCount="1"/>
  <pivotFields count="11">
    <pivotField showAll="0"/>
    <pivotField showAll="0"/>
    <pivotField dataField="1" numFmtId="2" showAll="0" defaultSubtota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axis="axisRow" showAll="0">
      <items count="11">
        <item x="9"/>
        <item x="0"/>
        <item x="5"/>
        <item x="8"/>
        <item x="4"/>
        <item x="7"/>
        <item x="1"/>
        <item x="3"/>
        <item x="2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6"/>
    </i>
    <i>
      <x v="8"/>
    </i>
    <i t="grand">
      <x/>
    </i>
  </rowItems>
  <colItems count="1">
    <i/>
  </colItems>
  <pageFields count="1">
    <pageField fld="4" hier="-1"/>
  </pageFields>
  <dataFields count="1">
    <dataField name="Sum of Months Spent" fld="2" baseField="0" baseItem="0" numFmtId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9:B45" firstHeaderRow="1" firstDataRow="1" firstDataCol="1"/>
  <pivotFields count="11">
    <pivotField showAll="0"/>
    <pivotField showAll="0"/>
    <pivotField numFmtId="2" showAll="0" defaultSubtotal="0">
      <items count="30">
        <item x="3"/>
        <item x="0"/>
        <item x="14"/>
        <item x="9"/>
        <item x="10"/>
        <item x="7"/>
        <item x="28"/>
        <item x="24"/>
        <item x="16"/>
        <item x="4"/>
        <item x="25"/>
        <item x="23"/>
        <item x="21"/>
        <item x="20"/>
        <item x="2"/>
        <item x="29"/>
        <item x="12"/>
        <item x="15"/>
        <item x="1"/>
        <item x="27"/>
        <item x="17"/>
        <item x="5"/>
        <item x="22"/>
        <item x="18"/>
        <item x="26"/>
        <item x="13"/>
        <item x="11"/>
        <item x="19"/>
        <item x="6"/>
        <item x="8"/>
      </items>
    </pivotField>
    <pivotField showAll="0"/>
    <pivotField dataField="1" multipleItemSelectionAllowed="1" showAll="0">
      <items count="4">
        <item x="2"/>
        <item x="0"/>
        <item h="1" x="1"/>
        <item t="default"/>
      </items>
    </pivotField>
    <pivotField showAll="0">
      <items count="11">
        <item x="9"/>
        <item x="0"/>
        <item x="5"/>
        <item x="8"/>
        <item x="4"/>
        <item x="7"/>
        <item x="1"/>
        <item x="3"/>
        <item x="2"/>
        <item x="6"/>
        <item t="default"/>
      </items>
    </pivotField>
    <pivotField showAll="0"/>
    <pivotField showAll="0">
      <items count="36">
        <item x="15"/>
        <item x="3"/>
        <item x="10"/>
        <item x="25"/>
        <item x="24"/>
        <item x="0"/>
        <item x="28"/>
        <item x="20"/>
        <item x="6"/>
        <item x="27"/>
        <item x="14"/>
        <item x="17"/>
        <item x="29"/>
        <item x="13"/>
        <item x="9"/>
        <item x="30"/>
        <item x="31"/>
        <item x="16"/>
        <item x="19"/>
        <item x="11"/>
        <item x="5"/>
        <item x="12"/>
        <item x="7"/>
        <item x="23"/>
        <item x="2"/>
        <item x="21"/>
        <item x="1"/>
        <item x="4"/>
        <item x="34"/>
        <item x="8"/>
        <item x="32"/>
        <item x="18"/>
        <item x="22"/>
        <item x="33"/>
        <item x="26"/>
        <item t="default"/>
      </items>
    </pivotField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42" totalsRowShown="0" headerRowDxfId="15" dataDxfId="14">
  <autoFilter ref="A1:N42"/>
  <sortState ref="A2:N42">
    <sortCondition ref="B2:B42"/>
    <sortCondition ref="A2:A42"/>
  </sortState>
  <tableColumns count="14">
    <tableColumn id="1" name="Month" dataDxfId="13"/>
    <tableColumn id="2" name="Year" dataDxfId="12"/>
    <tableColumn id="3" name="Months" dataDxfId="11"/>
    <tableColumn id="4" name="Years" dataDxfId="10">
      <calculatedColumnFormula>C2/12</calculatedColumnFormula>
    </tableColumn>
    <tableColumn id="5" name="Age" dataDxfId="9">
      <calculatedColumnFormula>B2-1981</calculatedColumnFormula>
    </tableColumn>
    <tableColumn id="6" name="Country" dataDxfId="8"/>
    <tableColumn id="7" name="Province" dataDxfId="7"/>
    <tableColumn id="8" name="Town" dataDxfId="6"/>
    <tableColumn id="9" name="Suburb" dataDxfId="5"/>
    <tableColumn id="14" name="lat" dataDxfId="0"/>
    <tableColumn id="13" name="lng" dataDxfId="1"/>
    <tableColumn id="10" name="Living Arrangement" dataDxfId="4"/>
    <tableColumn id="11" name="Age Group" dataDxfId="3"/>
    <tableColumn id="12" name="Occupa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topLeftCell="A8" zoomScale="130" zoomScaleNormal="130" workbookViewId="0">
      <selection activeCell="A42" sqref="A42"/>
    </sheetView>
  </sheetViews>
  <sheetFormatPr baseColWidth="10" defaultRowHeight="16" x14ac:dyDescent="0.2"/>
  <cols>
    <col min="1" max="1" width="12.83203125" customWidth="1"/>
    <col min="2" max="2" width="15.1640625" customWidth="1"/>
    <col min="3" max="5" width="12.1640625" customWidth="1"/>
    <col min="6" max="6" width="13.33203125" bestFit="1" customWidth="1"/>
    <col min="7" max="8" width="12.1640625" customWidth="1"/>
    <col min="9" max="9" width="13.1640625" bestFit="1" customWidth="1"/>
    <col min="10" max="10" width="13.33203125" bestFit="1" customWidth="1"/>
    <col min="11" max="11" width="12.5" bestFit="1" customWidth="1"/>
    <col min="12" max="12" width="12.1640625" customWidth="1"/>
  </cols>
  <sheetData>
    <row r="3" spans="1:2" x14ac:dyDescent="0.2">
      <c r="A3" s="10" t="s">
        <v>103</v>
      </c>
      <c r="B3" t="s">
        <v>107</v>
      </c>
    </row>
    <row r="4" spans="1:2" x14ac:dyDescent="0.2">
      <c r="A4" s="11" t="s">
        <v>73</v>
      </c>
      <c r="B4" s="18">
        <v>2.3679637421465715E-3</v>
      </c>
    </row>
    <row r="5" spans="1:2" x14ac:dyDescent="0.2">
      <c r="A5" s="11" t="s">
        <v>5</v>
      </c>
      <c r="B5" s="18">
        <v>0.76503688803732728</v>
      </c>
    </row>
    <row r="6" spans="1:2" x14ac:dyDescent="0.2">
      <c r="A6" s="11" t="s">
        <v>15</v>
      </c>
      <c r="B6" s="18">
        <v>0.23259514822052613</v>
      </c>
    </row>
    <row r="7" spans="1:2" x14ac:dyDescent="0.2">
      <c r="A7" s="11" t="s">
        <v>104</v>
      </c>
      <c r="B7" s="18">
        <v>1</v>
      </c>
    </row>
    <row r="13" spans="1:2" x14ac:dyDescent="0.2">
      <c r="A13" s="10" t="s">
        <v>1</v>
      </c>
      <c r="B13" t="s">
        <v>108</v>
      </c>
    </row>
    <row r="15" spans="1:2" x14ac:dyDescent="0.2">
      <c r="A15" s="10" t="s">
        <v>103</v>
      </c>
      <c r="B15" t="s">
        <v>107</v>
      </c>
    </row>
    <row r="16" spans="1:2" x14ac:dyDescent="0.2">
      <c r="A16" s="11" t="s">
        <v>6</v>
      </c>
      <c r="B16" s="23">
        <v>100.05753424657534</v>
      </c>
    </row>
    <row r="17" spans="1:2" x14ac:dyDescent="0.2">
      <c r="A17" s="11" t="s">
        <v>60</v>
      </c>
      <c r="B17" s="23">
        <v>53.030136986301372</v>
      </c>
    </row>
    <row r="18" spans="1:2" ht="17" thickBot="1" x14ac:dyDescent="0.25">
      <c r="A18" s="11" t="s">
        <v>74</v>
      </c>
      <c r="B18" s="23">
        <v>1.0191780821917809</v>
      </c>
    </row>
    <row r="19" spans="1:2" ht="17" thickTop="1" x14ac:dyDescent="0.2">
      <c r="A19" s="11" t="s">
        <v>23</v>
      </c>
      <c r="B19" s="23">
        <v>33.008219178082193</v>
      </c>
    </row>
    <row r="20" spans="1:2" x14ac:dyDescent="0.2">
      <c r="A20" s="11" t="s">
        <v>62</v>
      </c>
      <c r="B20" s="23">
        <v>8.9753424657534246</v>
      </c>
    </row>
    <row r="21" spans="1:2" x14ac:dyDescent="0.2">
      <c r="A21" s="11" t="s">
        <v>43</v>
      </c>
      <c r="B21" s="23">
        <v>63.090410958904116</v>
      </c>
    </row>
    <row r="22" spans="1:2" x14ac:dyDescent="0.2">
      <c r="A22" s="11" t="s">
        <v>61</v>
      </c>
      <c r="B22" s="23">
        <v>71.112328767123287</v>
      </c>
    </row>
    <row r="23" spans="1:2" x14ac:dyDescent="0.2">
      <c r="A23" s="11" t="s">
        <v>104</v>
      </c>
      <c r="B23" s="23">
        <v>330.2931506849315</v>
      </c>
    </row>
    <row r="26" spans="1:2" x14ac:dyDescent="0.2">
      <c r="A26" s="10" t="s">
        <v>1</v>
      </c>
      <c r="B26" t="s">
        <v>15</v>
      </c>
    </row>
    <row r="28" spans="1:2" x14ac:dyDescent="0.2">
      <c r="A28" s="10" t="s">
        <v>103</v>
      </c>
      <c r="B28" t="s">
        <v>107</v>
      </c>
    </row>
    <row r="29" spans="1:2" x14ac:dyDescent="0.2">
      <c r="A29" s="11" t="s">
        <v>63</v>
      </c>
      <c r="B29" s="23">
        <v>24</v>
      </c>
    </row>
    <row r="30" spans="1:2" x14ac:dyDescent="0.2">
      <c r="A30" s="11" t="s">
        <v>13</v>
      </c>
      <c r="B30" s="23">
        <v>3.0246575342465754</v>
      </c>
    </row>
    <row r="31" spans="1:2" x14ac:dyDescent="0.2">
      <c r="A31" s="11" t="s">
        <v>16</v>
      </c>
      <c r="B31" s="23">
        <v>73.084931506849315</v>
      </c>
    </row>
    <row r="32" spans="1:2" x14ac:dyDescent="0.2">
      <c r="A32" s="11" t="s">
        <v>104</v>
      </c>
      <c r="B32" s="23">
        <v>100.10958904109589</v>
      </c>
    </row>
    <row r="39" spans="1:2" x14ac:dyDescent="0.2">
      <c r="A39" s="10" t="s">
        <v>103</v>
      </c>
      <c r="B39" t="s">
        <v>109</v>
      </c>
    </row>
    <row r="40" spans="1:2" x14ac:dyDescent="0.2">
      <c r="A40" s="11" t="s">
        <v>67</v>
      </c>
      <c r="B40" s="22">
        <v>19</v>
      </c>
    </row>
    <row r="41" spans="1:2" x14ac:dyDescent="0.2">
      <c r="A41" s="11" t="s">
        <v>14</v>
      </c>
      <c r="B41" s="22">
        <v>6</v>
      </c>
    </row>
    <row r="42" spans="1:2" x14ac:dyDescent="0.2">
      <c r="A42" s="11" t="s">
        <v>8</v>
      </c>
      <c r="B42" s="22">
        <v>3</v>
      </c>
    </row>
    <row r="43" spans="1:2" x14ac:dyDescent="0.2">
      <c r="A43" s="11" t="s">
        <v>19</v>
      </c>
      <c r="B43" s="22">
        <v>5</v>
      </c>
    </row>
    <row r="44" spans="1:2" x14ac:dyDescent="0.2">
      <c r="A44" s="11" t="s">
        <v>25</v>
      </c>
      <c r="B44" s="22">
        <v>8</v>
      </c>
    </row>
    <row r="45" spans="1:2" x14ac:dyDescent="0.2">
      <c r="A45" s="11" t="s">
        <v>104</v>
      </c>
      <c r="B45" s="22">
        <v>41</v>
      </c>
    </row>
  </sheetData>
  <pageMargins left="0.7" right="0.7" top="0.75" bottom="0.75" header="0.3" footer="0.3"/>
  <pageSetup paperSize="8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I1" zoomScale="110" zoomScaleNormal="110" workbookViewId="0">
      <selection activeCell="J44" sqref="J44"/>
    </sheetView>
  </sheetViews>
  <sheetFormatPr baseColWidth="10" defaultRowHeight="16" x14ac:dyDescent="0.2"/>
  <cols>
    <col min="1" max="1" width="9" style="3" hidden="1" customWidth="1"/>
    <col min="2" max="2" width="7" style="4" hidden="1" customWidth="1"/>
    <col min="3" max="3" width="9.6640625" style="20" hidden="1" customWidth="1"/>
    <col min="4" max="4" width="8.5" style="20" hidden="1" customWidth="1"/>
    <col min="5" max="5" width="6.5" style="4" hidden="1" customWidth="1"/>
    <col min="6" max="6" width="14.1640625" style="3" hidden="1" customWidth="1"/>
    <col min="7" max="7" width="13.33203125" style="3" hidden="1" customWidth="1"/>
    <col min="8" max="8" width="14.33203125" style="3" hidden="1" customWidth="1"/>
    <col min="9" max="9" width="20.6640625" style="3" bestFit="1" customWidth="1"/>
    <col min="10" max="11" width="20.6640625" style="3" customWidth="1"/>
    <col min="12" max="12" width="19.33203125" style="3" customWidth="1"/>
    <col min="13" max="13" width="12" style="3" customWidth="1"/>
    <col min="14" max="14" width="18.6640625" style="3" bestFit="1" customWidth="1"/>
    <col min="15" max="15" width="10.83203125" style="3"/>
    <col min="16" max="16" width="7.33203125" style="3" hidden="1" customWidth="1"/>
    <col min="17" max="17" width="13.83203125" style="3" hidden="1" customWidth="1"/>
    <col min="18" max="18" width="10.83203125" style="3" hidden="1" customWidth="1"/>
    <col min="19" max="19" width="7.33203125" style="3" hidden="1" customWidth="1"/>
    <col min="20" max="20" width="4.33203125" style="3" hidden="1" customWidth="1"/>
    <col min="21" max="21" width="14.1640625" style="3" hidden="1" customWidth="1"/>
    <col min="22" max="22" width="13.33203125" style="3" hidden="1" customWidth="1"/>
    <col min="23" max="23" width="14.33203125" style="3" hidden="1" customWidth="1"/>
    <col min="24" max="24" width="20.6640625" style="3" hidden="1" customWidth="1"/>
    <col min="25" max="25" width="17.33203125" style="3" hidden="1" customWidth="1"/>
    <col min="26" max="26" width="11" style="3" hidden="1" customWidth="1"/>
    <col min="27" max="27" width="18.6640625" style="3" hidden="1" customWidth="1"/>
    <col min="28" max="16384" width="10.83203125" style="3"/>
  </cols>
  <sheetData>
    <row r="1" spans="1:27" s="1" customFormat="1" x14ac:dyDescent="0.2">
      <c r="A1" s="1" t="s">
        <v>66</v>
      </c>
      <c r="B1" s="2" t="s">
        <v>0</v>
      </c>
      <c r="C1" s="19" t="s">
        <v>110</v>
      </c>
      <c r="D1" s="19" t="s">
        <v>111</v>
      </c>
      <c r="E1" s="2" t="s">
        <v>65</v>
      </c>
      <c r="F1" s="1" t="s">
        <v>1</v>
      </c>
      <c r="G1" s="1" t="s">
        <v>2</v>
      </c>
      <c r="H1" s="1" t="s">
        <v>3</v>
      </c>
      <c r="I1" s="1" t="s">
        <v>39</v>
      </c>
      <c r="J1" s="1" t="s">
        <v>112</v>
      </c>
      <c r="K1" s="1" t="s">
        <v>113</v>
      </c>
      <c r="L1" s="1" t="s">
        <v>70</v>
      </c>
      <c r="M1" s="1" t="s">
        <v>4</v>
      </c>
      <c r="N1" s="1" t="s">
        <v>84</v>
      </c>
      <c r="P1" s="2" t="s">
        <v>0</v>
      </c>
      <c r="Q1" s="2" t="s">
        <v>105</v>
      </c>
      <c r="S1" s="17" t="s">
        <v>106</v>
      </c>
      <c r="T1" s="2" t="s">
        <v>65</v>
      </c>
      <c r="U1" s="1" t="s">
        <v>1</v>
      </c>
      <c r="V1" s="1" t="s">
        <v>2</v>
      </c>
      <c r="W1" s="1" t="s">
        <v>3</v>
      </c>
      <c r="X1" s="1" t="s">
        <v>39</v>
      </c>
      <c r="Y1" s="1" t="s">
        <v>70</v>
      </c>
      <c r="Z1" s="1" t="s">
        <v>4</v>
      </c>
      <c r="AA1" s="1" t="s">
        <v>84</v>
      </c>
    </row>
    <row r="2" spans="1:27" x14ac:dyDescent="0.2">
      <c r="A2" s="3">
        <v>6</v>
      </c>
      <c r="B2" s="4">
        <v>1981</v>
      </c>
      <c r="C2" s="21">
        <v>12</v>
      </c>
      <c r="D2" s="24">
        <f>C2/12</f>
        <v>1</v>
      </c>
      <c r="E2" s="4">
        <f>B2-1981</f>
        <v>0</v>
      </c>
      <c r="F2" s="3" t="s">
        <v>5</v>
      </c>
      <c r="G2" s="3" t="s">
        <v>6</v>
      </c>
      <c r="H2" s="3" t="s">
        <v>7</v>
      </c>
      <c r="I2" s="5" t="s">
        <v>11</v>
      </c>
      <c r="J2" s="5">
        <v>-27.959184400000002</v>
      </c>
      <c r="K2" s="5">
        <v>26.602049900000001</v>
      </c>
      <c r="L2" s="3" t="s">
        <v>95</v>
      </c>
      <c r="M2" s="3" t="s">
        <v>8</v>
      </c>
      <c r="N2" s="3" t="s">
        <v>9</v>
      </c>
      <c r="P2" s="12">
        <v>29738</v>
      </c>
      <c r="Q2" s="15">
        <f t="shared" ref="Q2:Q41" si="0">((P3-P2)/365)*12</f>
        <v>12</v>
      </c>
      <c r="S2" s="16">
        <v>29738</v>
      </c>
      <c r="T2" s="4">
        <v>0</v>
      </c>
      <c r="U2" s="3" t="s">
        <v>5</v>
      </c>
      <c r="V2" s="3" t="s">
        <v>6</v>
      </c>
      <c r="W2" s="3" t="s">
        <v>7</v>
      </c>
      <c r="X2" s="5" t="s">
        <v>11</v>
      </c>
      <c r="Y2" s="3" t="s">
        <v>95</v>
      </c>
      <c r="Z2" s="3" t="s">
        <v>8</v>
      </c>
      <c r="AA2" s="3" t="s">
        <v>9</v>
      </c>
    </row>
    <row r="3" spans="1:27" x14ac:dyDescent="0.2">
      <c r="A3" s="5">
        <v>6</v>
      </c>
      <c r="B3" s="7">
        <v>1982</v>
      </c>
      <c r="C3" s="21">
        <v>12</v>
      </c>
      <c r="D3" s="24">
        <f>C3/12</f>
        <v>1</v>
      </c>
      <c r="E3" s="4">
        <f>B3-1981</f>
        <v>1</v>
      </c>
      <c r="F3" s="3" t="s">
        <v>5</v>
      </c>
      <c r="G3" s="3" t="s">
        <v>6</v>
      </c>
      <c r="H3" s="3" t="s">
        <v>7</v>
      </c>
      <c r="I3" s="5" t="s">
        <v>12</v>
      </c>
      <c r="J3" s="5">
        <v>-27.965707699999999</v>
      </c>
      <c r="K3" s="5">
        <v>26.7282434</v>
      </c>
      <c r="L3" s="3" t="s">
        <v>95</v>
      </c>
      <c r="M3" s="3" t="s">
        <v>8</v>
      </c>
      <c r="N3" s="3" t="s">
        <v>9</v>
      </c>
      <c r="P3" s="13">
        <v>30103</v>
      </c>
      <c r="Q3" s="15">
        <f t="shared" si="0"/>
        <v>12</v>
      </c>
      <c r="S3" s="13">
        <v>30103</v>
      </c>
      <c r="T3" s="4">
        <v>1</v>
      </c>
      <c r="U3" s="3" t="s">
        <v>5</v>
      </c>
      <c r="V3" s="3" t="s">
        <v>6</v>
      </c>
      <c r="W3" s="3" t="s">
        <v>7</v>
      </c>
      <c r="X3" s="5" t="s">
        <v>12</v>
      </c>
      <c r="Y3" s="3" t="s">
        <v>95</v>
      </c>
      <c r="Z3" s="3" t="s">
        <v>8</v>
      </c>
      <c r="AA3" s="3" t="s">
        <v>9</v>
      </c>
    </row>
    <row r="4" spans="1:27" x14ac:dyDescent="0.2">
      <c r="A4" s="5">
        <v>6</v>
      </c>
      <c r="B4" s="7">
        <v>1983</v>
      </c>
      <c r="C4" s="21">
        <v>10.027397260273972</v>
      </c>
      <c r="D4" s="24">
        <f>C4/12</f>
        <v>0.83561643835616428</v>
      </c>
      <c r="E4" s="4">
        <f>B4-1981</f>
        <v>2</v>
      </c>
      <c r="F4" s="3" t="s">
        <v>5</v>
      </c>
      <c r="G4" s="3" t="s">
        <v>6</v>
      </c>
      <c r="H4" s="3" t="s">
        <v>7</v>
      </c>
      <c r="I4" s="3" t="s">
        <v>10</v>
      </c>
      <c r="J4" s="3">
        <v>-27.925713500000001</v>
      </c>
      <c r="K4" s="3">
        <v>26.785617599999998</v>
      </c>
      <c r="L4" s="3" t="s">
        <v>95</v>
      </c>
      <c r="M4" s="3" t="s">
        <v>8</v>
      </c>
      <c r="N4" s="3" t="s">
        <v>9</v>
      </c>
      <c r="P4" s="13">
        <v>30468</v>
      </c>
      <c r="Q4" s="15">
        <f t="shared" si="0"/>
        <v>10.027397260273972</v>
      </c>
      <c r="S4" s="13">
        <v>30468</v>
      </c>
      <c r="T4" s="4">
        <v>2</v>
      </c>
      <c r="U4" s="3" t="s">
        <v>5</v>
      </c>
      <c r="V4" s="3" t="s">
        <v>6</v>
      </c>
      <c r="W4" s="3" t="s">
        <v>7</v>
      </c>
      <c r="X4" s="3" t="s">
        <v>10</v>
      </c>
      <c r="Y4" s="3" t="s">
        <v>95</v>
      </c>
      <c r="Z4" s="3" t="s">
        <v>8</v>
      </c>
      <c r="AA4" s="3" t="s">
        <v>9</v>
      </c>
    </row>
    <row r="5" spans="1:27" x14ac:dyDescent="0.2">
      <c r="A5" s="3">
        <v>4</v>
      </c>
      <c r="B5" s="4">
        <v>1984</v>
      </c>
      <c r="C5" s="21">
        <v>0.98630136986301364</v>
      </c>
      <c r="D5" s="24">
        <f>C5/12</f>
        <v>8.2191780821917804E-2</v>
      </c>
      <c r="E5" s="4">
        <f>B5-1981</f>
        <v>3</v>
      </c>
      <c r="F5" s="3" t="s">
        <v>5</v>
      </c>
      <c r="G5" s="3" t="s">
        <v>6</v>
      </c>
      <c r="H5" s="3" t="s">
        <v>7</v>
      </c>
      <c r="I5" s="9" t="s">
        <v>100</v>
      </c>
      <c r="J5" s="9">
        <v>-27.980564900000001</v>
      </c>
      <c r="K5" s="9">
        <v>26.6751437</v>
      </c>
      <c r="L5" s="3" t="s">
        <v>95</v>
      </c>
      <c r="M5" s="3" t="s">
        <v>14</v>
      </c>
      <c r="N5" s="6" t="s">
        <v>87</v>
      </c>
      <c r="P5" s="12">
        <v>30773</v>
      </c>
      <c r="Q5" s="15">
        <f t="shared" si="0"/>
        <v>0.98630136986301364</v>
      </c>
      <c r="S5" s="16">
        <v>30773</v>
      </c>
      <c r="T5" s="4">
        <v>3</v>
      </c>
      <c r="U5" s="3" t="s">
        <v>5</v>
      </c>
      <c r="V5" s="3" t="s">
        <v>6</v>
      </c>
      <c r="W5" s="3" t="s">
        <v>7</v>
      </c>
      <c r="X5" s="9" t="s">
        <v>100</v>
      </c>
      <c r="Y5" s="3" t="s">
        <v>95</v>
      </c>
      <c r="Z5" s="3" t="s">
        <v>14</v>
      </c>
      <c r="AA5" s="6" t="s">
        <v>87</v>
      </c>
    </row>
    <row r="6" spans="1:27" x14ac:dyDescent="0.2">
      <c r="A6" s="3">
        <v>5</v>
      </c>
      <c r="B6" s="4">
        <v>1984</v>
      </c>
      <c r="C6" s="21">
        <v>4.043835616438356</v>
      </c>
      <c r="D6" s="24">
        <f>C6/12</f>
        <v>0.33698630136986302</v>
      </c>
      <c r="E6" s="4">
        <f>B6-1981</f>
        <v>3</v>
      </c>
      <c r="F6" s="3" t="s">
        <v>5</v>
      </c>
      <c r="G6" s="3" t="s">
        <v>6</v>
      </c>
      <c r="H6" s="3" t="s">
        <v>7</v>
      </c>
      <c r="I6" s="3" t="s">
        <v>101</v>
      </c>
      <c r="J6" s="3">
        <v>-27.992485299999998</v>
      </c>
      <c r="K6" s="3">
        <v>26.700723400000001</v>
      </c>
      <c r="L6" s="3" t="s">
        <v>95</v>
      </c>
      <c r="M6" s="3" t="s">
        <v>14</v>
      </c>
      <c r="N6" s="6" t="s">
        <v>87</v>
      </c>
      <c r="P6" s="12">
        <v>30803</v>
      </c>
      <c r="Q6" s="15">
        <f t="shared" si="0"/>
        <v>4.043835616438356</v>
      </c>
      <c r="S6" s="16">
        <v>30803</v>
      </c>
      <c r="T6" s="4">
        <v>3</v>
      </c>
      <c r="U6" s="3" t="s">
        <v>5</v>
      </c>
      <c r="V6" s="3" t="s">
        <v>6</v>
      </c>
      <c r="W6" s="3" t="s">
        <v>7</v>
      </c>
      <c r="X6" s="3" t="s">
        <v>101</v>
      </c>
      <c r="Y6" s="3" t="s">
        <v>95</v>
      </c>
      <c r="Z6" s="3" t="s">
        <v>14</v>
      </c>
      <c r="AA6" s="6" t="s">
        <v>87</v>
      </c>
    </row>
    <row r="7" spans="1:27" x14ac:dyDescent="0.2">
      <c r="A7" s="3">
        <v>9</v>
      </c>
      <c r="B7" s="4">
        <v>1984</v>
      </c>
      <c r="C7" s="21">
        <v>14.005479452054796</v>
      </c>
      <c r="D7" s="24">
        <f>C7/12</f>
        <v>1.167123287671233</v>
      </c>
      <c r="E7" s="4">
        <f>B7-1981</f>
        <v>3</v>
      </c>
      <c r="F7" s="3" t="s">
        <v>5</v>
      </c>
      <c r="G7" s="3" t="s">
        <v>6</v>
      </c>
      <c r="H7" s="3" t="s">
        <v>7</v>
      </c>
      <c r="I7" s="3" t="s">
        <v>40</v>
      </c>
      <c r="J7" s="3">
        <v>-27.999983799999999</v>
      </c>
      <c r="K7" s="3">
        <v>26.706005900000001</v>
      </c>
      <c r="L7" s="3" t="s">
        <v>95</v>
      </c>
      <c r="M7" s="3" t="s">
        <v>14</v>
      </c>
      <c r="N7" s="6" t="s">
        <v>88</v>
      </c>
      <c r="P7" s="12">
        <v>30926</v>
      </c>
      <c r="Q7" s="15">
        <f t="shared" si="0"/>
        <v>14.005479452054796</v>
      </c>
      <c r="S7" s="16">
        <v>30926</v>
      </c>
      <c r="T7" s="4">
        <v>3</v>
      </c>
      <c r="U7" s="3" t="s">
        <v>5</v>
      </c>
      <c r="V7" s="3" t="s">
        <v>6</v>
      </c>
      <c r="W7" s="3" t="s">
        <v>7</v>
      </c>
      <c r="X7" s="3" t="s">
        <v>40</v>
      </c>
      <c r="Y7" s="3" t="s">
        <v>95</v>
      </c>
      <c r="Z7" s="3" t="s">
        <v>14</v>
      </c>
      <c r="AA7" s="6" t="s">
        <v>88</v>
      </c>
    </row>
    <row r="8" spans="1:27" x14ac:dyDescent="0.2">
      <c r="A8" s="3">
        <v>11</v>
      </c>
      <c r="B8" s="4">
        <v>1985</v>
      </c>
      <c r="C8" s="21">
        <v>53.983561643835621</v>
      </c>
      <c r="D8" s="24">
        <f>C8/12</f>
        <v>4.4986301369863018</v>
      </c>
      <c r="E8" s="4">
        <f>B8-1981</f>
        <v>4</v>
      </c>
      <c r="F8" s="3" t="s">
        <v>5</v>
      </c>
      <c r="G8" s="3" t="s">
        <v>6</v>
      </c>
      <c r="H8" s="3" t="s">
        <v>7</v>
      </c>
      <c r="I8" s="3" t="s">
        <v>41</v>
      </c>
      <c r="J8" s="3">
        <v>-27.951121300000001</v>
      </c>
      <c r="K8" s="3">
        <v>26.7203248</v>
      </c>
      <c r="L8" s="3" t="s">
        <v>95</v>
      </c>
      <c r="M8" s="3" t="s">
        <v>14</v>
      </c>
      <c r="N8" s="6" t="s">
        <v>88</v>
      </c>
      <c r="P8" s="12">
        <v>31352</v>
      </c>
      <c r="Q8" s="15">
        <f t="shared" si="0"/>
        <v>53.983561643835621</v>
      </c>
      <c r="S8" s="16">
        <v>31352</v>
      </c>
      <c r="T8" s="4">
        <v>4</v>
      </c>
      <c r="U8" s="3" t="s">
        <v>5</v>
      </c>
      <c r="V8" s="3" t="s">
        <v>6</v>
      </c>
      <c r="W8" s="3" t="s">
        <v>7</v>
      </c>
      <c r="X8" s="3" t="s">
        <v>41</v>
      </c>
      <c r="Y8" s="3" t="s">
        <v>95</v>
      </c>
      <c r="Z8" s="3" t="s">
        <v>14</v>
      </c>
      <c r="AA8" s="6" t="s">
        <v>88</v>
      </c>
    </row>
    <row r="9" spans="1:27" x14ac:dyDescent="0.2">
      <c r="A9" s="3">
        <v>5</v>
      </c>
      <c r="B9" s="4">
        <v>1990</v>
      </c>
      <c r="C9" s="21">
        <v>3.0246575342465754</v>
      </c>
      <c r="D9" s="24">
        <f>C9/12</f>
        <v>0.25205479452054796</v>
      </c>
      <c r="E9" s="4">
        <f>B9-1981</f>
        <v>9</v>
      </c>
      <c r="F9" s="3" t="s">
        <v>15</v>
      </c>
      <c r="G9" s="3" t="s">
        <v>13</v>
      </c>
      <c r="H9" s="3" t="s">
        <v>13</v>
      </c>
      <c r="I9" s="3" t="s">
        <v>64</v>
      </c>
      <c r="J9" s="3">
        <v>51.610999200000002</v>
      </c>
      <c r="K9" s="3">
        <v>-0.1530215</v>
      </c>
      <c r="L9" s="3" t="s">
        <v>95</v>
      </c>
      <c r="M9" s="3" t="s">
        <v>14</v>
      </c>
      <c r="N9" s="6" t="s">
        <v>88</v>
      </c>
      <c r="P9" s="12">
        <v>32994</v>
      </c>
      <c r="Q9" s="15">
        <f t="shared" si="0"/>
        <v>3.0246575342465754</v>
      </c>
      <c r="S9" s="16">
        <v>32994</v>
      </c>
      <c r="T9" s="4">
        <v>9</v>
      </c>
      <c r="U9" s="3" t="s">
        <v>15</v>
      </c>
      <c r="V9" s="3" t="s">
        <v>13</v>
      </c>
      <c r="W9" s="3" t="s">
        <v>13</v>
      </c>
      <c r="X9" s="3" t="s">
        <v>64</v>
      </c>
      <c r="Y9" s="3" t="s">
        <v>95</v>
      </c>
      <c r="Z9" s="3" t="s">
        <v>14</v>
      </c>
      <c r="AA9" s="6" t="s">
        <v>88</v>
      </c>
    </row>
    <row r="10" spans="1:27" x14ac:dyDescent="0.2">
      <c r="A10" s="3">
        <v>8</v>
      </c>
      <c r="B10" s="4">
        <v>1990</v>
      </c>
      <c r="C10" s="21">
        <v>59.013698630136986</v>
      </c>
      <c r="D10" s="24">
        <f>C10/12</f>
        <v>4.9178082191780819</v>
      </c>
      <c r="E10" s="4">
        <f>B10-1981</f>
        <v>9</v>
      </c>
      <c r="F10" s="3" t="s">
        <v>15</v>
      </c>
      <c r="G10" s="3" t="s">
        <v>16</v>
      </c>
      <c r="H10" s="3" t="s">
        <v>17</v>
      </c>
      <c r="I10" s="3" t="s">
        <v>42</v>
      </c>
      <c r="J10" s="3">
        <v>52.5937342</v>
      </c>
      <c r="K10" s="3">
        <v>-2.1962883999999998</v>
      </c>
      <c r="L10" s="3" t="s">
        <v>95</v>
      </c>
      <c r="M10" s="3" t="s">
        <v>14</v>
      </c>
      <c r="N10" s="6" t="s">
        <v>88</v>
      </c>
      <c r="P10" s="12">
        <v>33086</v>
      </c>
      <c r="Q10" s="15">
        <f t="shared" si="0"/>
        <v>59.013698630136986</v>
      </c>
      <c r="S10" s="16">
        <v>33086</v>
      </c>
      <c r="T10" s="4">
        <v>9</v>
      </c>
      <c r="U10" s="3" t="s">
        <v>15</v>
      </c>
      <c r="V10" s="3" t="s">
        <v>16</v>
      </c>
      <c r="W10" s="3" t="s">
        <v>17</v>
      </c>
      <c r="X10" s="3" t="s">
        <v>42</v>
      </c>
      <c r="Y10" s="3" t="s">
        <v>95</v>
      </c>
      <c r="Z10" s="3" t="s">
        <v>14</v>
      </c>
      <c r="AA10" s="6" t="s">
        <v>88</v>
      </c>
    </row>
    <row r="11" spans="1:27" x14ac:dyDescent="0.2">
      <c r="A11" s="3">
        <v>7</v>
      </c>
      <c r="B11" s="4">
        <v>1995</v>
      </c>
      <c r="C11" s="21">
        <v>2.0383561643835617</v>
      </c>
      <c r="D11" s="24">
        <f>C11/12</f>
        <v>0.16986301369863013</v>
      </c>
      <c r="E11" s="4">
        <f>B11-1981</f>
        <v>14</v>
      </c>
      <c r="F11" s="3" t="s">
        <v>5</v>
      </c>
      <c r="G11" s="3" t="s">
        <v>43</v>
      </c>
      <c r="H11" s="3" t="s">
        <v>18</v>
      </c>
      <c r="I11" s="3" t="s">
        <v>18</v>
      </c>
      <c r="J11" s="3">
        <v>-28.344532999999998</v>
      </c>
      <c r="K11" s="3">
        <v>23.374535699999999</v>
      </c>
      <c r="L11" s="3" t="s">
        <v>95</v>
      </c>
      <c r="M11" s="3" t="s">
        <v>19</v>
      </c>
      <c r="N11" s="6" t="s">
        <v>89</v>
      </c>
      <c r="P11" s="12">
        <v>34881</v>
      </c>
      <c r="Q11" s="15">
        <f t="shared" si="0"/>
        <v>2.0383561643835617</v>
      </c>
      <c r="S11" s="16">
        <v>34881</v>
      </c>
      <c r="T11" s="4">
        <v>14</v>
      </c>
      <c r="U11" s="3" t="s">
        <v>5</v>
      </c>
      <c r="V11" s="3" t="s">
        <v>43</v>
      </c>
      <c r="W11" s="3" t="s">
        <v>18</v>
      </c>
      <c r="X11" s="3" t="s">
        <v>18</v>
      </c>
      <c r="Y11" s="3" t="s">
        <v>95</v>
      </c>
      <c r="Z11" s="3" t="s">
        <v>19</v>
      </c>
      <c r="AA11" s="6" t="s">
        <v>89</v>
      </c>
    </row>
    <row r="12" spans="1:27" x14ac:dyDescent="0.2">
      <c r="A12" s="3">
        <v>9</v>
      </c>
      <c r="B12" s="4">
        <v>1995</v>
      </c>
      <c r="C12" s="21">
        <v>2.9917808219178084</v>
      </c>
      <c r="D12" s="24">
        <f>C12/12</f>
        <v>0.24931506849315069</v>
      </c>
      <c r="E12" s="4">
        <f>B12-1981</f>
        <v>14</v>
      </c>
      <c r="F12" s="3" t="s">
        <v>5</v>
      </c>
      <c r="G12" s="3" t="s">
        <v>43</v>
      </c>
      <c r="H12" s="3" t="s">
        <v>20</v>
      </c>
      <c r="I12" s="3" t="s">
        <v>44</v>
      </c>
      <c r="J12" s="3">
        <v>-28.745778699999999</v>
      </c>
      <c r="K12" s="3">
        <v>24.7675327</v>
      </c>
      <c r="L12" s="3" t="s">
        <v>21</v>
      </c>
      <c r="M12" s="3" t="s">
        <v>19</v>
      </c>
      <c r="N12" s="6" t="s">
        <v>89</v>
      </c>
      <c r="P12" s="12">
        <v>34943</v>
      </c>
      <c r="Q12" s="15">
        <f t="shared" si="0"/>
        <v>2.9917808219178084</v>
      </c>
      <c r="S12" s="16">
        <v>34943</v>
      </c>
      <c r="T12" s="4">
        <v>14</v>
      </c>
      <c r="U12" s="3" t="s">
        <v>5</v>
      </c>
      <c r="V12" s="3" t="s">
        <v>43</v>
      </c>
      <c r="W12" s="3" t="s">
        <v>20</v>
      </c>
      <c r="X12" s="3" t="s">
        <v>44</v>
      </c>
      <c r="Y12" s="3" t="s">
        <v>21</v>
      </c>
      <c r="Z12" s="3" t="s">
        <v>19</v>
      </c>
      <c r="AA12" s="6" t="s">
        <v>89</v>
      </c>
    </row>
    <row r="13" spans="1:27" x14ac:dyDescent="0.2">
      <c r="A13" s="3">
        <v>12</v>
      </c>
      <c r="B13" s="4">
        <v>1995</v>
      </c>
      <c r="C13" s="21">
        <v>25.052054794520551</v>
      </c>
      <c r="D13" s="24">
        <f>C13/12</f>
        <v>2.0876712328767124</v>
      </c>
      <c r="E13" s="4">
        <f>B13-1981</f>
        <v>14</v>
      </c>
      <c r="F13" s="3" t="s">
        <v>5</v>
      </c>
      <c r="G13" s="3" t="s">
        <v>43</v>
      </c>
      <c r="H13" s="3" t="s">
        <v>18</v>
      </c>
      <c r="I13" s="3" t="s">
        <v>18</v>
      </c>
      <c r="J13" s="3">
        <v>-28.344532999999998</v>
      </c>
      <c r="K13" s="3">
        <v>23.374535699999999</v>
      </c>
      <c r="L13" s="3" t="s">
        <v>95</v>
      </c>
      <c r="M13" s="3" t="s">
        <v>19</v>
      </c>
      <c r="N13" s="6" t="s">
        <v>89</v>
      </c>
      <c r="P13" s="12">
        <v>35034</v>
      </c>
      <c r="Q13" s="15">
        <f t="shared" si="0"/>
        <v>25.052054794520551</v>
      </c>
      <c r="S13" s="16">
        <v>35034</v>
      </c>
      <c r="T13" s="4">
        <v>14</v>
      </c>
      <c r="U13" s="3" t="s">
        <v>5</v>
      </c>
      <c r="V13" s="3" t="s">
        <v>43</v>
      </c>
      <c r="W13" s="3" t="s">
        <v>18</v>
      </c>
      <c r="X13" s="3" t="s">
        <v>18</v>
      </c>
      <c r="Y13" s="3" t="s">
        <v>95</v>
      </c>
      <c r="Z13" s="3" t="s">
        <v>19</v>
      </c>
      <c r="AA13" s="6" t="s">
        <v>89</v>
      </c>
    </row>
    <row r="14" spans="1:27" x14ac:dyDescent="0.2">
      <c r="A14" s="3">
        <v>1</v>
      </c>
      <c r="B14" s="4">
        <v>1998</v>
      </c>
      <c r="C14" s="21">
        <v>10.980821917808219</v>
      </c>
      <c r="D14" s="24">
        <f>C14/12</f>
        <v>0.91506849315068495</v>
      </c>
      <c r="E14" s="4">
        <f>B14-1981</f>
        <v>17</v>
      </c>
      <c r="F14" s="3" t="s">
        <v>5</v>
      </c>
      <c r="G14" s="3" t="s">
        <v>43</v>
      </c>
      <c r="H14" s="3" t="s">
        <v>20</v>
      </c>
      <c r="I14" s="3" t="s">
        <v>45</v>
      </c>
      <c r="J14" s="3">
        <v>-28.759723600000001</v>
      </c>
      <c r="K14" s="3">
        <v>24.753546199999999</v>
      </c>
      <c r="L14" s="3" t="s">
        <v>22</v>
      </c>
      <c r="M14" s="3" t="s">
        <v>19</v>
      </c>
      <c r="N14" s="6" t="s">
        <v>89</v>
      </c>
      <c r="P14" s="12">
        <v>35796</v>
      </c>
      <c r="Q14" s="15">
        <f t="shared" si="0"/>
        <v>10.980821917808219</v>
      </c>
      <c r="S14" s="16">
        <v>35796</v>
      </c>
      <c r="T14" s="4">
        <v>17</v>
      </c>
      <c r="U14" s="3" t="s">
        <v>5</v>
      </c>
      <c r="V14" s="3" t="s">
        <v>43</v>
      </c>
      <c r="W14" s="3" t="s">
        <v>20</v>
      </c>
      <c r="X14" s="3" t="s">
        <v>45</v>
      </c>
      <c r="Y14" s="3" t="s">
        <v>22</v>
      </c>
      <c r="Z14" s="3" t="s">
        <v>19</v>
      </c>
      <c r="AA14" s="6" t="s">
        <v>89</v>
      </c>
    </row>
    <row r="15" spans="1:27" x14ac:dyDescent="0.2">
      <c r="A15" s="3">
        <v>12</v>
      </c>
      <c r="B15" s="4">
        <v>1998</v>
      </c>
      <c r="C15" s="21">
        <v>18.016438356164386</v>
      </c>
      <c r="D15" s="24">
        <f>C15/12</f>
        <v>1.5013698630136989</v>
      </c>
      <c r="E15" s="4">
        <f>B15-1981</f>
        <v>17</v>
      </c>
      <c r="F15" s="3" t="s">
        <v>5</v>
      </c>
      <c r="G15" s="3" t="s">
        <v>43</v>
      </c>
      <c r="H15" s="3" t="s">
        <v>18</v>
      </c>
      <c r="I15" s="3" t="s">
        <v>18</v>
      </c>
      <c r="J15" s="3">
        <v>-28.344532999999998</v>
      </c>
      <c r="K15" s="3">
        <v>23.374535699999999</v>
      </c>
      <c r="L15" s="3" t="s">
        <v>95</v>
      </c>
      <c r="M15" s="3" t="s">
        <v>19</v>
      </c>
      <c r="N15" s="8" t="s">
        <v>90</v>
      </c>
      <c r="P15" s="12">
        <v>36130</v>
      </c>
      <c r="Q15" s="15">
        <f t="shared" si="0"/>
        <v>18.016438356164386</v>
      </c>
      <c r="S15" s="16">
        <v>36130</v>
      </c>
      <c r="T15" s="4">
        <v>17</v>
      </c>
      <c r="U15" s="3" t="s">
        <v>5</v>
      </c>
      <c r="V15" s="3" t="s">
        <v>43</v>
      </c>
      <c r="W15" s="3" t="s">
        <v>18</v>
      </c>
      <c r="X15" s="3" t="s">
        <v>18</v>
      </c>
      <c r="Y15" s="3" t="s">
        <v>95</v>
      </c>
      <c r="Z15" s="3" t="s">
        <v>19</v>
      </c>
      <c r="AA15" s="8" t="s">
        <v>90</v>
      </c>
    </row>
    <row r="16" spans="1:27" x14ac:dyDescent="0.2">
      <c r="A16" s="5">
        <v>6</v>
      </c>
      <c r="B16" s="7">
        <v>2000</v>
      </c>
      <c r="C16" s="21">
        <v>0.98630136986301364</v>
      </c>
      <c r="D16" s="24">
        <f>C16/12</f>
        <v>8.2191780821917804E-2</v>
      </c>
      <c r="E16" s="4">
        <f>B16-1981</f>
        <v>19</v>
      </c>
      <c r="F16" s="3" t="s">
        <v>5</v>
      </c>
      <c r="G16" s="3" t="s">
        <v>23</v>
      </c>
      <c r="H16" s="3" t="s">
        <v>27</v>
      </c>
      <c r="I16" s="5" t="s">
        <v>24</v>
      </c>
      <c r="J16" s="5">
        <v>-29.798743300000002</v>
      </c>
      <c r="K16" s="5">
        <v>30.843691100000001</v>
      </c>
      <c r="L16" s="3" t="s">
        <v>96</v>
      </c>
      <c r="M16" s="3" t="s">
        <v>25</v>
      </c>
      <c r="N16" s="8" t="s">
        <v>77</v>
      </c>
      <c r="P16" s="13">
        <v>36678</v>
      </c>
      <c r="Q16" s="15">
        <f t="shared" si="0"/>
        <v>0.98630136986301364</v>
      </c>
      <c r="S16" s="13">
        <v>36678</v>
      </c>
      <c r="T16" s="4">
        <v>19</v>
      </c>
      <c r="U16" s="3" t="s">
        <v>5</v>
      </c>
      <c r="V16" s="3" t="s">
        <v>23</v>
      </c>
      <c r="W16" s="3" t="s">
        <v>27</v>
      </c>
      <c r="X16" s="5" t="s">
        <v>24</v>
      </c>
      <c r="Y16" s="3" t="s">
        <v>96</v>
      </c>
      <c r="Z16" s="3" t="s">
        <v>25</v>
      </c>
      <c r="AA16" s="8" t="s">
        <v>77</v>
      </c>
    </row>
    <row r="17" spans="1:27" x14ac:dyDescent="0.2">
      <c r="A17" s="5">
        <v>6</v>
      </c>
      <c r="B17" s="7">
        <v>2000</v>
      </c>
      <c r="C17" s="21">
        <v>1.0191780821917809</v>
      </c>
      <c r="D17" s="24">
        <f>C17/12</f>
        <v>8.4931506849315067E-2</v>
      </c>
      <c r="E17" s="4">
        <f>B17-1981</f>
        <v>19</v>
      </c>
      <c r="F17" s="3" t="s">
        <v>5</v>
      </c>
      <c r="G17" s="3" t="s">
        <v>23</v>
      </c>
      <c r="H17" s="3" t="s">
        <v>27</v>
      </c>
      <c r="I17" s="5" t="s">
        <v>26</v>
      </c>
      <c r="J17" s="5">
        <v>-29.782043900000001</v>
      </c>
      <c r="K17" s="5">
        <v>30.766692599999999</v>
      </c>
      <c r="L17" s="3" t="s">
        <v>96</v>
      </c>
      <c r="M17" s="3" t="s">
        <v>25</v>
      </c>
      <c r="N17" s="8" t="s">
        <v>77</v>
      </c>
      <c r="P17" s="13">
        <v>36708</v>
      </c>
      <c r="Q17" s="15">
        <f t="shared" si="0"/>
        <v>1.0191780821917809</v>
      </c>
      <c r="S17" s="13">
        <v>36708</v>
      </c>
      <c r="T17" s="4">
        <v>19</v>
      </c>
      <c r="U17" s="3" t="s">
        <v>5</v>
      </c>
      <c r="V17" s="3" t="s">
        <v>23</v>
      </c>
      <c r="W17" s="3" t="s">
        <v>27</v>
      </c>
      <c r="X17" s="5" t="s">
        <v>26</v>
      </c>
      <c r="Y17" s="3" t="s">
        <v>96</v>
      </c>
      <c r="Z17" s="3" t="s">
        <v>25</v>
      </c>
      <c r="AA17" s="8" t="s">
        <v>77</v>
      </c>
    </row>
    <row r="18" spans="1:27" x14ac:dyDescent="0.2">
      <c r="A18" s="5">
        <v>6</v>
      </c>
      <c r="B18" s="7">
        <v>2000</v>
      </c>
      <c r="C18" s="21">
        <v>14.005479452054796</v>
      </c>
      <c r="D18" s="24">
        <f>C18/12</f>
        <v>1.167123287671233</v>
      </c>
      <c r="E18" s="4">
        <f>B18-1981</f>
        <v>19</v>
      </c>
      <c r="F18" s="3" t="s">
        <v>5</v>
      </c>
      <c r="G18" s="3" t="s">
        <v>23</v>
      </c>
      <c r="H18" s="3" t="s">
        <v>27</v>
      </c>
      <c r="I18" s="5" t="s">
        <v>102</v>
      </c>
      <c r="J18" s="5">
        <v>-29.797563799999999</v>
      </c>
      <c r="K18" s="5">
        <v>30.753150099999999</v>
      </c>
      <c r="L18" s="3" t="s">
        <v>71</v>
      </c>
      <c r="M18" s="3" t="s">
        <v>25</v>
      </c>
      <c r="N18" s="8" t="s">
        <v>77</v>
      </c>
      <c r="P18" s="13">
        <v>36739</v>
      </c>
      <c r="Q18" s="15">
        <f t="shared" si="0"/>
        <v>14.005479452054796</v>
      </c>
      <c r="S18" s="13">
        <v>36739</v>
      </c>
      <c r="T18" s="4">
        <v>19</v>
      </c>
      <c r="U18" s="3" t="s">
        <v>5</v>
      </c>
      <c r="V18" s="3" t="s">
        <v>23</v>
      </c>
      <c r="W18" s="3" t="s">
        <v>27</v>
      </c>
      <c r="X18" s="5" t="s">
        <v>102</v>
      </c>
      <c r="Y18" s="3" t="s">
        <v>71</v>
      </c>
      <c r="Z18" s="3" t="s">
        <v>25</v>
      </c>
      <c r="AA18" s="8" t="s">
        <v>77</v>
      </c>
    </row>
    <row r="19" spans="1:27" x14ac:dyDescent="0.2">
      <c r="A19" s="5">
        <v>6</v>
      </c>
      <c r="B19" s="7">
        <v>2001</v>
      </c>
      <c r="C19" s="21">
        <v>11.013698630136986</v>
      </c>
      <c r="D19" s="24">
        <f>C19/12</f>
        <v>0.9178082191780822</v>
      </c>
      <c r="E19" s="4">
        <f>B19-1981</f>
        <v>20</v>
      </c>
      <c r="F19" s="3" t="s">
        <v>5</v>
      </c>
      <c r="G19" s="3" t="s">
        <v>23</v>
      </c>
      <c r="H19" s="3" t="s">
        <v>46</v>
      </c>
      <c r="I19" s="3" t="s">
        <v>46</v>
      </c>
      <c r="J19" s="3">
        <v>-29.487439500000001</v>
      </c>
      <c r="K19" s="3">
        <v>31.161147499999998</v>
      </c>
      <c r="L19" s="3" t="s">
        <v>97</v>
      </c>
      <c r="M19" s="3" t="s">
        <v>25</v>
      </c>
      <c r="N19" s="8" t="s">
        <v>78</v>
      </c>
      <c r="P19" s="13">
        <v>37165</v>
      </c>
      <c r="Q19" s="15">
        <f t="shared" si="0"/>
        <v>11.013698630136986</v>
      </c>
      <c r="S19" s="13">
        <v>37165</v>
      </c>
      <c r="T19" s="4">
        <v>20</v>
      </c>
      <c r="U19" s="3" t="s">
        <v>5</v>
      </c>
      <c r="V19" s="3" t="s">
        <v>23</v>
      </c>
      <c r="W19" s="3" t="s">
        <v>46</v>
      </c>
      <c r="X19" s="3" t="s">
        <v>46</v>
      </c>
      <c r="Y19" s="3" t="s">
        <v>97</v>
      </c>
      <c r="Z19" s="3" t="s">
        <v>25</v>
      </c>
      <c r="AA19" s="8" t="s">
        <v>78</v>
      </c>
    </row>
    <row r="20" spans="1:27" x14ac:dyDescent="0.2">
      <c r="A20" s="3">
        <v>9</v>
      </c>
      <c r="B20" s="4">
        <v>2002</v>
      </c>
      <c r="C20" s="21">
        <v>4.0109589041095894</v>
      </c>
      <c r="D20" s="24">
        <f>C20/12</f>
        <v>0.33424657534246577</v>
      </c>
      <c r="E20" s="4">
        <f>B20-1981</f>
        <v>21</v>
      </c>
      <c r="F20" s="3" t="s">
        <v>5</v>
      </c>
      <c r="G20" s="3" t="s">
        <v>43</v>
      </c>
      <c r="H20" s="3" t="s">
        <v>18</v>
      </c>
      <c r="I20" s="3" t="s">
        <v>18</v>
      </c>
      <c r="J20" s="3">
        <v>-28.344532999999998</v>
      </c>
      <c r="K20" s="3">
        <v>23.374535699999999</v>
      </c>
      <c r="L20" s="3" t="s">
        <v>98</v>
      </c>
      <c r="M20" s="3" t="s">
        <v>25</v>
      </c>
      <c r="N20" s="8" t="s">
        <v>85</v>
      </c>
      <c r="P20" s="12">
        <v>37500</v>
      </c>
      <c r="Q20" s="15">
        <f t="shared" si="0"/>
        <v>4.0109589041095894</v>
      </c>
      <c r="S20" s="16">
        <v>37500</v>
      </c>
      <c r="T20" s="4">
        <v>21</v>
      </c>
      <c r="U20" s="3" t="s">
        <v>5</v>
      </c>
      <c r="V20" s="3" t="s">
        <v>43</v>
      </c>
      <c r="W20" s="3" t="s">
        <v>18</v>
      </c>
      <c r="X20" s="3" t="s">
        <v>18</v>
      </c>
      <c r="Y20" s="3" t="s">
        <v>98</v>
      </c>
      <c r="Z20" s="3" t="s">
        <v>25</v>
      </c>
      <c r="AA20" s="8" t="s">
        <v>85</v>
      </c>
    </row>
    <row r="21" spans="1:27" x14ac:dyDescent="0.2">
      <c r="A21" s="3">
        <v>1</v>
      </c>
      <c r="B21" s="4">
        <v>2003</v>
      </c>
      <c r="C21" s="21">
        <v>13.972602739726028</v>
      </c>
      <c r="D21" s="24">
        <f>C21/12</f>
        <v>1.1643835616438356</v>
      </c>
      <c r="E21" s="4">
        <f>B21-1981</f>
        <v>22</v>
      </c>
      <c r="F21" s="3" t="s">
        <v>5</v>
      </c>
      <c r="G21" s="3" t="s">
        <v>60</v>
      </c>
      <c r="H21" s="3" t="s">
        <v>28</v>
      </c>
      <c r="I21" s="3" t="s">
        <v>47</v>
      </c>
      <c r="J21" s="3">
        <v>-25.830587999999999</v>
      </c>
      <c r="K21" s="3">
        <v>28.189572900000002</v>
      </c>
      <c r="L21" s="3" t="s">
        <v>71</v>
      </c>
      <c r="M21" s="3" t="s">
        <v>25</v>
      </c>
      <c r="N21" s="8" t="s">
        <v>91</v>
      </c>
      <c r="P21" s="12">
        <v>37622</v>
      </c>
      <c r="Q21" s="15">
        <f t="shared" si="0"/>
        <v>13.972602739726028</v>
      </c>
      <c r="S21" s="16">
        <v>37622</v>
      </c>
      <c r="T21" s="4">
        <v>22</v>
      </c>
      <c r="U21" s="3" t="s">
        <v>5</v>
      </c>
      <c r="V21" s="3" t="s">
        <v>60</v>
      </c>
      <c r="W21" s="3" t="s">
        <v>28</v>
      </c>
      <c r="X21" s="3" t="s">
        <v>47</v>
      </c>
      <c r="Y21" s="3" t="s">
        <v>71</v>
      </c>
      <c r="Z21" s="3" t="s">
        <v>25</v>
      </c>
      <c r="AA21" s="8" t="s">
        <v>91</v>
      </c>
    </row>
    <row r="22" spans="1:27" x14ac:dyDescent="0.2">
      <c r="A22" s="3">
        <v>3</v>
      </c>
      <c r="B22" s="4">
        <v>2004</v>
      </c>
      <c r="C22" s="21">
        <v>16.010958904109589</v>
      </c>
      <c r="D22" s="24">
        <f>C22/12</f>
        <v>1.3342465753424657</v>
      </c>
      <c r="E22" s="4">
        <f>B22-1981</f>
        <v>23</v>
      </c>
      <c r="F22" s="3" t="s">
        <v>5</v>
      </c>
      <c r="G22" s="3" t="s">
        <v>60</v>
      </c>
      <c r="H22" s="3" t="s">
        <v>28</v>
      </c>
      <c r="I22" s="3" t="s">
        <v>48</v>
      </c>
      <c r="J22" s="3">
        <v>-25.8789339</v>
      </c>
      <c r="K22" s="3">
        <v>28.1763935</v>
      </c>
      <c r="L22" s="3" t="s">
        <v>97</v>
      </c>
      <c r="M22" s="3" t="s">
        <v>25</v>
      </c>
      <c r="N22" s="8" t="s">
        <v>91</v>
      </c>
      <c r="P22" s="12">
        <v>38047</v>
      </c>
      <c r="Q22" s="15">
        <f t="shared" si="0"/>
        <v>16.010958904109589</v>
      </c>
      <c r="S22" s="16">
        <v>38047</v>
      </c>
      <c r="T22" s="4">
        <v>23</v>
      </c>
      <c r="U22" s="3" t="s">
        <v>5</v>
      </c>
      <c r="V22" s="3" t="s">
        <v>60</v>
      </c>
      <c r="W22" s="3" t="s">
        <v>28</v>
      </c>
      <c r="X22" s="3" t="s">
        <v>48</v>
      </c>
      <c r="Y22" s="3" t="s">
        <v>97</v>
      </c>
      <c r="Z22" s="3" t="s">
        <v>25</v>
      </c>
      <c r="AA22" s="8" t="s">
        <v>91</v>
      </c>
    </row>
    <row r="23" spans="1:27" x14ac:dyDescent="0.2">
      <c r="A23" s="3">
        <v>7</v>
      </c>
      <c r="B23" s="4">
        <v>2005</v>
      </c>
      <c r="C23" s="21">
        <v>26.038356164383561</v>
      </c>
      <c r="D23" s="24">
        <f>C23/12</f>
        <v>2.1698630136986301</v>
      </c>
      <c r="E23" s="4">
        <f>B23-1981</f>
        <v>24</v>
      </c>
      <c r="F23" s="3" t="s">
        <v>5</v>
      </c>
      <c r="G23" s="3" t="s">
        <v>61</v>
      </c>
      <c r="H23" s="3" t="s">
        <v>29</v>
      </c>
      <c r="I23" s="3" t="s">
        <v>49</v>
      </c>
      <c r="J23" s="3">
        <v>-34.039717099999997</v>
      </c>
      <c r="K23" s="3">
        <v>23.060569300000001</v>
      </c>
      <c r="L23" s="3" t="s">
        <v>98</v>
      </c>
      <c r="M23" s="3" t="s">
        <v>25</v>
      </c>
      <c r="N23" s="8" t="s">
        <v>78</v>
      </c>
      <c r="P23" s="12">
        <v>38534</v>
      </c>
      <c r="Q23" s="15">
        <f t="shared" si="0"/>
        <v>26.038356164383561</v>
      </c>
      <c r="S23" s="16">
        <v>38534</v>
      </c>
      <c r="T23" s="4">
        <v>24</v>
      </c>
      <c r="U23" s="3" t="s">
        <v>5</v>
      </c>
      <c r="V23" s="3" t="s">
        <v>61</v>
      </c>
      <c r="W23" s="3" t="s">
        <v>29</v>
      </c>
      <c r="X23" s="3" t="s">
        <v>49</v>
      </c>
      <c r="Y23" s="3" t="s">
        <v>98</v>
      </c>
      <c r="Z23" s="3" t="s">
        <v>25</v>
      </c>
      <c r="AA23" s="8" t="s">
        <v>78</v>
      </c>
    </row>
    <row r="24" spans="1:27" x14ac:dyDescent="0.2">
      <c r="A24" s="3">
        <v>9</v>
      </c>
      <c r="B24" s="4">
        <v>2007</v>
      </c>
      <c r="C24" s="21">
        <v>11.013698630136986</v>
      </c>
      <c r="D24" s="24">
        <f>C24/12</f>
        <v>0.9178082191780822</v>
      </c>
      <c r="E24" s="4">
        <f>B24-1981</f>
        <v>26</v>
      </c>
      <c r="F24" s="3" t="s">
        <v>5</v>
      </c>
      <c r="G24" s="3" t="s">
        <v>60</v>
      </c>
      <c r="H24" s="3" t="s">
        <v>28</v>
      </c>
      <c r="I24" s="3" t="s">
        <v>30</v>
      </c>
      <c r="J24" s="3">
        <v>-25.8869328</v>
      </c>
      <c r="K24" s="3">
        <v>28.055129999999998</v>
      </c>
      <c r="L24" s="3" t="s">
        <v>71</v>
      </c>
      <c r="M24" s="3" t="s">
        <v>67</v>
      </c>
      <c r="N24" s="8" t="s">
        <v>79</v>
      </c>
      <c r="P24" s="12">
        <v>39326</v>
      </c>
      <c r="Q24" s="15">
        <f t="shared" si="0"/>
        <v>11.013698630136986</v>
      </c>
      <c r="S24" s="16">
        <v>39326</v>
      </c>
      <c r="T24" s="4">
        <v>26</v>
      </c>
      <c r="U24" s="3" t="s">
        <v>5</v>
      </c>
      <c r="V24" s="3" t="s">
        <v>60</v>
      </c>
      <c r="W24" s="3" t="s">
        <v>28</v>
      </c>
      <c r="X24" s="3" t="s">
        <v>30</v>
      </c>
      <c r="Y24" s="3" t="s">
        <v>71</v>
      </c>
      <c r="Z24" s="3" t="s">
        <v>67</v>
      </c>
      <c r="AA24" s="8" t="s">
        <v>79</v>
      </c>
    </row>
    <row r="25" spans="1:27" x14ac:dyDescent="0.2">
      <c r="A25" s="3">
        <v>8</v>
      </c>
      <c r="B25" s="4">
        <v>2008</v>
      </c>
      <c r="C25" s="21">
        <v>8.9753424657534246</v>
      </c>
      <c r="D25" s="24">
        <f>C25/12</f>
        <v>0.74794520547945209</v>
      </c>
      <c r="E25" s="4">
        <f>B25-1981</f>
        <v>27</v>
      </c>
      <c r="F25" s="3" t="s">
        <v>5</v>
      </c>
      <c r="G25" s="3" t="s">
        <v>62</v>
      </c>
      <c r="H25" s="3" t="s">
        <v>50</v>
      </c>
      <c r="I25" s="3" t="s">
        <v>31</v>
      </c>
      <c r="J25" s="3">
        <v>-24.1780957</v>
      </c>
      <c r="K25" s="3">
        <v>28.621367899999999</v>
      </c>
      <c r="L25" s="3" t="s">
        <v>68</v>
      </c>
      <c r="M25" s="3" t="s">
        <v>67</v>
      </c>
      <c r="N25" s="8" t="s">
        <v>78</v>
      </c>
      <c r="P25" s="12">
        <v>39661</v>
      </c>
      <c r="Q25" s="15">
        <f>((P26-P25)/365)*12</f>
        <v>8.9753424657534246</v>
      </c>
      <c r="S25" s="16">
        <v>39661</v>
      </c>
      <c r="T25" s="4">
        <v>27</v>
      </c>
      <c r="U25" s="3" t="s">
        <v>5</v>
      </c>
      <c r="V25" s="3" t="s">
        <v>62</v>
      </c>
      <c r="W25" s="3" t="s">
        <v>50</v>
      </c>
      <c r="X25" s="3" t="s">
        <v>31</v>
      </c>
      <c r="Y25" s="3" t="s">
        <v>68</v>
      </c>
      <c r="Z25" s="3" t="s">
        <v>67</v>
      </c>
      <c r="AA25" s="8" t="s">
        <v>78</v>
      </c>
    </row>
    <row r="26" spans="1:27" x14ac:dyDescent="0.2">
      <c r="A26" s="3">
        <v>5</v>
      </c>
      <c r="B26" s="4">
        <v>2009</v>
      </c>
      <c r="C26" s="21">
        <v>1.0191780821917809</v>
      </c>
      <c r="D26" s="24">
        <f>C26/12</f>
        <v>8.4931506849315067E-2</v>
      </c>
      <c r="E26" s="4">
        <f>B26-1981</f>
        <v>28</v>
      </c>
      <c r="F26" s="3" t="s">
        <v>73</v>
      </c>
      <c r="G26" s="3" t="s">
        <v>74</v>
      </c>
      <c r="H26" s="3" t="s">
        <v>75</v>
      </c>
      <c r="I26" s="3" t="s">
        <v>76</v>
      </c>
      <c r="J26" s="3">
        <v>-22.132292</v>
      </c>
      <c r="K26" s="3">
        <v>35.441386000000001</v>
      </c>
      <c r="L26" s="3" t="s">
        <v>99</v>
      </c>
      <c r="M26" s="3" t="s">
        <v>67</v>
      </c>
      <c r="N26" s="8" t="s">
        <v>78</v>
      </c>
      <c r="P26" s="12">
        <v>39934</v>
      </c>
      <c r="Q26" s="15">
        <f t="shared" si="0"/>
        <v>1.0191780821917809</v>
      </c>
      <c r="S26" s="16">
        <v>39934</v>
      </c>
      <c r="T26" s="4">
        <v>28</v>
      </c>
      <c r="U26" s="3" t="s">
        <v>73</v>
      </c>
      <c r="V26" s="3" t="s">
        <v>74</v>
      </c>
      <c r="W26" s="3" t="s">
        <v>75</v>
      </c>
      <c r="X26" s="3" t="s">
        <v>76</v>
      </c>
      <c r="Y26" s="3" t="s">
        <v>99</v>
      </c>
      <c r="Z26" s="3" t="s">
        <v>67</v>
      </c>
      <c r="AA26" s="8" t="s">
        <v>78</v>
      </c>
    </row>
    <row r="27" spans="1:27" x14ac:dyDescent="0.2">
      <c r="A27" s="3">
        <v>6</v>
      </c>
      <c r="B27" s="4">
        <v>2009</v>
      </c>
      <c r="C27" s="21">
        <v>6.0164383561643842</v>
      </c>
      <c r="D27" s="24">
        <f>C27/12</f>
        <v>0.50136986301369868</v>
      </c>
      <c r="E27" s="4">
        <f>B27-1981</f>
        <v>28</v>
      </c>
      <c r="F27" s="3" t="s">
        <v>5</v>
      </c>
      <c r="G27" s="3" t="s">
        <v>60</v>
      </c>
      <c r="H27" s="3" t="s">
        <v>28</v>
      </c>
      <c r="I27" s="3" t="s">
        <v>30</v>
      </c>
      <c r="J27" s="3">
        <v>-25.8869328</v>
      </c>
      <c r="K27" s="3">
        <v>28.055129999999998</v>
      </c>
      <c r="L27" s="3" t="s">
        <v>98</v>
      </c>
      <c r="M27" s="3" t="s">
        <v>67</v>
      </c>
      <c r="N27" s="8" t="s">
        <v>78</v>
      </c>
      <c r="P27" s="12">
        <v>39965</v>
      </c>
      <c r="Q27" s="15">
        <f t="shared" si="0"/>
        <v>6.0164383561643842</v>
      </c>
      <c r="S27" s="16">
        <v>39965</v>
      </c>
      <c r="T27" s="4">
        <v>28</v>
      </c>
      <c r="U27" s="3" t="s">
        <v>5</v>
      </c>
      <c r="V27" s="3" t="s">
        <v>60</v>
      </c>
      <c r="W27" s="3" t="s">
        <v>28</v>
      </c>
      <c r="X27" s="3" t="s">
        <v>30</v>
      </c>
      <c r="Y27" s="3" t="s">
        <v>98</v>
      </c>
      <c r="Z27" s="3" t="s">
        <v>67</v>
      </c>
      <c r="AA27" s="8" t="s">
        <v>78</v>
      </c>
    </row>
    <row r="28" spans="1:27" x14ac:dyDescent="0.2">
      <c r="A28" s="3">
        <v>12</v>
      </c>
      <c r="B28" s="4">
        <v>2009</v>
      </c>
      <c r="C28" s="21">
        <v>2.0383561643835617</v>
      </c>
      <c r="D28" s="24">
        <f>C28/12</f>
        <v>0.16986301369863013</v>
      </c>
      <c r="E28" s="4">
        <f>B28-1981</f>
        <v>28</v>
      </c>
      <c r="F28" s="3" t="s">
        <v>15</v>
      </c>
      <c r="G28" s="3" t="s">
        <v>63</v>
      </c>
      <c r="H28" s="3" t="s">
        <v>32</v>
      </c>
      <c r="I28" s="3" t="s">
        <v>93</v>
      </c>
      <c r="J28" s="3">
        <v>50.773080200000003</v>
      </c>
      <c r="K28" s="3">
        <v>0.26423020000000003</v>
      </c>
      <c r="L28" s="3" t="s">
        <v>71</v>
      </c>
      <c r="M28" s="3" t="s">
        <v>67</v>
      </c>
      <c r="N28" s="8" t="s">
        <v>92</v>
      </c>
      <c r="P28" s="12">
        <v>40148</v>
      </c>
      <c r="Q28" s="15">
        <f t="shared" si="0"/>
        <v>2.0383561643835617</v>
      </c>
      <c r="S28" s="16">
        <v>40148</v>
      </c>
      <c r="T28" s="4">
        <v>28</v>
      </c>
      <c r="U28" s="3" t="s">
        <v>15</v>
      </c>
      <c r="V28" s="3" t="s">
        <v>63</v>
      </c>
      <c r="W28" s="3" t="s">
        <v>32</v>
      </c>
      <c r="X28" s="3" t="s">
        <v>93</v>
      </c>
      <c r="Y28" s="3" t="s">
        <v>71</v>
      </c>
      <c r="Z28" s="3" t="s">
        <v>67</v>
      </c>
      <c r="AA28" s="8" t="s">
        <v>92</v>
      </c>
    </row>
    <row r="29" spans="1:27" x14ac:dyDescent="0.2">
      <c r="A29" s="3">
        <v>2</v>
      </c>
      <c r="B29" s="4">
        <v>2010</v>
      </c>
      <c r="C29" s="21">
        <v>15.945205479452055</v>
      </c>
      <c r="D29" s="24">
        <f>C29/12</f>
        <v>1.3287671232876712</v>
      </c>
      <c r="E29" s="4">
        <f>B29-1981</f>
        <v>29</v>
      </c>
      <c r="F29" s="3" t="s">
        <v>15</v>
      </c>
      <c r="G29" s="3" t="s">
        <v>63</v>
      </c>
      <c r="H29" s="3" t="s">
        <v>32</v>
      </c>
      <c r="I29" s="3" t="s">
        <v>94</v>
      </c>
      <c r="J29" s="3">
        <v>50.772225499999998</v>
      </c>
      <c r="K29" s="3">
        <v>0.24560589999999999</v>
      </c>
      <c r="L29" s="3" t="s">
        <v>69</v>
      </c>
      <c r="M29" s="3" t="s">
        <v>67</v>
      </c>
      <c r="N29" s="8" t="s">
        <v>80</v>
      </c>
      <c r="P29" s="12">
        <v>40210</v>
      </c>
      <c r="Q29" s="15">
        <f t="shared" si="0"/>
        <v>15.945205479452055</v>
      </c>
      <c r="S29" s="16">
        <v>40210</v>
      </c>
      <c r="T29" s="4">
        <v>29</v>
      </c>
      <c r="U29" s="3" t="s">
        <v>15</v>
      </c>
      <c r="V29" s="3" t="s">
        <v>63</v>
      </c>
      <c r="W29" s="3" t="s">
        <v>32</v>
      </c>
      <c r="X29" s="3" t="s">
        <v>94</v>
      </c>
      <c r="Y29" s="3" t="s">
        <v>69</v>
      </c>
      <c r="Z29" s="3" t="s">
        <v>67</v>
      </c>
      <c r="AA29" s="8" t="s">
        <v>80</v>
      </c>
    </row>
    <row r="30" spans="1:27" x14ac:dyDescent="0.2">
      <c r="A30" s="3">
        <v>6</v>
      </c>
      <c r="B30" s="4">
        <v>2011</v>
      </c>
      <c r="C30" s="21">
        <v>6.0164383561643842</v>
      </c>
      <c r="D30" s="24">
        <f>C30/12</f>
        <v>0.50136986301369868</v>
      </c>
      <c r="E30" s="4">
        <f>B30-1981</f>
        <v>30</v>
      </c>
      <c r="F30" s="3" t="s">
        <v>15</v>
      </c>
      <c r="G30" s="3" t="s">
        <v>63</v>
      </c>
      <c r="H30" s="3" t="s">
        <v>51</v>
      </c>
      <c r="I30" s="3" t="s">
        <v>33</v>
      </c>
      <c r="J30" s="3">
        <v>50.837696200000003</v>
      </c>
      <c r="K30" s="3">
        <v>0.44327050000000001</v>
      </c>
      <c r="L30" s="3" t="s">
        <v>69</v>
      </c>
      <c r="M30" s="3" t="s">
        <v>67</v>
      </c>
      <c r="N30" s="8" t="s">
        <v>80</v>
      </c>
      <c r="P30" s="12">
        <v>40695</v>
      </c>
      <c r="Q30" s="15">
        <f t="shared" si="0"/>
        <v>6.0164383561643842</v>
      </c>
      <c r="S30" s="16">
        <v>40695</v>
      </c>
      <c r="T30" s="4">
        <v>30</v>
      </c>
      <c r="U30" s="3" t="s">
        <v>15</v>
      </c>
      <c r="V30" s="3" t="s">
        <v>63</v>
      </c>
      <c r="W30" s="3" t="s">
        <v>51</v>
      </c>
      <c r="X30" s="3" t="s">
        <v>33</v>
      </c>
      <c r="Y30" s="3" t="s">
        <v>69</v>
      </c>
      <c r="Z30" s="3" t="s">
        <v>67</v>
      </c>
      <c r="AA30" s="8" t="s">
        <v>80</v>
      </c>
    </row>
    <row r="31" spans="1:27" x14ac:dyDescent="0.2">
      <c r="A31" s="3">
        <v>12</v>
      </c>
      <c r="B31" s="4">
        <v>2011</v>
      </c>
      <c r="C31" s="21">
        <v>2.0383561643835617</v>
      </c>
      <c r="D31" s="24">
        <f>C31/12</f>
        <v>0.16986301369863013</v>
      </c>
      <c r="E31" s="4">
        <f>B31-1981</f>
        <v>30</v>
      </c>
      <c r="F31" s="3" t="s">
        <v>5</v>
      </c>
      <c r="G31" s="3" t="s">
        <v>60</v>
      </c>
      <c r="H31" s="3" t="s">
        <v>34</v>
      </c>
      <c r="I31" s="3" t="s">
        <v>52</v>
      </c>
      <c r="J31" s="3">
        <v>-26.1650691</v>
      </c>
      <c r="K31" s="3">
        <v>27.9433273</v>
      </c>
      <c r="L31" s="3" t="s">
        <v>95</v>
      </c>
      <c r="M31" s="3" t="s">
        <v>67</v>
      </c>
      <c r="N31" s="8" t="s">
        <v>72</v>
      </c>
      <c r="P31" s="12">
        <v>40878</v>
      </c>
      <c r="Q31" s="15">
        <f t="shared" si="0"/>
        <v>2.0383561643835617</v>
      </c>
      <c r="S31" s="16">
        <v>40878</v>
      </c>
      <c r="T31" s="4">
        <v>30</v>
      </c>
      <c r="U31" s="3" t="s">
        <v>5</v>
      </c>
      <c r="V31" s="3" t="s">
        <v>60</v>
      </c>
      <c r="W31" s="3" t="s">
        <v>34</v>
      </c>
      <c r="X31" s="3" t="s">
        <v>52</v>
      </c>
      <c r="Y31" s="3" t="s">
        <v>95</v>
      </c>
      <c r="Z31" s="3" t="s">
        <v>67</v>
      </c>
      <c r="AA31" s="8" t="s">
        <v>72</v>
      </c>
    </row>
    <row r="32" spans="1:27" x14ac:dyDescent="0.2">
      <c r="A32" s="3">
        <v>2</v>
      </c>
      <c r="B32" s="4">
        <v>2012</v>
      </c>
      <c r="C32" s="21">
        <v>5.9835616438356167</v>
      </c>
      <c r="D32" s="24">
        <f>C32/12</f>
        <v>0.49863013698630138</v>
      </c>
      <c r="E32" s="4">
        <f>B32-1981</f>
        <v>31</v>
      </c>
      <c r="F32" s="3" t="s">
        <v>5</v>
      </c>
      <c r="G32" s="3" t="s">
        <v>23</v>
      </c>
      <c r="H32" s="3" t="s">
        <v>35</v>
      </c>
      <c r="I32" s="3" t="s">
        <v>35</v>
      </c>
      <c r="J32" s="3">
        <v>-29.831142199999999</v>
      </c>
      <c r="K32" s="3">
        <v>30.891299199999999</v>
      </c>
      <c r="L32" s="3" t="s">
        <v>97</v>
      </c>
      <c r="M32" s="3" t="s">
        <v>67</v>
      </c>
      <c r="N32" s="8" t="s">
        <v>81</v>
      </c>
      <c r="P32" s="12">
        <v>40940</v>
      </c>
      <c r="Q32" s="15">
        <f t="shared" si="0"/>
        <v>5.9835616438356167</v>
      </c>
      <c r="S32" s="16">
        <v>40940</v>
      </c>
      <c r="T32" s="4">
        <v>31</v>
      </c>
      <c r="U32" s="3" t="s">
        <v>5</v>
      </c>
      <c r="V32" s="3" t="s">
        <v>23</v>
      </c>
      <c r="W32" s="3" t="s">
        <v>35</v>
      </c>
      <c r="X32" s="3" t="s">
        <v>35</v>
      </c>
      <c r="Y32" s="3" t="s">
        <v>97</v>
      </c>
      <c r="Z32" s="3" t="s">
        <v>67</v>
      </c>
      <c r="AA32" s="8" t="s">
        <v>81</v>
      </c>
    </row>
    <row r="33" spans="1:27" x14ac:dyDescent="0.2">
      <c r="A33" s="3">
        <v>8</v>
      </c>
      <c r="B33" s="4">
        <v>2012</v>
      </c>
      <c r="C33" s="21">
        <v>4.0109589041095894</v>
      </c>
      <c r="D33" s="24">
        <f>C33/12</f>
        <v>0.33424657534246577</v>
      </c>
      <c r="E33" s="4">
        <f>B33-1981</f>
        <v>31</v>
      </c>
      <c r="F33" s="3" t="s">
        <v>5</v>
      </c>
      <c r="G33" s="3" t="s">
        <v>6</v>
      </c>
      <c r="H33" s="3" t="s">
        <v>36</v>
      </c>
      <c r="I33" s="3" t="s">
        <v>53</v>
      </c>
      <c r="J33" s="3">
        <v>-28.799218</v>
      </c>
      <c r="K33" s="3">
        <v>27.797750000000001</v>
      </c>
      <c r="L33" s="3" t="s">
        <v>95</v>
      </c>
      <c r="M33" s="3" t="s">
        <v>67</v>
      </c>
      <c r="N33" s="8" t="s">
        <v>86</v>
      </c>
      <c r="P33" s="12">
        <v>41122</v>
      </c>
      <c r="Q33" s="15">
        <f t="shared" si="0"/>
        <v>4.0109589041095894</v>
      </c>
      <c r="S33" s="16">
        <v>41122</v>
      </c>
      <c r="T33" s="4">
        <v>31</v>
      </c>
      <c r="U33" s="3" t="s">
        <v>5</v>
      </c>
      <c r="V33" s="3" t="s">
        <v>6</v>
      </c>
      <c r="W33" s="3" t="s">
        <v>36</v>
      </c>
      <c r="X33" s="3" t="s">
        <v>53</v>
      </c>
      <c r="Y33" s="3" t="s">
        <v>95</v>
      </c>
      <c r="Z33" s="3" t="s">
        <v>67</v>
      </c>
      <c r="AA33" s="8" t="s">
        <v>86</v>
      </c>
    </row>
    <row r="34" spans="1:27" x14ac:dyDescent="0.2">
      <c r="A34" s="3">
        <v>12</v>
      </c>
      <c r="B34" s="4">
        <v>2012</v>
      </c>
      <c r="C34" s="21">
        <v>3.978082191780822</v>
      </c>
      <c r="D34" s="24">
        <f>C34/12</f>
        <v>0.33150684931506852</v>
      </c>
      <c r="E34" s="4">
        <f>B34-1981</f>
        <v>31</v>
      </c>
      <c r="F34" s="3" t="s">
        <v>5</v>
      </c>
      <c r="G34" s="3" t="s">
        <v>60</v>
      </c>
      <c r="H34" s="3" t="s">
        <v>34</v>
      </c>
      <c r="I34" s="3" t="s">
        <v>52</v>
      </c>
      <c r="J34" s="3">
        <v>-26.1650691</v>
      </c>
      <c r="K34" s="3">
        <v>27.9433273</v>
      </c>
      <c r="L34" s="3" t="s">
        <v>95</v>
      </c>
      <c r="M34" s="3" t="s">
        <v>67</v>
      </c>
      <c r="N34" s="8" t="s">
        <v>86</v>
      </c>
      <c r="P34" s="12">
        <v>41244</v>
      </c>
      <c r="Q34" s="15">
        <f t="shared" si="0"/>
        <v>3.978082191780822</v>
      </c>
      <c r="S34" s="16">
        <v>41244</v>
      </c>
      <c r="T34" s="4">
        <v>31</v>
      </c>
      <c r="U34" s="3" t="s">
        <v>5</v>
      </c>
      <c r="V34" s="3" t="s">
        <v>60</v>
      </c>
      <c r="W34" s="3" t="s">
        <v>34</v>
      </c>
      <c r="X34" s="3" t="s">
        <v>52</v>
      </c>
      <c r="Y34" s="3" t="s">
        <v>95</v>
      </c>
      <c r="Z34" s="3" t="s">
        <v>67</v>
      </c>
      <c r="AA34" s="8" t="s">
        <v>86</v>
      </c>
    </row>
    <row r="35" spans="1:27" x14ac:dyDescent="0.2">
      <c r="A35" s="3">
        <v>4</v>
      </c>
      <c r="B35" s="4">
        <v>2013</v>
      </c>
      <c r="C35" s="21">
        <v>2.9917808219178084</v>
      </c>
      <c r="D35" s="24">
        <f>C35/12</f>
        <v>0.24931506849315069</v>
      </c>
      <c r="E35" s="4">
        <f>B35-1981</f>
        <v>32</v>
      </c>
      <c r="F35" s="3" t="s">
        <v>5</v>
      </c>
      <c r="G35" s="3" t="s">
        <v>61</v>
      </c>
      <c r="H35" s="3" t="s">
        <v>54</v>
      </c>
      <c r="I35" s="3" t="s">
        <v>37</v>
      </c>
      <c r="J35" s="3">
        <v>-33.876401000000001</v>
      </c>
      <c r="K35" s="3">
        <v>18.6661407</v>
      </c>
      <c r="L35" s="3" t="s">
        <v>97</v>
      </c>
      <c r="M35" s="3" t="s">
        <v>67</v>
      </c>
      <c r="N35" s="8" t="s">
        <v>85</v>
      </c>
      <c r="P35" s="12">
        <v>41365</v>
      </c>
      <c r="Q35" s="15">
        <f t="shared" si="0"/>
        <v>2.9917808219178084</v>
      </c>
      <c r="S35" s="16">
        <v>41365</v>
      </c>
      <c r="T35" s="4">
        <v>32</v>
      </c>
      <c r="U35" s="3" t="s">
        <v>5</v>
      </c>
      <c r="V35" s="3" t="s">
        <v>61</v>
      </c>
      <c r="W35" s="3" t="s">
        <v>54</v>
      </c>
      <c r="X35" s="3" t="s">
        <v>37</v>
      </c>
      <c r="Y35" s="3" t="s">
        <v>97</v>
      </c>
      <c r="Z35" s="3" t="s">
        <v>67</v>
      </c>
      <c r="AA35" s="8" t="s">
        <v>85</v>
      </c>
    </row>
    <row r="36" spans="1:27" x14ac:dyDescent="0.2">
      <c r="A36" s="3">
        <v>7</v>
      </c>
      <c r="B36" s="4">
        <v>2013</v>
      </c>
      <c r="C36" s="21">
        <v>5.0301369863013701</v>
      </c>
      <c r="D36" s="24">
        <f>C36/12</f>
        <v>0.41917808219178082</v>
      </c>
      <c r="E36" s="4">
        <f>B36-1981</f>
        <v>32</v>
      </c>
      <c r="F36" s="3" t="s">
        <v>5</v>
      </c>
      <c r="G36" s="3" t="s">
        <v>61</v>
      </c>
      <c r="H36" s="3" t="s">
        <v>29</v>
      </c>
      <c r="I36" s="3" t="s">
        <v>55</v>
      </c>
      <c r="J36" s="3">
        <v>-34.0584767</v>
      </c>
      <c r="K36" s="3">
        <v>23.062194000000002</v>
      </c>
      <c r="L36" s="3" t="s">
        <v>69</v>
      </c>
      <c r="M36" s="3" t="s">
        <v>67</v>
      </c>
      <c r="N36" s="8" t="s">
        <v>82</v>
      </c>
      <c r="P36" s="12">
        <v>41456</v>
      </c>
      <c r="Q36" s="15">
        <f t="shared" si="0"/>
        <v>5.0301369863013701</v>
      </c>
      <c r="S36" s="16">
        <v>41456</v>
      </c>
      <c r="T36" s="4">
        <v>32</v>
      </c>
      <c r="U36" s="3" t="s">
        <v>5</v>
      </c>
      <c r="V36" s="3" t="s">
        <v>61</v>
      </c>
      <c r="W36" s="3" t="s">
        <v>29</v>
      </c>
      <c r="X36" s="3" t="s">
        <v>55</v>
      </c>
      <c r="Y36" s="3" t="s">
        <v>69</v>
      </c>
      <c r="Z36" s="3" t="s">
        <v>67</v>
      </c>
      <c r="AA36" s="8" t="s">
        <v>82</v>
      </c>
    </row>
    <row r="37" spans="1:27" x14ac:dyDescent="0.2">
      <c r="A37" s="3">
        <v>12</v>
      </c>
      <c r="B37" s="4">
        <v>2013</v>
      </c>
      <c r="C37" s="21">
        <v>1.0191780821917809</v>
      </c>
      <c r="D37" s="24">
        <f>C37/12</f>
        <v>8.4931506849315067E-2</v>
      </c>
      <c r="E37" s="4">
        <f>B37-1981</f>
        <v>32</v>
      </c>
      <c r="F37" s="3" t="s">
        <v>5</v>
      </c>
      <c r="G37" s="3" t="s">
        <v>61</v>
      </c>
      <c r="H37" s="3" t="s">
        <v>54</v>
      </c>
      <c r="I37" s="3" t="s">
        <v>37</v>
      </c>
      <c r="J37" s="3">
        <v>-33.876401000000001</v>
      </c>
      <c r="K37" s="3">
        <v>18.6661407</v>
      </c>
      <c r="L37" s="3" t="s">
        <v>97</v>
      </c>
      <c r="M37" s="3" t="s">
        <v>67</v>
      </c>
      <c r="N37" s="8" t="s">
        <v>72</v>
      </c>
      <c r="P37" s="12">
        <v>41609</v>
      </c>
      <c r="Q37" s="15">
        <f t="shared" si="0"/>
        <v>1.0191780821917809</v>
      </c>
      <c r="S37" s="16">
        <v>41609</v>
      </c>
      <c r="T37" s="4">
        <v>32</v>
      </c>
      <c r="U37" s="3" t="s">
        <v>5</v>
      </c>
      <c r="V37" s="3" t="s">
        <v>61</v>
      </c>
      <c r="W37" s="3" t="s">
        <v>54</v>
      </c>
      <c r="X37" s="3" t="s">
        <v>37</v>
      </c>
      <c r="Y37" s="3" t="s">
        <v>97</v>
      </c>
      <c r="Z37" s="3" t="s">
        <v>67</v>
      </c>
      <c r="AA37" s="8" t="s">
        <v>72</v>
      </c>
    </row>
    <row r="38" spans="1:27" x14ac:dyDescent="0.2">
      <c r="A38" s="3">
        <v>1</v>
      </c>
      <c r="B38" s="4">
        <v>2014</v>
      </c>
      <c r="C38" s="21">
        <v>16.964383561643835</v>
      </c>
      <c r="D38" s="24">
        <f>C38/12</f>
        <v>1.4136986301369863</v>
      </c>
      <c r="E38" s="4">
        <f>B38-1981</f>
        <v>33</v>
      </c>
      <c r="F38" s="3" t="s">
        <v>5</v>
      </c>
      <c r="G38" s="3" t="s">
        <v>61</v>
      </c>
      <c r="H38" s="3" t="s">
        <v>29</v>
      </c>
      <c r="I38" s="3" t="s">
        <v>58</v>
      </c>
      <c r="J38" s="3">
        <v>-34.036827799999998</v>
      </c>
      <c r="K38" s="3">
        <v>23.047307700000001</v>
      </c>
      <c r="L38" s="3" t="s">
        <v>69</v>
      </c>
      <c r="M38" s="3" t="s">
        <v>67</v>
      </c>
      <c r="N38" s="8" t="s">
        <v>80</v>
      </c>
      <c r="P38" s="12">
        <v>41640</v>
      </c>
      <c r="Q38" s="15">
        <f t="shared" si="0"/>
        <v>16.964383561643835</v>
      </c>
      <c r="S38" s="16">
        <v>41640</v>
      </c>
      <c r="T38" s="4">
        <v>33</v>
      </c>
      <c r="U38" s="3" t="s">
        <v>5</v>
      </c>
      <c r="V38" s="3" t="s">
        <v>61</v>
      </c>
      <c r="W38" s="3" t="s">
        <v>29</v>
      </c>
      <c r="X38" s="3" t="s">
        <v>58</v>
      </c>
      <c r="Y38" s="3" t="s">
        <v>69</v>
      </c>
      <c r="Z38" s="3" t="s">
        <v>67</v>
      </c>
      <c r="AA38" s="8" t="s">
        <v>80</v>
      </c>
    </row>
    <row r="39" spans="1:27" x14ac:dyDescent="0.2">
      <c r="A39" s="3">
        <v>6</v>
      </c>
      <c r="B39" s="4">
        <v>2015</v>
      </c>
      <c r="C39" s="21">
        <v>6.0164383561643842</v>
      </c>
      <c r="D39" s="24">
        <f>C39/12</f>
        <v>0.50136986301369868</v>
      </c>
      <c r="E39" s="4">
        <f>B39-1981</f>
        <v>34</v>
      </c>
      <c r="F39" s="3" t="s">
        <v>5</v>
      </c>
      <c r="G39" s="3" t="s">
        <v>61</v>
      </c>
      <c r="H39" s="3" t="s">
        <v>29</v>
      </c>
      <c r="I39" s="3" t="s">
        <v>56</v>
      </c>
      <c r="J39" s="3">
        <v>-34.043772099999998</v>
      </c>
      <c r="K39" s="3">
        <v>23.0702642</v>
      </c>
      <c r="L39" s="3" t="s">
        <v>69</v>
      </c>
      <c r="M39" s="3" t="s">
        <v>67</v>
      </c>
      <c r="N39" s="8" t="s">
        <v>80</v>
      </c>
      <c r="P39" s="12">
        <v>42156</v>
      </c>
      <c r="Q39" s="15">
        <f t="shared" si="0"/>
        <v>6.0164383561643842</v>
      </c>
      <c r="S39" s="16">
        <v>42156</v>
      </c>
      <c r="T39" s="4">
        <v>34</v>
      </c>
      <c r="U39" s="3" t="s">
        <v>5</v>
      </c>
      <c r="V39" s="3" t="s">
        <v>61</v>
      </c>
      <c r="W39" s="3" t="s">
        <v>29</v>
      </c>
      <c r="X39" s="3" t="s">
        <v>56</v>
      </c>
      <c r="Y39" s="3" t="s">
        <v>69</v>
      </c>
      <c r="Z39" s="3" t="s">
        <v>67</v>
      </c>
      <c r="AA39" s="8" t="s">
        <v>80</v>
      </c>
    </row>
    <row r="40" spans="1:27" x14ac:dyDescent="0.2">
      <c r="A40" s="3">
        <v>12</v>
      </c>
      <c r="B40" s="4">
        <v>2015</v>
      </c>
      <c r="C40" s="21">
        <v>13.052054794520549</v>
      </c>
      <c r="D40" s="24">
        <f>C40/12</f>
        <v>1.0876712328767124</v>
      </c>
      <c r="E40" s="4">
        <f>B40-1981</f>
        <v>34</v>
      </c>
      <c r="F40" s="3" t="s">
        <v>5</v>
      </c>
      <c r="G40" s="3" t="s">
        <v>61</v>
      </c>
      <c r="H40" s="3" t="s">
        <v>29</v>
      </c>
      <c r="I40" s="3" t="s">
        <v>57</v>
      </c>
      <c r="J40" s="3">
        <v>-34.034860899999998</v>
      </c>
      <c r="K40" s="3">
        <v>23.04487</v>
      </c>
      <c r="L40" s="3" t="s">
        <v>98</v>
      </c>
      <c r="M40" s="3" t="s">
        <v>67</v>
      </c>
      <c r="N40" s="8" t="s">
        <v>90</v>
      </c>
      <c r="P40" s="12">
        <v>42339</v>
      </c>
      <c r="Q40" s="15">
        <f t="shared" si="0"/>
        <v>13.052054794520549</v>
      </c>
      <c r="S40" s="16">
        <v>42339</v>
      </c>
      <c r="T40" s="4">
        <v>34</v>
      </c>
      <c r="U40" s="3" t="s">
        <v>5</v>
      </c>
      <c r="V40" s="3" t="s">
        <v>61</v>
      </c>
      <c r="W40" s="3" t="s">
        <v>29</v>
      </c>
      <c r="X40" s="3" t="s">
        <v>57</v>
      </c>
      <c r="Y40" s="3" t="s">
        <v>98</v>
      </c>
      <c r="Z40" s="3" t="s">
        <v>67</v>
      </c>
      <c r="AA40" s="8" t="s">
        <v>90</v>
      </c>
    </row>
    <row r="41" spans="1:27" x14ac:dyDescent="0.2">
      <c r="A41" s="3">
        <v>1</v>
      </c>
      <c r="B41" s="4">
        <v>2017</v>
      </c>
      <c r="C41" s="21">
        <v>3.9452054794520546</v>
      </c>
      <c r="D41" s="24">
        <f>C41/12</f>
        <v>0.32876712328767121</v>
      </c>
      <c r="E41" s="4">
        <f>B41-1981</f>
        <v>36</v>
      </c>
      <c r="F41" s="3" t="s">
        <v>15</v>
      </c>
      <c r="G41" s="3" t="s">
        <v>16</v>
      </c>
      <c r="H41" s="3" t="s">
        <v>17</v>
      </c>
      <c r="I41" s="3" t="s">
        <v>59</v>
      </c>
      <c r="J41" s="3">
        <v>52.5685395</v>
      </c>
      <c r="K41" s="3">
        <v>-2.1677645000000001</v>
      </c>
      <c r="L41" s="3" t="s">
        <v>95</v>
      </c>
      <c r="M41" s="3" t="s">
        <v>67</v>
      </c>
      <c r="N41" s="8" t="s">
        <v>83</v>
      </c>
      <c r="P41" s="12">
        <v>42736</v>
      </c>
      <c r="Q41" s="15">
        <f t="shared" si="0"/>
        <v>3.9452054794520546</v>
      </c>
      <c r="S41" s="16">
        <v>42736</v>
      </c>
      <c r="T41" s="4">
        <v>36</v>
      </c>
      <c r="U41" s="3" t="s">
        <v>15</v>
      </c>
      <c r="V41" s="3" t="s">
        <v>16</v>
      </c>
      <c r="W41" s="3" t="s">
        <v>17</v>
      </c>
      <c r="X41" s="3" t="s">
        <v>59</v>
      </c>
      <c r="Y41" s="3" t="s">
        <v>95</v>
      </c>
      <c r="Z41" s="3" t="s">
        <v>67</v>
      </c>
      <c r="AA41" s="8" t="s">
        <v>83</v>
      </c>
    </row>
    <row r="42" spans="1:27" x14ac:dyDescent="0.2">
      <c r="A42" s="3">
        <v>5</v>
      </c>
      <c r="B42" s="4">
        <v>2017</v>
      </c>
      <c r="C42" s="21">
        <v>10.126027397260273</v>
      </c>
      <c r="D42" s="24">
        <f>C42/12</f>
        <v>0.84383561643835614</v>
      </c>
      <c r="E42" s="4">
        <f>B42-1981</f>
        <v>36</v>
      </c>
      <c r="F42" s="3" t="s">
        <v>15</v>
      </c>
      <c r="G42" s="3" t="s">
        <v>16</v>
      </c>
      <c r="H42" s="3" t="s">
        <v>38</v>
      </c>
      <c r="I42" s="3" t="s">
        <v>38</v>
      </c>
      <c r="J42" s="3">
        <v>52.459000400000001</v>
      </c>
      <c r="K42" s="3">
        <v>-2.2185321</v>
      </c>
      <c r="L42" s="3" t="s">
        <v>71</v>
      </c>
      <c r="M42" s="3" t="s">
        <v>67</v>
      </c>
      <c r="N42" s="8" t="s">
        <v>90</v>
      </c>
      <c r="P42" s="12">
        <v>42856</v>
      </c>
      <c r="Q42" s="15">
        <f ca="1">((TODAY()-P42)/365)*12</f>
        <v>10.191780821917808</v>
      </c>
      <c r="S42" s="16">
        <v>42856</v>
      </c>
      <c r="T42" s="4">
        <v>36</v>
      </c>
      <c r="U42" s="3" t="s">
        <v>15</v>
      </c>
      <c r="V42" s="3" t="s">
        <v>16</v>
      </c>
      <c r="W42" s="3" t="s">
        <v>38</v>
      </c>
      <c r="X42" s="3" t="s">
        <v>38</v>
      </c>
      <c r="Y42" s="3" t="s">
        <v>71</v>
      </c>
      <c r="Z42" s="3" t="s">
        <v>67</v>
      </c>
      <c r="AA42" s="8" t="s">
        <v>90</v>
      </c>
    </row>
    <row r="43" spans="1:27" x14ac:dyDescent="0.2">
      <c r="N43" s="8"/>
      <c r="Q43" s="14"/>
    </row>
    <row r="45" spans="1:27" x14ac:dyDescent="0.2">
      <c r="B45" s="12"/>
    </row>
    <row r="46" spans="1:27" x14ac:dyDescent="0.2">
      <c r="B46" s="13"/>
    </row>
    <row r="47" spans="1:27" x14ac:dyDescent="0.2">
      <c r="B47" s="13"/>
    </row>
    <row r="48" spans="1:27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DawnM Created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DawnM</dc:creator>
  <cp:lastModifiedBy>DawnM</cp:lastModifiedBy>
  <dcterms:created xsi:type="dcterms:W3CDTF">2018-03-02T18:59:28Z</dcterms:created>
  <dcterms:modified xsi:type="dcterms:W3CDTF">2018-03-07T14:52:28Z</dcterms:modified>
</cp:coreProperties>
</file>