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maci\OneDrive\Área de Trabalho\portfolio_digital_dsm\API-2024.1\Docs\docs_tecnicos\"/>
    </mc:Choice>
  </mc:AlternateContent>
  <xr:revisionPtr revIDLastSave="0" documentId="13_ncr:1_{A4E04A3C-C7AC-42B4-AD2A-8C6327C3DD2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Print_Area" localSheetId="0">'Sprint 1'!$A$1:$M$38</definedName>
    <definedName name="_xlnm.Print_Area" localSheetId="2">'Sprint 3'!$A$1:$M$45</definedName>
    <definedName name="_xlnm.Print_Area" localSheetId="3">'Sprint 4'!$A$1:$M$36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5HfqAqDcWoDgvRX5bEXFnH5YASXk7OGUlggQhGj4YI="/>
    </ext>
  </extLst>
</workbook>
</file>

<file path=xl/calcChain.xml><?xml version="1.0" encoding="utf-8"?>
<calcChain xmlns="http://schemas.openxmlformats.org/spreadsheetml/2006/main">
  <c r="E1" i="1" l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6" i="4"/>
  <c r="E1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E1" i="3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B5" i="2"/>
  <c r="B6" i="2" s="1"/>
  <c r="E1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 s="1"/>
  <c r="D5" i="4" l="1"/>
  <c r="E5" i="4" s="1"/>
  <c r="B7" i="4"/>
  <c r="D6" i="4"/>
  <c r="B7" i="1"/>
  <c r="D7" i="1" s="1"/>
  <c r="D6" i="1"/>
  <c r="D5" i="1"/>
  <c r="E5" i="1" s="1"/>
  <c r="D5" i="2"/>
  <c r="E5" i="2" s="1"/>
  <c r="B6" i="3"/>
  <c r="D5" i="3"/>
  <c r="E5" i="3" s="1"/>
  <c r="D6" i="2"/>
  <c r="B7" i="2"/>
  <c r="E6" i="4" l="1"/>
  <c r="E6" i="2"/>
  <c r="B8" i="1"/>
  <c r="E6" i="1"/>
  <c r="E7" i="1" s="1"/>
  <c r="D7" i="4"/>
  <c r="B8" i="4"/>
  <c r="D7" i="2"/>
  <c r="B8" i="2"/>
  <c r="B9" i="1"/>
  <c r="D8" i="1"/>
  <c r="D6" i="3"/>
  <c r="E6" i="3" s="1"/>
  <c r="B7" i="3"/>
  <c r="E7" i="4" l="1"/>
  <c r="E7" i="2"/>
  <c r="E8" i="1"/>
  <c r="D8" i="4"/>
  <c r="B9" i="4"/>
  <c r="B10" i="1"/>
  <c r="D9" i="1"/>
  <c r="B8" i="3"/>
  <c r="D7" i="3"/>
  <c r="E7" i="3" s="1"/>
  <c r="D8" i="2"/>
  <c r="B9" i="2"/>
  <c r="E8" i="4" l="1"/>
  <c r="E8" i="2"/>
  <c r="E9" i="1"/>
  <c r="D9" i="4"/>
  <c r="E9" i="4" s="1"/>
  <c r="B10" i="4"/>
  <c r="D8" i="3"/>
  <c r="E8" i="3" s="1"/>
  <c r="B9" i="3"/>
  <c r="D9" i="2"/>
  <c r="B10" i="2"/>
  <c r="B11" i="1"/>
  <c r="D10" i="1"/>
  <c r="E9" i="2" l="1"/>
  <c r="E10" i="1"/>
  <c r="B11" i="4"/>
  <c r="D10" i="4"/>
  <c r="E10" i="4" s="1"/>
  <c r="B12" i="1"/>
  <c r="D11" i="1"/>
  <c r="D10" i="2"/>
  <c r="B11" i="2"/>
  <c r="B10" i="3"/>
  <c r="D9" i="3"/>
  <c r="E9" i="3" s="1"/>
  <c r="E10" i="2" l="1"/>
  <c r="E11" i="1"/>
  <c r="D11" i="4"/>
  <c r="E11" i="4" s="1"/>
  <c r="B12" i="4"/>
  <c r="D10" i="3"/>
  <c r="E10" i="3" s="1"/>
  <c r="B11" i="3"/>
  <c r="B13" i="1"/>
  <c r="D12" i="1"/>
  <c r="D11" i="2"/>
  <c r="B12" i="2"/>
  <c r="E11" i="2" l="1"/>
  <c r="E12" i="1"/>
  <c r="D12" i="4"/>
  <c r="E12" i="4" s="1"/>
  <c r="B13" i="4"/>
  <c r="B14" i="1"/>
  <c r="D13" i="1"/>
  <c r="D12" i="2"/>
  <c r="B13" i="2"/>
  <c r="B12" i="3"/>
  <c r="D11" i="3"/>
  <c r="E11" i="3" s="1"/>
  <c r="E12" i="2" l="1"/>
  <c r="E13" i="1"/>
  <c r="B14" i="4"/>
  <c r="D13" i="4"/>
  <c r="E13" i="4" s="1"/>
  <c r="B15" i="1"/>
  <c r="D14" i="1"/>
  <c r="D12" i="3"/>
  <c r="E12" i="3" s="1"/>
  <c r="B13" i="3"/>
  <c r="D13" i="2"/>
  <c r="B14" i="2"/>
  <c r="E13" i="2" l="1"/>
  <c r="E14" i="1"/>
  <c r="B15" i="4"/>
  <c r="D14" i="4"/>
  <c r="E14" i="4" s="1"/>
  <c r="B14" i="3"/>
  <c r="D13" i="3"/>
  <c r="E13" i="3" s="1"/>
  <c r="D14" i="2"/>
  <c r="B15" i="2"/>
  <c r="B16" i="1"/>
  <c r="D15" i="1"/>
  <c r="E14" i="2" l="1"/>
  <c r="E15" i="1"/>
  <c r="D15" i="4"/>
  <c r="E15" i="4" s="1"/>
  <c r="B16" i="4"/>
  <c r="D15" i="2"/>
  <c r="B16" i="2"/>
  <c r="B17" i="1"/>
  <c r="D16" i="1"/>
  <c r="D14" i="3"/>
  <c r="E14" i="3" s="1"/>
  <c r="B15" i="3"/>
  <c r="E15" i="2" l="1"/>
  <c r="E16" i="1"/>
  <c r="B17" i="4"/>
  <c r="D16" i="4"/>
  <c r="E16" i="4" s="1"/>
  <c r="B18" i="1"/>
  <c r="D17" i="1"/>
  <c r="B16" i="3"/>
  <c r="D15" i="3"/>
  <c r="E15" i="3" s="1"/>
  <c r="D16" i="2"/>
  <c r="B17" i="2"/>
  <c r="E16" i="2" l="1"/>
  <c r="E17" i="1"/>
  <c r="D17" i="4"/>
  <c r="E17" i="4" s="1"/>
  <c r="B18" i="4"/>
  <c r="D16" i="3"/>
  <c r="E16" i="3" s="1"/>
  <c r="B17" i="3"/>
  <c r="D17" i="2"/>
  <c r="B18" i="2"/>
  <c r="B19" i="1"/>
  <c r="D18" i="1"/>
  <c r="E17" i="2" l="1"/>
  <c r="E18" i="1"/>
  <c r="D18" i="4"/>
  <c r="E18" i="4" s="1"/>
  <c r="B19" i="4"/>
  <c r="B20" i="1"/>
  <c r="D19" i="1"/>
  <c r="B18" i="3"/>
  <c r="D17" i="3"/>
  <c r="E17" i="3" s="1"/>
  <c r="D18" i="2"/>
  <c r="B19" i="2"/>
  <c r="E18" i="2" l="1"/>
  <c r="E19" i="1"/>
  <c r="D19" i="4"/>
  <c r="E19" i="4" s="1"/>
  <c r="B20" i="4"/>
  <c r="D18" i="3"/>
  <c r="E18" i="3" s="1"/>
  <c r="B19" i="3"/>
  <c r="D19" i="2"/>
  <c r="B20" i="2"/>
  <c r="B21" i="1"/>
  <c r="D20" i="1"/>
  <c r="E19" i="2" l="1"/>
  <c r="E20" i="1"/>
  <c r="B21" i="4"/>
  <c r="D20" i="4"/>
  <c r="E20" i="4" s="1"/>
  <c r="B22" i="1"/>
  <c r="D21" i="1"/>
  <c r="B20" i="3"/>
  <c r="D19" i="3"/>
  <c r="E19" i="3" s="1"/>
  <c r="D20" i="2"/>
  <c r="E20" i="2" s="1"/>
  <c r="B21" i="2"/>
  <c r="E21" i="1" l="1"/>
  <c r="E22" i="1" s="1"/>
  <c r="B22" i="4"/>
  <c r="D21" i="4"/>
  <c r="E21" i="4" s="1"/>
  <c r="D20" i="3"/>
  <c r="E20" i="3" s="1"/>
  <c r="B21" i="3"/>
  <c r="B23" i="1"/>
  <c r="D22" i="1"/>
  <c r="D21" i="2"/>
  <c r="E21" i="2" s="1"/>
  <c r="B22" i="2"/>
  <c r="B23" i="4" l="1"/>
  <c r="D22" i="4"/>
  <c r="E22" i="4" s="1"/>
  <c r="B24" i="1"/>
  <c r="E23" i="1"/>
  <c r="D23" i="1"/>
  <c r="B22" i="3"/>
  <c r="D21" i="3"/>
  <c r="E21" i="3" s="1"/>
  <c r="D22" i="2"/>
  <c r="E22" i="2" s="1"/>
  <c r="B23" i="2"/>
  <c r="B24" i="4" l="1"/>
  <c r="D23" i="4"/>
  <c r="E23" i="4" s="1"/>
  <c r="D22" i="3"/>
  <c r="E22" i="3" s="1"/>
  <c r="B23" i="3"/>
  <c r="B25" i="1"/>
  <c r="E24" i="1"/>
  <c r="D24" i="1"/>
  <c r="D23" i="2"/>
  <c r="E23" i="2" s="1"/>
  <c r="B24" i="2"/>
  <c r="B25" i="4" l="1"/>
  <c r="D25" i="4" s="1"/>
  <c r="D24" i="4"/>
  <c r="E24" i="4" s="1"/>
  <c r="B24" i="3"/>
  <c r="D23" i="3"/>
  <c r="E23" i="3" s="1"/>
  <c r="E25" i="1"/>
  <c r="D25" i="1"/>
  <c r="D24" i="2"/>
  <c r="E24" i="2" s="1"/>
  <c r="B25" i="2"/>
  <c r="E25" i="4" l="1"/>
  <c r="D25" i="2"/>
  <c r="E25" i="2" s="1"/>
  <c r="D24" i="3"/>
  <c r="E24" i="3" s="1"/>
  <c r="B25" i="3"/>
  <c r="D25" i="3" l="1"/>
  <c r="E25" i="3" s="1"/>
</calcChain>
</file>

<file path=xl/sharedStrings.xml><?xml version="1.0" encoding="utf-8"?>
<sst xmlns="http://schemas.openxmlformats.org/spreadsheetml/2006/main" count="148" uniqueCount="87">
  <si>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</si>
  <si>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</si>
  <si>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</si>
  <si>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</si>
  <si>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</si>
  <si>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</si>
  <si>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</si>
  <si>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</si>
  <si>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</si>
  <si>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</si>
  <si>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</si>
  <si>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</si>
  <si>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</si>
  <si>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</si>
  <si>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Wireframe</t>
  </si>
  <si>
    <t>Todos</t>
  </si>
  <si>
    <t>Jonas e Eduardo</t>
  </si>
  <si>
    <t>Leonardo</t>
  </si>
  <si>
    <t>Backlog do Produto</t>
  </si>
  <si>
    <t>Sprint Backlog</t>
  </si>
  <si>
    <t>Modelo Conceitual do Banco de Dados</t>
  </si>
  <si>
    <t>Modelo Lógico do Banco de Dados</t>
  </si>
  <si>
    <t>Pesquisa sobre o tema</t>
  </si>
  <si>
    <t>Estudo sobre TypeScript</t>
  </si>
  <si>
    <t>Joyce e Renato</t>
  </si>
  <si>
    <t>Davi e Pedro</t>
  </si>
  <si>
    <t>Documentação no GitHub</t>
  </si>
  <si>
    <t>Davi</t>
  </si>
  <si>
    <t>Criação da barra de navegação</t>
  </si>
  <si>
    <t>Desenvolvimento do Banco de Dados Físico</t>
  </si>
  <si>
    <t>Eduardo</t>
  </si>
  <si>
    <t>Desenvolvimento do Sprint Backlog</t>
  </si>
  <si>
    <t>Pedro</t>
  </si>
  <si>
    <t>Desenvolvimento da tela de cadastro do cliente</t>
  </si>
  <si>
    <t>Desenvolvimento da tela de cadastro do funcionário</t>
  </si>
  <si>
    <t>Desenvolvimento da tela de login do cliente</t>
  </si>
  <si>
    <t>Jonas</t>
  </si>
  <si>
    <t>Desenvolvimento da tela de login do funcionário</t>
  </si>
  <si>
    <t>Desenvolvimento da tela de edição de dados do cliente</t>
  </si>
  <si>
    <t>Yuri</t>
  </si>
  <si>
    <t>Desenvolvimento da tela de edição de dados do funcionário</t>
  </si>
  <si>
    <t>Sistema de Cadastro</t>
  </si>
  <si>
    <t>Sistema de Login</t>
  </si>
  <si>
    <t>Davi e Joyce</t>
  </si>
  <si>
    <t>Sistema de edição de dados</t>
  </si>
  <si>
    <t>Davi, Joyce e Yuri</t>
  </si>
  <si>
    <t>Sistema de visualização de usuários</t>
  </si>
  <si>
    <t>Yuri e Joyce</t>
  </si>
  <si>
    <t>Desenvolvimento da tela de FAQ</t>
  </si>
  <si>
    <t>Estudo de TypeOrm</t>
  </si>
  <si>
    <t>Joyce</t>
  </si>
  <si>
    <t>Documentação do projeto no Git</t>
  </si>
  <si>
    <t>Criação de chamados</t>
  </si>
  <si>
    <t>Visualização dos chamados</t>
  </si>
  <si>
    <t>Criação de categorias</t>
  </si>
  <si>
    <t>Júlia, Jonas e Renato</t>
  </si>
  <si>
    <t>Edição de categorias</t>
  </si>
  <si>
    <t>Visualização de categorias</t>
  </si>
  <si>
    <t>Jonas, Renato e Yuri</t>
  </si>
  <si>
    <t>Iniciar atendimento</t>
  </si>
  <si>
    <t>Encerrar atendimento</t>
  </si>
  <si>
    <t>Chat de atendimento</t>
  </si>
  <si>
    <t>Davi, Pedro e Eduardo</t>
  </si>
  <si>
    <t>Visualização de prioridade</t>
  </si>
  <si>
    <t>Visualização de status</t>
  </si>
  <si>
    <t>Davi, Joyce, Eduardo, Pedro e Yuri</t>
  </si>
  <si>
    <t>Davi, Eduardo, Joyce e Pedro</t>
  </si>
  <si>
    <t>Atualização automática da prioridade (SLA)</t>
  </si>
  <si>
    <t>Desativar cliente</t>
  </si>
  <si>
    <t>Joyce, Yuri e Pedro</t>
  </si>
  <si>
    <t>Desativar Funcionário</t>
  </si>
  <si>
    <t>Joyce e Pedro</t>
  </si>
  <si>
    <t>Cadastro de FAQs</t>
  </si>
  <si>
    <t>Jonas e Renato</t>
  </si>
  <si>
    <t>Visualização de FAQs</t>
  </si>
  <si>
    <t>Edição de FAQs</t>
  </si>
  <si>
    <t>Júlia, Joyce, Yuri</t>
  </si>
  <si>
    <t xml:space="preserve">Criação do dashboard </t>
  </si>
  <si>
    <t>Jonas, Pedro e Renato</t>
  </si>
  <si>
    <t>Sistema de análise dos dados</t>
  </si>
  <si>
    <t>Jonas, Joyce e Renato</t>
  </si>
  <si>
    <t>Sistema de busca de atendentes disponíveis</t>
  </si>
  <si>
    <t>Júlia e Joyce</t>
  </si>
  <si>
    <t>Funcionalidade de atribuição de chamados</t>
  </si>
  <si>
    <t>Davi, Eduardo, Pedro e Yuri</t>
  </si>
  <si>
    <t>Correção de erros no backend</t>
  </si>
  <si>
    <t>Correção de estilos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</si>
</sst>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/yy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trike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14" fontId="2" fillId="0" borderId="0" xfId="0" applyNumberFormat="1" applyFont="1"/>
    <xf numFmtId="0" fontId="2" fillId="2" borderId="1" xfId="0" applyFont="1" applyFill="1" applyBorder="1"/>
    <xf numFmtId="16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4" fontId="4" fillId="0" borderId="0" xfId="0" applyNumberFormat="1" applyFont="1"/>
    <xf numFmtId="164" fontId="2" fillId="0" borderId="4" xfId="0" applyNumberFormat="1" applyFont="1" applyBorder="1"/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14" fontId="4" fillId="0" borderId="1" xfId="0" applyNumberFormat="1" applyFont="1" applyBorder="1"/>
    <xf numFmtId="0" fontId="6" fillId="5" borderId="10" xfId="0" applyFont="1" applyFill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4" fontId="6" fillId="0" borderId="4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10" xfId="0" applyFont="1" applyBorder="1"/>
    <xf numFmtId="14" fontId="6" fillId="0" borderId="10" xfId="0" applyNumberFormat="1" applyFont="1" applyBorder="1"/>
    <xf numFmtId="0" fontId="6" fillId="0" borderId="10" xfId="0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4" fontId="6" fillId="0" borderId="10" xfId="0" applyNumberFormat="1" applyFont="1" applyBorder="1"/>
    <xf numFmtId="0" fontId="8" fillId="0" borderId="1" xfId="0" applyFont="1" applyBorder="1"/>
    <xf numFmtId="0" fontId="7" fillId="0" borderId="1" xfId="0" applyFont="1" applyBorder="1"/>
    <xf numFmtId="0" fontId="7" fillId="0" borderId="4" xfId="0" applyFont="1" applyBorder="1"/>
    <xf numFmtId="0" fontId="9" fillId="0" borderId="1" xfId="0" applyFont="1" applyBorder="1"/>
    <xf numFmtId="0" fontId="9" fillId="0" borderId="4" xfId="0" applyFont="1" applyBorder="1"/>
    <xf numFmtId="0" fontId="7" fillId="0" borderId="10" xfId="0" applyFont="1" applyBorder="1"/>
    <xf numFmtId="0" fontId="9" fillId="0" borderId="10" xfId="0" applyFont="1" applyBorder="1"/>
    <xf numFmtId="0" fontId="10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0" xfId="0" applyFont="1"/>
    <xf numFmtId="0" fontId="0" fillId="0" borderId="0" xfId="0"/>
    <xf numFmtId="0" fontId="2" fillId="0" borderId="2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2" fillId="0" borderId="4" xfId="0" applyFont="1" applyBorder="1"/>
    <xf numFmtId="0" fontId="2" fillId="0" borderId="10" xfId="0" applyFont="1" applyBorder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1'!$C$5:$C$25</c:f>
              <c:numCache>
                <c:formatCode>General</c:formatCode>
                <c:ptCount val="21"/>
                <c:pt idx="0">
                  <c:v>64</c:v>
                </c:pt>
                <c:pt idx="1">
                  <c:v>60.8</c:v>
                </c:pt>
                <c:pt idx="2">
                  <c:v>57.599999999999994</c:v>
                </c:pt>
                <c:pt idx="3">
                  <c:v>54.399999999999991</c:v>
                </c:pt>
                <c:pt idx="4">
                  <c:v>51.199999999999989</c:v>
                </c:pt>
                <c:pt idx="5">
                  <c:v>47.999999999999986</c:v>
                </c:pt>
                <c:pt idx="6">
                  <c:v>44.799999999999983</c:v>
                </c:pt>
                <c:pt idx="7">
                  <c:v>41.59999999999998</c:v>
                </c:pt>
                <c:pt idx="8">
                  <c:v>38.399999999999977</c:v>
                </c:pt>
                <c:pt idx="9">
                  <c:v>35.199999999999974</c:v>
                </c:pt>
                <c:pt idx="10">
                  <c:v>31.999999999999975</c:v>
                </c:pt>
                <c:pt idx="11">
                  <c:v>28.799999999999976</c:v>
                </c:pt>
                <c:pt idx="12">
                  <c:v>25.599999999999977</c:v>
                </c:pt>
                <c:pt idx="13">
                  <c:v>22.399999999999977</c:v>
                </c:pt>
                <c:pt idx="14">
                  <c:v>19.199999999999978</c:v>
                </c:pt>
                <c:pt idx="15">
                  <c:v>15.999999999999979</c:v>
                </c:pt>
                <c:pt idx="16">
                  <c:v>12.799999999999979</c:v>
                </c:pt>
                <c:pt idx="17">
                  <c:v>9.5999999999999801</c:v>
                </c:pt>
                <c:pt idx="18">
                  <c:v>6.3999999999999799</c:v>
                </c:pt>
                <c:pt idx="19">
                  <c:v>3.1999999999999797</c:v>
                </c:pt>
                <c:pt idx="20">
                  <c:v>-2.042810365310288E-14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C05-850B-1E37D213182D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1'!$E$5:$E$25</c:f>
              <c:numCache>
                <c:formatCode>General</c:formatCode>
                <c:ptCount val="2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46</c:v>
                </c:pt>
                <c:pt idx="10">
                  <c:v>46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13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0-4C05-850B-1E37D213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87573"/>
        <c:axId val="1729021028"/>
      </c:lineChart>
      <c:catAx>
        <c:axId val="1475287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29021028"/>
        <c:crosses val="autoZero"/>
        <c:auto val="1"/>
        <c:lblAlgn val="ctr"/>
        <c:lblOffset val="100"/>
        <c:noMultiLvlLbl val="1"/>
      </c:catAx>
      <c:valAx>
        <c:axId val="172902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75287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2'!$C$5:$C$25</c:f>
              <c:numCache>
                <c:formatCode>General</c:formatCode>
                <c:ptCount val="21"/>
                <c:pt idx="0">
                  <c:v>115</c:v>
                </c:pt>
                <c:pt idx="1">
                  <c:v>109.25</c:v>
                </c:pt>
                <c:pt idx="2">
                  <c:v>103.5</c:v>
                </c:pt>
                <c:pt idx="3">
                  <c:v>97.75</c:v>
                </c:pt>
                <c:pt idx="4">
                  <c:v>92</c:v>
                </c:pt>
                <c:pt idx="5">
                  <c:v>86.25</c:v>
                </c:pt>
                <c:pt idx="6">
                  <c:v>80.5</c:v>
                </c:pt>
                <c:pt idx="7">
                  <c:v>74.75</c:v>
                </c:pt>
                <c:pt idx="8">
                  <c:v>69</c:v>
                </c:pt>
                <c:pt idx="9">
                  <c:v>63.25</c:v>
                </c:pt>
                <c:pt idx="10">
                  <c:v>57.5</c:v>
                </c:pt>
                <c:pt idx="11">
                  <c:v>51.75</c:v>
                </c:pt>
                <c:pt idx="12">
                  <c:v>46</c:v>
                </c:pt>
                <c:pt idx="13">
                  <c:v>40.25</c:v>
                </c:pt>
                <c:pt idx="14">
                  <c:v>34.5</c:v>
                </c:pt>
                <c:pt idx="15">
                  <c:v>28.75</c:v>
                </c:pt>
                <c:pt idx="16">
                  <c:v>23</c:v>
                </c:pt>
                <c:pt idx="17">
                  <c:v>17.25</c:v>
                </c:pt>
                <c:pt idx="18">
                  <c:v>11.5</c:v>
                </c:pt>
                <c:pt idx="19">
                  <c:v>5.75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D85-9FA2-9C7699EFC2E1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2'!$E$5:$E$25</c:f>
              <c:numCache>
                <c:formatCode>General</c:formatCode>
                <c:ptCount val="21"/>
                <c:pt idx="0">
                  <c:v>115</c:v>
                </c:pt>
                <c:pt idx="1">
                  <c:v>115</c:v>
                </c:pt>
                <c:pt idx="2">
                  <c:v>112</c:v>
                </c:pt>
                <c:pt idx="3">
                  <c:v>109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77</c:v>
                </c:pt>
                <c:pt idx="12">
                  <c:v>73</c:v>
                </c:pt>
                <c:pt idx="13">
                  <c:v>62</c:v>
                </c:pt>
                <c:pt idx="14">
                  <c:v>54</c:v>
                </c:pt>
                <c:pt idx="15">
                  <c:v>54</c:v>
                </c:pt>
                <c:pt idx="16">
                  <c:v>50</c:v>
                </c:pt>
                <c:pt idx="17">
                  <c:v>45</c:v>
                </c:pt>
                <c:pt idx="18">
                  <c:v>18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D85-9FA2-9C7699EF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10551"/>
        <c:axId val="198661870"/>
      </c:lineChart>
      <c:catAx>
        <c:axId val="32271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8661870"/>
        <c:crosses val="autoZero"/>
        <c:auto val="1"/>
        <c:lblAlgn val="ctr"/>
        <c:lblOffset val="100"/>
        <c:noMultiLvlLbl val="1"/>
      </c:catAx>
      <c:valAx>
        <c:axId val="19866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22710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3'!$C$5:$C$25</c:f>
              <c:numCache>
                <c:formatCode>General</c:formatCode>
                <c:ptCount val="21"/>
                <c:pt idx="0">
                  <c:v>144</c:v>
                </c:pt>
                <c:pt idx="1">
                  <c:v>136.80000000000001</c:v>
                </c:pt>
                <c:pt idx="2">
                  <c:v>129.60000000000002</c:v>
                </c:pt>
                <c:pt idx="3">
                  <c:v>122.40000000000002</c:v>
                </c:pt>
                <c:pt idx="4">
                  <c:v>115.20000000000002</c:v>
                </c:pt>
                <c:pt idx="5">
                  <c:v>108.00000000000001</c:v>
                </c:pt>
                <c:pt idx="6">
                  <c:v>100.80000000000001</c:v>
                </c:pt>
                <c:pt idx="7">
                  <c:v>93.600000000000009</c:v>
                </c:pt>
                <c:pt idx="8">
                  <c:v>86.4</c:v>
                </c:pt>
                <c:pt idx="9">
                  <c:v>79.2</c:v>
                </c:pt>
                <c:pt idx="10">
                  <c:v>72</c:v>
                </c:pt>
                <c:pt idx="11">
                  <c:v>64.8</c:v>
                </c:pt>
                <c:pt idx="12">
                  <c:v>57.599999999999994</c:v>
                </c:pt>
                <c:pt idx="13">
                  <c:v>50.399999999999991</c:v>
                </c:pt>
                <c:pt idx="14">
                  <c:v>43.199999999999989</c:v>
                </c:pt>
                <c:pt idx="15">
                  <c:v>35.999999999999986</c:v>
                </c:pt>
                <c:pt idx="16">
                  <c:v>28.799999999999986</c:v>
                </c:pt>
                <c:pt idx="17">
                  <c:v>21.599999999999987</c:v>
                </c:pt>
                <c:pt idx="18">
                  <c:v>14.399999999999988</c:v>
                </c:pt>
                <c:pt idx="19">
                  <c:v>7.1999999999999877</c:v>
                </c:pt>
                <c:pt idx="2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01A-8F83-0340400C8202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3'!$E$5:$E$25</c:f>
              <c:numCache>
                <c:formatCode>General</c:formatCode>
                <c:ptCount val="21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85</c:v>
                </c:pt>
                <c:pt idx="15">
                  <c:v>79</c:v>
                </c:pt>
                <c:pt idx="16">
                  <c:v>60</c:v>
                </c:pt>
                <c:pt idx="17">
                  <c:v>34</c:v>
                </c:pt>
                <c:pt idx="18">
                  <c:v>18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01A-8F83-0340400C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04838"/>
        <c:axId val="1977906877"/>
      </c:lineChart>
      <c:catAx>
        <c:axId val="93620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77906877"/>
        <c:crosses val="autoZero"/>
        <c:auto val="1"/>
        <c:lblAlgn val="ctr"/>
        <c:lblOffset val="100"/>
        <c:noMultiLvlLbl val="1"/>
      </c:catAx>
      <c:valAx>
        <c:axId val="197790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36204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4'!$C$5:$C$25</c:f>
              <c:numCache>
                <c:formatCode>General</c:formatCode>
                <c:ptCount val="21"/>
                <c:pt idx="0">
                  <c:v>51</c:v>
                </c:pt>
                <c:pt idx="1">
                  <c:v>48.45</c:v>
                </c:pt>
                <c:pt idx="2">
                  <c:v>45.900000000000006</c:v>
                </c:pt>
                <c:pt idx="3">
                  <c:v>43.350000000000009</c:v>
                </c:pt>
                <c:pt idx="4">
                  <c:v>40.800000000000011</c:v>
                </c:pt>
                <c:pt idx="5">
                  <c:v>38.250000000000014</c:v>
                </c:pt>
                <c:pt idx="6">
                  <c:v>35.700000000000017</c:v>
                </c:pt>
                <c:pt idx="7">
                  <c:v>33.15000000000002</c:v>
                </c:pt>
                <c:pt idx="8">
                  <c:v>30.600000000000019</c:v>
                </c:pt>
                <c:pt idx="9">
                  <c:v>28.050000000000018</c:v>
                </c:pt>
                <c:pt idx="10">
                  <c:v>25.500000000000018</c:v>
                </c:pt>
                <c:pt idx="11">
                  <c:v>22.950000000000017</c:v>
                </c:pt>
                <c:pt idx="12">
                  <c:v>20.400000000000016</c:v>
                </c:pt>
                <c:pt idx="13">
                  <c:v>17.850000000000016</c:v>
                </c:pt>
                <c:pt idx="14">
                  <c:v>15.300000000000015</c:v>
                </c:pt>
                <c:pt idx="15">
                  <c:v>12.750000000000014</c:v>
                </c:pt>
                <c:pt idx="16">
                  <c:v>10.200000000000014</c:v>
                </c:pt>
                <c:pt idx="17">
                  <c:v>7.6500000000000137</c:v>
                </c:pt>
                <c:pt idx="18">
                  <c:v>5.1000000000000139</c:v>
                </c:pt>
                <c:pt idx="19">
                  <c:v>2.550000000000014</c:v>
                </c:pt>
                <c:pt idx="2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C9E-89AD-A9D7AB3362DA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4'!$E$5:$E$25</c:f>
              <c:numCache>
                <c:formatCode>General</c:formatCode>
                <c:ptCount val="2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42</c:v>
                </c:pt>
                <c:pt idx="10">
                  <c:v>42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A-4C9E-89AD-A9D7AB33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01168"/>
        <c:axId val="1049565793"/>
      </c:lineChart>
      <c:catAx>
        <c:axId val="4020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49565793"/>
        <c:crosses val="autoZero"/>
        <c:auto val="1"/>
        <c:lblAlgn val="ctr"/>
        <c:lblOffset val="100"/>
        <c:noMultiLvlLbl val="1"/>
      </c:catAx>
      <c:valAx>
        <c:axId val="104956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02001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3</xdr:row>
      <xdr:rowOff>180975</xdr:rowOff>
    </xdr:from>
    <xdr:ext cx="6305550" cy="3533775"/>
    <xdr:graphicFrame macro="">
      <xdr:nvGraphicFramePr>
        <xdr:cNvPr id="1288965217" name="Chart 1" title="Chart">
          <a:extLst>
            <a:ext uri="{FF2B5EF4-FFF2-40B4-BE49-F238E27FC236}">
              <a16:creationId xmlns:a16="http://schemas.microsoft.com/office/drawing/2014/main" id="{00000000-0008-0000-0000-0000610C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76455636" name="Chart 2" title="Chart">
          <a:extLst>
            <a:ext uri="{FF2B5EF4-FFF2-40B4-BE49-F238E27FC236}">
              <a16:creationId xmlns:a16="http://schemas.microsoft.com/office/drawing/2014/main" id="{00000000-0008-0000-0100-0000D47F8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638830304" name="Chart 3" title="Chart">
          <a:extLst>
            <a:ext uri="{FF2B5EF4-FFF2-40B4-BE49-F238E27FC236}">
              <a16:creationId xmlns:a16="http://schemas.microsoft.com/office/drawing/2014/main" id="{00000000-0008-0000-0200-0000E090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857639455" name="Chart 4" title="Chart">
          <a:extLst>
            <a:ext uri="{FF2B5EF4-FFF2-40B4-BE49-F238E27FC236}">
              <a16:creationId xmlns:a16="http://schemas.microsoft.com/office/drawing/2014/main" id="{00000000-0008-0000-0300-00001F8A1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view="pageBreakPreview" topLeftCell="A6" zoomScaleNormal="100" zoomScaleSheetLayoutView="100" workbookViewId="0">
      <selection activeCell="A33" sqref="A33:G33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45376</v>
      </c>
      <c r="D1" s="1" t="s">
        <v>1</v>
      </c>
      <c r="E1" s="3">
        <f ca="1">TODAY()</f>
        <v>45458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45376</v>
      </c>
      <c r="C5" s="7">
        <f>SUM(J29:J1007)</f>
        <v>64</v>
      </c>
      <c r="D5" s="7">
        <f t="shared" ref="D5:D25" si="0">SUMIF($K$29:$K$1007,B5,$J$29:$J$1007)</f>
        <v>0</v>
      </c>
      <c r="E5" s="7">
        <f>C5-D5</f>
        <v>64</v>
      </c>
    </row>
    <row r="6" spans="1:5" ht="15.75" customHeight="1" x14ac:dyDescent="0.2">
      <c r="A6" s="7">
        <v>2</v>
      </c>
      <c r="B6" s="8">
        <f t="shared" ref="B6:B25" si="1">B5+1</f>
        <v>45377</v>
      </c>
      <c r="C6" s="7">
        <f t="shared" ref="C6:C25" si="2">C5-$C$5/($B$2-1)</f>
        <v>60.8</v>
      </c>
      <c r="D6" s="7">
        <f t="shared" si="0"/>
        <v>0</v>
      </c>
      <c r="E6" s="7">
        <f t="shared" ref="E6:E25" ca="1" si="3">IF(B6&lt;=$E$1,E5-D6,)</f>
        <v>64</v>
      </c>
    </row>
    <row r="7" spans="1:5" ht="15.75" customHeight="1" x14ac:dyDescent="0.2">
      <c r="A7" s="7">
        <v>3</v>
      </c>
      <c r="B7" s="8">
        <f t="shared" si="1"/>
        <v>45378</v>
      </c>
      <c r="C7" s="7">
        <f t="shared" si="2"/>
        <v>57.599999999999994</v>
      </c>
      <c r="D7" s="7">
        <f>SUMIF($K$29:$K$1007,B7,$J$29:$J$1007)</f>
        <v>0</v>
      </c>
      <c r="E7" s="7">
        <f t="shared" ca="1" si="3"/>
        <v>64</v>
      </c>
    </row>
    <row r="8" spans="1:5" ht="15.75" customHeight="1" x14ac:dyDescent="0.2">
      <c r="A8" s="7">
        <v>4</v>
      </c>
      <c r="B8" s="8">
        <f t="shared" si="1"/>
        <v>45379</v>
      </c>
      <c r="C8" s="7">
        <f t="shared" si="2"/>
        <v>54.399999999999991</v>
      </c>
      <c r="D8" s="7">
        <f t="shared" si="0"/>
        <v>13</v>
      </c>
      <c r="E8" s="7">
        <f t="shared" ca="1" si="3"/>
        <v>51</v>
      </c>
    </row>
    <row r="9" spans="1:5" ht="15.75" customHeight="1" x14ac:dyDescent="0.2">
      <c r="A9" s="7">
        <v>5</v>
      </c>
      <c r="B9" s="8">
        <f t="shared" si="1"/>
        <v>45380</v>
      </c>
      <c r="C9" s="7">
        <f t="shared" si="2"/>
        <v>51.199999999999989</v>
      </c>
      <c r="D9" s="7">
        <f t="shared" si="0"/>
        <v>0</v>
      </c>
      <c r="E9" s="7">
        <f t="shared" ca="1" si="3"/>
        <v>51</v>
      </c>
    </row>
    <row r="10" spans="1:5" ht="15.75" customHeight="1" x14ac:dyDescent="0.2">
      <c r="A10" s="7">
        <v>6</v>
      </c>
      <c r="B10" s="8">
        <f t="shared" si="1"/>
        <v>45381</v>
      </c>
      <c r="C10" s="7">
        <f t="shared" si="2"/>
        <v>47.999999999999986</v>
      </c>
      <c r="D10" s="7">
        <f t="shared" si="0"/>
        <v>0</v>
      </c>
      <c r="E10" s="7">
        <f t="shared" ca="1" si="3"/>
        <v>51</v>
      </c>
    </row>
    <row r="11" spans="1:5" ht="15.75" customHeight="1" x14ac:dyDescent="0.2">
      <c r="A11" s="7">
        <v>7</v>
      </c>
      <c r="B11" s="8">
        <f t="shared" si="1"/>
        <v>45382</v>
      </c>
      <c r="C11" s="7">
        <f t="shared" si="2"/>
        <v>44.799999999999983</v>
      </c>
      <c r="D11" s="7">
        <f t="shared" si="0"/>
        <v>0</v>
      </c>
      <c r="E11" s="7">
        <f t="shared" ca="1" si="3"/>
        <v>51</v>
      </c>
    </row>
    <row r="12" spans="1:5" ht="15.75" customHeight="1" x14ac:dyDescent="0.2">
      <c r="A12" s="7">
        <v>8</v>
      </c>
      <c r="B12" s="8">
        <f t="shared" si="1"/>
        <v>45383</v>
      </c>
      <c r="C12" s="7">
        <f t="shared" si="2"/>
        <v>41.59999999999998</v>
      </c>
      <c r="D12" s="7">
        <f t="shared" si="0"/>
        <v>0</v>
      </c>
      <c r="E12" s="7">
        <f t="shared" ca="1" si="3"/>
        <v>51</v>
      </c>
    </row>
    <row r="13" spans="1:5" ht="15.75" customHeight="1" x14ac:dyDescent="0.2">
      <c r="A13" s="7">
        <v>9</v>
      </c>
      <c r="B13" s="8">
        <f t="shared" si="1"/>
        <v>45384</v>
      </c>
      <c r="C13" s="7">
        <f t="shared" si="2"/>
        <v>38.399999999999977</v>
      </c>
      <c r="D13" s="7">
        <f t="shared" si="0"/>
        <v>0</v>
      </c>
      <c r="E13" s="7">
        <f t="shared" ca="1" si="3"/>
        <v>51</v>
      </c>
    </row>
    <row r="14" spans="1:5" ht="15.75" customHeight="1" x14ac:dyDescent="0.2">
      <c r="A14" s="7">
        <v>10</v>
      </c>
      <c r="B14" s="8">
        <f t="shared" si="1"/>
        <v>45385</v>
      </c>
      <c r="C14" s="7">
        <f t="shared" si="2"/>
        <v>35.199999999999974</v>
      </c>
      <c r="D14" s="7">
        <f t="shared" si="0"/>
        <v>5</v>
      </c>
      <c r="E14" s="7">
        <f t="shared" ca="1" si="3"/>
        <v>46</v>
      </c>
    </row>
    <row r="15" spans="1:5" ht="15.75" customHeight="1" x14ac:dyDescent="0.2">
      <c r="A15" s="7">
        <v>11</v>
      </c>
      <c r="B15" s="8">
        <f t="shared" si="1"/>
        <v>45386</v>
      </c>
      <c r="C15" s="7">
        <f t="shared" si="2"/>
        <v>31.999999999999975</v>
      </c>
      <c r="D15" s="7">
        <f t="shared" si="0"/>
        <v>0</v>
      </c>
      <c r="E15" s="7">
        <f t="shared" ca="1" si="3"/>
        <v>46</v>
      </c>
    </row>
    <row r="16" spans="1:5" ht="15.75" customHeight="1" x14ac:dyDescent="0.2">
      <c r="A16" s="7">
        <v>12</v>
      </c>
      <c r="B16" s="8">
        <f t="shared" si="1"/>
        <v>45387</v>
      </c>
      <c r="C16" s="7">
        <f t="shared" si="2"/>
        <v>28.799999999999976</v>
      </c>
      <c r="D16" s="7">
        <f t="shared" si="0"/>
        <v>9</v>
      </c>
      <c r="E16" s="7">
        <f t="shared" ca="1" si="3"/>
        <v>37</v>
      </c>
    </row>
    <row r="17" spans="1:14" ht="15.75" customHeight="1" x14ac:dyDescent="0.2">
      <c r="A17" s="7">
        <v>13</v>
      </c>
      <c r="B17" s="8">
        <f t="shared" si="1"/>
        <v>45388</v>
      </c>
      <c r="C17" s="7">
        <f t="shared" si="2"/>
        <v>25.599999999999977</v>
      </c>
      <c r="D17" s="7">
        <f t="shared" si="0"/>
        <v>0</v>
      </c>
      <c r="E17" s="7">
        <f t="shared" ca="1" si="3"/>
        <v>37</v>
      </c>
    </row>
    <row r="18" spans="1:14" ht="15.75" customHeight="1" x14ac:dyDescent="0.2">
      <c r="A18" s="7">
        <v>14</v>
      </c>
      <c r="B18" s="8">
        <f t="shared" si="1"/>
        <v>45389</v>
      </c>
      <c r="C18" s="7">
        <f t="shared" si="2"/>
        <v>22.399999999999977</v>
      </c>
      <c r="D18" s="7">
        <f t="shared" si="0"/>
        <v>0</v>
      </c>
      <c r="E18" s="7">
        <f t="shared" ca="1" si="3"/>
        <v>37</v>
      </c>
    </row>
    <row r="19" spans="1:14" ht="15.75" customHeight="1" x14ac:dyDescent="0.2">
      <c r="A19" s="7">
        <v>15</v>
      </c>
      <c r="B19" s="8">
        <f t="shared" si="1"/>
        <v>45390</v>
      </c>
      <c r="C19" s="7">
        <f t="shared" si="2"/>
        <v>19.199999999999978</v>
      </c>
      <c r="D19" s="7">
        <f t="shared" si="0"/>
        <v>0</v>
      </c>
      <c r="E19" s="7">
        <f t="shared" ca="1" si="3"/>
        <v>37</v>
      </c>
    </row>
    <row r="20" spans="1:14" ht="15.75" customHeight="1" x14ac:dyDescent="0.2">
      <c r="A20" s="7">
        <v>16</v>
      </c>
      <c r="B20" s="8">
        <f t="shared" si="1"/>
        <v>45391</v>
      </c>
      <c r="C20" s="7">
        <f t="shared" si="2"/>
        <v>15.999999999999979</v>
      </c>
      <c r="D20" s="7">
        <f t="shared" si="0"/>
        <v>0</v>
      </c>
      <c r="E20" s="7">
        <f ca="1">IF(B20&lt;=$E$1,E19-D20,)</f>
        <v>37</v>
      </c>
    </row>
    <row r="21" spans="1:14" ht="15.75" customHeight="1" x14ac:dyDescent="0.2">
      <c r="A21" s="7">
        <v>17</v>
      </c>
      <c r="B21" s="8">
        <f t="shared" si="1"/>
        <v>45392</v>
      </c>
      <c r="C21" s="7">
        <f t="shared" si="2"/>
        <v>12.799999999999979</v>
      </c>
      <c r="D21" s="7">
        <f t="shared" si="0"/>
        <v>24</v>
      </c>
      <c r="E21" s="7">
        <f t="shared" ca="1" si="3"/>
        <v>13</v>
      </c>
    </row>
    <row r="22" spans="1:14" ht="15.75" customHeight="1" x14ac:dyDescent="0.2">
      <c r="A22" s="7">
        <v>18</v>
      </c>
      <c r="B22" s="8">
        <f t="shared" si="1"/>
        <v>45393</v>
      </c>
      <c r="C22" s="7">
        <f t="shared" si="2"/>
        <v>9.5999999999999801</v>
      </c>
      <c r="D22" s="7">
        <f t="shared" si="0"/>
        <v>8</v>
      </c>
      <c r="E22" s="7">
        <f t="shared" ca="1" si="3"/>
        <v>5</v>
      </c>
    </row>
    <row r="23" spans="1:14" ht="15.75" customHeight="1" x14ac:dyDescent="0.2">
      <c r="A23" s="7">
        <v>19</v>
      </c>
      <c r="B23" s="8">
        <f t="shared" si="1"/>
        <v>45394</v>
      </c>
      <c r="C23" s="7">
        <f t="shared" si="2"/>
        <v>6.3999999999999799</v>
      </c>
      <c r="D23" s="7">
        <f t="shared" si="0"/>
        <v>0</v>
      </c>
      <c r="E23" s="7">
        <f t="shared" ca="1" si="3"/>
        <v>5</v>
      </c>
    </row>
    <row r="24" spans="1:14" ht="15.75" customHeight="1" x14ac:dyDescent="0.2">
      <c r="A24" s="7">
        <v>20</v>
      </c>
      <c r="B24" s="8">
        <f t="shared" si="1"/>
        <v>45395</v>
      </c>
      <c r="C24" s="7">
        <f t="shared" si="2"/>
        <v>3.1999999999999797</v>
      </c>
      <c r="D24" s="7">
        <f t="shared" si="0"/>
        <v>5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45396</v>
      </c>
      <c r="C25" s="7">
        <f t="shared" si="2"/>
        <v>-2.042810365310288E-14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40" t="s">
        <v>8</v>
      </c>
      <c r="B27" s="41"/>
      <c r="C27" s="41"/>
      <c r="D27" s="41"/>
      <c r="E27" s="41"/>
      <c r="F27" s="41"/>
      <c r="G27" s="41"/>
      <c r="H27" s="41"/>
      <c r="I27" s="41"/>
      <c r="J27" s="41"/>
      <c r="K27" s="42"/>
    </row>
    <row r="28" spans="1:14" ht="15.75" customHeight="1" x14ac:dyDescent="0.2">
      <c r="A28" s="43" t="s">
        <v>9</v>
      </c>
      <c r="B28" s="44"/>
      <c r="C28" s="44"/>
      <c r="D28" s="44"/>
      <c r="E28" s="44"/>
      <c r="F28" s="44"/>
      <c r="G28" s="4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6" t="s">
        <v>14</v>
      </c>
      <c r="B29" s="47"/>
      <c r="C29" s="47"/>
      <c r="D29" s="47"/>
      <c r="E29" s="47"/>
      <c r="F29" s="47"/>
      <c r="G29" s="47"/>
      <c r="H29" s="10">
        <v>45380</v>
      </c>
      <c r="I29" s="7" t="s">
        <v>15</v>
      </c>
      <c r="J29" s="11">
        <v>24</v>
      </c>
      <c r="K29" s="12">
        <v>45392</v>
      </c>
      <c r="L29" s="5"/>
      <c r="N29" s="9"/>
    </row>
    <row r="30" spans="1:14" ht="15.75" customHeight="1" x14ac:dyDescent="0.2">
      <c r="A30" s="48" t="s">
        <v>18</v>
      </c>
      <c r="B30" s="44"/>
      <c r="C30" s="44"/>
      <c r="D30" s="44"/>
      <c r="E30" s="44"/>
      <c r="F30" s="44"/>
      <c r="G30" s="45"/>
      <c r="H30" s="10">
        <v>45376</v>
      </c>
      <c r="I30" s="7" t="s">
        <v>24</v>
      </c>
      <c r="J30" s="11">
        <v>10</v>
      </c>
      <c r="K30" s="12">
        <v>45379</v>
      </c>
      <c r="L30" s="5"/>
      <c r="N30" s="9"/>
    </row>
    <row r="31" spans="1:14" ht="15.75" customHeight="1" x14ac:dyDescent="0.2">
      <c r="A31" s="48" t="s">
        <v>20</v>
      </c>
      <c r="B31" s="44"/>
      <c r="C31" s="44"/>
      <c r="D31" s="44"/>
      <c r="E31" s="44"/>
      <c r="F31" s="44"/>
      <c r="G31" s="45"/>
      <c r="H31" s="13">
        <v>45381</v>
      </c>
      <c r="I31" s="7" t="s">
        <v>16</v>
      </c>
      <c r="J31" s="11">
        <v>5</v>
      </c>
      <c r="K31" s="12">
        <v>45385</v>
      </c>
      <c r="L31" s="5"/>
    </row>
    <row r="32" spans="1:14" ht="15.75" customHeight="1" x14ac:dyDescent="0.2">
      <c r="A32" s="48" t="s">
        <v>22</v>
      </c>
      <c r="B32" s="44"/>
      <c r="C32" s="44"/>
      <c r="D32" s="44"/>
      <c r="E32" s="44"/>
      <c r="F32" s="44"/>
      <c r="G32" s="45"/>
      <c r="H32" s="10">
        <v>45384</v>
      </c>
      <c r="I32" s="7" t="s">
        <v>17</v>
      </c>
      <c r="J32" s="11">
        <v>4</v>
      </c>
      <c r="K32" s="12">
        <v>45387</v>
      </c>
      <c r="L32" s="5"/>
    </row>
    <row r="33" spans="1:12" ht="15.75" customHeight="1" x14ac:dyDescent="0.2">
      <c r="A33" s="49" t="s">
        <v>19</v>
      </c>
      <c r="B33" s="50"/>
      <c r="C33" s="50"/>
      <c r="D33" s="50"/>
      <c r="E33" s="50"/>
      <c r="F33" s="50"/>
      <c r="G33" s="51"/>
      <c r="H33" s="10">
        <v>45378</v>
      </c>
      <c r="I33" s="7" t="s">
        <v>25</v>
      </c>
      <c r="J33" s="11">
        <v>3</v>
      </c>
      <c r="K33" s="12">
        <v>45379</v>
      </c>
      <c r="L33" s="5"/>
    </row>
    <row r="34" spans="1:12" ht="15.75" customHeight="1" x14ac:dyDescent="0.2">
      <c r="A34" s="49" t="s">
        <v>21</v>
      </c>
      <c r="B34" s="50"/>
      <c r="C34" s="50"/>
      <c r="D34" s="50"/>
      <c r="E34" s="50"/>
      <c r="F34" s="50"/>
      <c r="G34" s="51"/>
      <c r="H34" s="14">
        <v>45385</v>
      </c>
      <c r="I34" s="7" t="s">
        <v>16</v>
      </c>
      <c r="J34" s="7">
        <v>5</v>
      </c>
      <c r="K34" s="12">
        <v>45387</v>
      </c>
      <c r="L34" s="5"/>
    </row>
    <row r="35" spans="1:12" ht="15.75" customHeight="1" x14ac:dyDescent="0.2">
      <c r="A35" s="49" t="s">
        <v>23</v>
      </c>
      <c r="B35" s="50"/>
      <c r="C35" s="50"/>
      <c r="D35" s="50"/>
      <c r="E35" s="50"/>
      <c r="F35" s="50"/>
      <c r="G35" s="51"/>
      <c r="H35" s="14">
        <v>45388</v>
      </c>
      <c r="I35" s="7" t="s">
        <v>15</v>
      </c>
      <c r="J35" s="15">
        <v>5</v>
      </c>
      <c r="K35" s="12">
        <v>45395</v>
      </c>
      <c r="L35" s="5"/>
    </row>
    <row r="36" spans="1:12" ht="15.75" customHeight="1" x14ac:dyDescent="0.2">
      <c r="A36" s="49" t="s">
        <v>26</v>
      </c>
      <c r="B36" s="50"/>
      <c r="C36" s="50"/>
      <c r="D36" s="50"/>
      <c r="E36" s="50"/>
      <c r="F36" s="50"/>
      <c r="G36" s="51"/>
      <c r="H36" s="14">
        <v>45388</v>
      </c>
      <c r="I36" s="7" t="s">
        <v>27</v>
      </c>
      <c r="J36" s="7">
        <v>8</v>
      </c>
      <c r="K36" s="12">
        <v>45393</v>
      </c>
      <c r="L36" s="5"/>
    </row>
    <row r="37" spans="1:12" ht="15.75" customHeight="1" x14ac:dyDescent="0.2">
      <c r="A37" s="5"/>
    </row>
    <row r="38" spans="1:12" ht="15.75" customHeight="1" x14ac:dyDescent="0.2">
      <c r="A38" s="5"/>
    </row>
    <row r="39" spans="1:12" ht="15.75" customHeight="1" x14ac:dyDescent="0.2">
      <c r="A39" s="5"/>
    </row>
    <row r="40" spans="1:12" ht="15.75" customHeight="1" x14ac:dyDescent="0.2">
      <c r="A40" s="5"/>
    </row>
    <row r="41" spans="1:12" ht="15.75" customHeight="1" x14ac:dyDescent="0.2">
      <c r="A41" s="5"/>
    </row>
    <row r="42" spans="1:12" ht="15.75" customHeight="1" x14ac:dyDescent="0.2">
      <c r="A42" s="5"/>
    </row>
    <row r="43" spans="1:12" ht="15.75" customHeight="1" x14ac:dyDescent="0.2">
      <c r="A43" s="5"/>
    </row>
    <row r="44" spans="1:12" ht="15.75" customHeight="1" x14ac:dyDescent="0.2">
      <c r="A44" s="5"/>
    </row>
    <row r="45" spans="1:12" ht="15.75" customHeight="1" x14ac:dyDescent="0.2">
      <c r="A45" s="5"/>
    </row>
    <row r="46" spans="1:12" ht="15.75" customHeight="1" x14ac:dyDescent="0.2">
      <c r="A46" s="5"/>
    </row>
    <row r="47" spans="1:12" ht="15.75" customHeight="1" x14ac:dyDescent="0.2">
      <c r="A47" s="5"/>
    </row>
    <row r="48" spans="1:12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3" priority="1" operator="greaterThan">
      <formula>8</formula>
    </cfRule>
  </conditionalFormatting>
  <pageMargins left="0.511811024" right="0.511811024" top="0.78740157499999996" bottom="0.78740157499999996" header="0" footer="0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opLeftCell="A20" zoomScaleNormal="100" workbookViewId="0">
      <selection activeCell="O46" sqref="O46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45397</v>
      </c>
      <c r="D1" s="1" t="s">
        <v>1</v>
      </c>
      <c r="E1" s="3">
        <f ca="1">TODAY()</f>
        <v>45458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45397</v>
      </c>
      <c r="C5" s="7">
        <f>SUM(J29:J1007)</f>
        <v>115</v>
      </c>
      <c r="D5" s="7">
        <f t="shared" ref="D5:D25" si="0">SUMIF($K$29:$K$1007,B5,$J$29:$J$1007)</f>
        <v>0</v>
      </c>
      <c r="E5" s="7">
        <f>C5-D5</f>
        <v>115</v>
      </c>
    </row>
    <row r="6" spans="1:5" ht="15.75" customHeight="1" x14ac:dyDescent="0.2">
      <c r="A6" s="7">
        <v>2</v>
      </c>
      <c r="B6" s="8">
        <f t="shared" ref="B6:B25" si="1">B5+1</f>
        <v>45398</v>
      </c>
      <c r="C6" s="7">
        <f t="shared" ref="C6:C25" si="2">C5-$C$5/($B$2-1)</f>
        <v>109.25</v>
      </c>
      <c r="D6" s="7">
        <f t="shared" si="0"/>
        <v>0</v>
      </c>
      <c r="E6" s="7">
        <f t="shared" ref="E6:E25" ca="1" si="3">IF(B6&lt;=$E$1,E5-D6,)</f>
        <v>115</v>
      </c>
    </row>
    <row r="7" spans="1:5" ht="15.75" customHeight="1" x14ac:dyDescent="0.2">
      <c r="A7" s="7">
        <v>3</v>
      </c>
      <c r="B7" s="8">
        <f t="shared" si="1"/>
        <v>45399</v>
      </c>
      <c r="C7" s="7">
        <f t="shared" si="2"/>
        <v>103.5</v>
      </c>
      <c r="D7" s="7">
        <f t="shared" si="0"/>
        <v>3</v>
      </c>
      <c r="E7" s="7">
        <f t="shared" ca="1" si="3"/>
        <v>112</v>
      </c>
    </row>
    <row r="8" spans="1:5" ht="15.75" customHeight="1" x14ac:dyDescent="0.2">
      <c r="A8" s="7">
        <v>4</v>
      </c>
      <c r="B8" s="8">
        <f t="shared" si="1"/>
        <v>45400</v>
      </c>
      <c r="C8" s="7">
        <f t="shared" si="2"/>
        <v>97.75</v>
      </c>
      <c r="D8" s="7">
        <f t="shared" si="0"/>
        <v>3</v>
      </c>
      <c r="E8" s="7">
        <f t="shared" ca="1" si="3"/>
        <v>109</v>
      </c>
    </row>
    <row r="9" spans="1:5" ht="15.75" customHeight="1" x14ac:dyDescent="0.2">
      <c r="A9" s="7">
        <v>5</v>
      </c>
      <c r="B9" s="8">
        <f t="shared" si="1"/>
        <v>45401</v>
      </c>
      <c r="C9" s="7">
        <f t="shared" si="2"/>
        <v>92</v>
      </c>
      <c r="D9" s="7">
        <f t="shared" si="0"/>
        <v>15</v>
      </c>
      <c r="E9" s="7">
        <f t="shared" ca="1" si="3"/>
        <v>94</v>
      </c>
    </row>
    <row r="10" spans="1:5" ht="15.75" customHeight="1" x14ac:dyDescent="0.2">
      <c r="A10" s="7">
        <v>6</v>
      </c>
      <c r="B10" s="8">
        <f t="shared" si="1"/>
        <v>45402</v>
      </c>
      <c r="C10" s="7">
        <f t="shared" si="2"/>
        <v>86.25</v>
      </c>
      <c r="D10" s="7">
        <f t="shared" si="0"/>
        <v>0</v>
      </c>
      <c r="E10" s="7">
        <f t="shared" ca="1" si="3"/>
        <v>94</v>
      </c>
    </row>
    <row r="11" spans="1:5" ht="15.75" customHeight="1" x14ac:dyDescent="0.2">
      <c r="A11" s="7">
        <v>7</v>
      </c>
      <c r="B11" s="8">
        <f t="shared" si="1"/>
        <v>45403</v>
      </c>
      <c r="C11" s="7">
        <f t="shared" si="2"/>
        <v>80.5</v>
      </c>
      <c r="D11" s="7">
        <f t="shared" si="0"/>
        <v>0</v>
      </c>
      <c r="E11" s="7">
        <f t="shared" ca="1" si="3"/>
        <v>94</v>
      </c>
    </row>
    <row r="12" spans="1:5" ht="15.75" customHeight="1" x14ac:dyDescent="0.2">
      <c r="A12" s="7">
        <v>8</v>
      </c>
      <c r="B12" s="8">
        <f t="shared" si="1"/>
        <v>45404</v>
      </c>
      <c r="C12" s="7">
        <f t="shared" si="2"/>
        <v>74.75</v>
      </c>
      <c r="D12" s="7">
        <f t="shared" si="0"/>
        <v>13</v>
      </c>
      <c r="E12" s="7">
        <f t="shared" ca="1" si="3"/>
        <v>81</v>
      </c>
    </row>
    <row r="13" spans="1:5" ht="15.75" customHeight="1" x14ac:dyDescent="0.2">
      <c r="A13" s="7">
        <v>9</v>
      </c>
      <c r="B13" s="8">
        <f t="shared" si="1"/>
        <v>45405</v>
      </c>
      <c r="C13" s="7">
        <f t="shared" si="2"/>
        <v>69</v>
      </c>
      <c r="D13" s="7">
        <f t="shared" si="0"/>
        <v>0</v>
      </c>
      <c r="E13" s="7">
        <f t="shared" ca="1" si="3"/>
        <v>81</v>
      </c>
    </row>
    <row r="14" spans="1:5" ht="15.75" customHeight="1" x14ac:dyDescent="0.2">
      <c r="A14" s="7">
        <v>10</v>
      </c>
      <c r="B14" s="8">
        <f t="shared" si="1"/>
        <v>45406</v>
      </c>
      <c r="C14" s="7">
        <f t="shared" si="2"/>
        <v>63.25</v>
      </c>
      <c r="D14" s="7">
        <f t="shared" si="0"/>
        <v>0</v>
      </c>
      <c r="E14" s="7">
        <f t="shared" ca="1" si="3"/>
        <v>81</v>
      </c>
    </row>
    <row r="15" spans="1:5" ht="15.75" customHeight="1" x14ac:dyDescent="0.2">
      <c r="A15" s="7">
        <v>11</v>
      </c>
      <c r="B15" s="8">
        <f t="shared" si="1"/>
        <v>45407</v>
      </c>
      <c r="C15" s="7">
        <f t="shared" si="2"/>
        <v>57.5</v>
      </c>
      <c r="D15" s="7">
        <f t="shared" si="0"/>
        <v>0</v>
      </c>
      <c r="E15" s="7">
        <f t="shared" ca="1" si="3"/>
        <v>81</v>
      </c>
    </row>
    <row r="16" spans="1:5" ht="15.75" customHeight="1" x14ac:dyDescent="0.2">
      <c r="A16" s="7">
        <v>12</v>
      </c>
      <c r="B16" s="8">
        <f t="shared" si="1"/>
        <v>45408</v>
      </c>
      <c r="C16" s="7">
        <f t="shared" si="2"/>
        <v>51.75</v>
      </c>
      <c r="D16" s="7">
        <f t="shared" si="0"/>
        <v>4</v>
      </c>
      <c r="E16" s="7">
        <f t="shared" ca="1" si="3"/>
        <v>77</v>
      </c>
    </row>
    <row r="17" spans="1:14" ht="15.75" customHeight="1" x14ac:dyDescent="0.2">
      <c r="A17" s="7">
        <v>13</v>
      </c>
      <c r="B17" s="8">
        <f t="shared" si="1"/>
        <v>45409</v>
      </c>
      <c r="C17" s="7">
        <f t="shared" si="2"/>
        <v>46</v>
      </c>
      <c r="D17" s="7">
        <f t="shared" si="0"/>
        <v>4</v>
      </c>
      <c r="E17" s="7">
        <f t="shared" ca="1" si="3"/>
        <v>73</v>
      </c>
    </row>
    <row r="18" spans="1:14" ht="15.75" customHeight="1" x14ac:dyDescent="0.2">
      <c r="A18" s="7">
        <v>14</v>
      </c>
      <c r="B18" s="8">
        <f t="shared" si="1"/>
        <v>45410</v>
      </c>
      <c r="C18" s="7">
        <f t="shared" si="2"/>
        <v>40.25</v>
      </c>
      <c r="D18" s="7">
        <f t="shared" si="0"/>
        <v>11</v>
      </c>
      <c r="E18" s="7">
        <f t="shared" ca="1" si="3"/>
        <v>62</v>
      </c>
    </row>
    <row r="19" spans="1:14" ht="15.75" customHeight="1" x14ac:dyDescent="0.2">
      <c r="A19" s="7">
        <v>15</v>
      </c>
      <c r="B19" s="8">
        <f t="shared" si="1"/>
        <v>45411</v>
      </c>
      <c r="C19" s="7">
        <f t="shared" si="2"/>
        <v>34.5</v>
      </c>
      <c r="D19" s="7">
        <f t="shared" si="0"/>
        <v>8</v>
      </c>
      <c r="E19" s="7">
        <f t="shared" ca="1" si="3"/>
        <v>54</v>
      </c>
    </row>
    <row r="20" spans="1:14" ht="15.75" customHeight="1" x14ac:dyDescent="0.2">
      <c r="A20" s="7">
        <v>16</v>
      </c>
      <c r="B20" s="8">
        <f t="shared" si="1"/>
        <v>45412</v>
      </c>
      <c r="C20" s="7">
        <f t="shared" si="2"/>
        <v>28.75</v>
      </c>
      <c r="D20" s="7">
        <f t="shared" si="0"/>
        <v>0</v>
      </c>
      <c r="E20" s="7">
        <f t="shared" ca="1" si="3"/>
        <v>54</v>
      </c>
    </row>
    <row r="21" spans="1:14" ht="15.75" customHeight="1" x14ac:dyDescent="0.2">
      <c r="A21" s="7">
        <v>17</v>
      </c>
      <c r="B21" s="8">
        <f t="shared" si="1"/>
        <v>45413</v>
      </c>
      <c r="C21" s="7">
        <f t="shared" si="2"/>
        <v>23</v>
      </c>
      <c r="D21" s="7">
        <f t="shared" si="0"/>
        <v>4</v>
      </c>
      <c r="E21" s="7">
        <f t="shared" ca="1" si="3"/>
        <v>50</v>
      </c>
    </row>
    <row r="22" spans="1:14" ht="15.75" customHeight="1" x14ac:dyDescent="0.2">
      <c r="A22" s="7">
        <v>18</v>
      </c>
      <c r="B22" s="8">
        <f t="shared" si="1"/>
        <v>45414</v>
      </c>
      <c r="C22" s="7">
        <f t="shared" si="2"/>
        <v>17.25</v>
      </c>
      <c r="D22" s="7">
        <f t="shared" si="0"/>
        <v>5</v>
      </c>
      <c r="E22" s="7">
        <f t="shared" ca="1" si="3"/>
        <v>45</v>
      </c>
    </row>
    <row r="23" spans="1:14" ht="15.75" customHeight="1" x14ac:dyDescent="0.2">
      <c r="A23" s="7">
        <v>19</v>
      </c>
      <c r="B23" s="8">
        <f t="shared" si="1"/>
        <v>45415</v>
      </c>
      <c r="C23" s="7">
        <f t="shared" si="2"/>
        <v>11.5</v>
      </c>
      <c r="D23" s="7">
        <f t="shared" si="0"/>
        <v>27</v>
      </c>
      <c r="E23" s="7">
        <f t="shared" ca="1" si="3"/>
        <v>18</v>
      </c>
    </row>
    <row r="24" spans="1:14" ht="15.75" customHeight="1" x14ac:dyDescent="0.2">
      <c r="A24" s="7">
        <v>20</v>
      </c>
      <c r="B24" s="8">
        <f t="shared" si="1"/>
        <v>45416</v>
      </c>
      <c r="C24" s="7">
        <f t="shared" si="2"/>
        <v>5.75</v>
      </c>
      <c r="D24" s="7">
        <f t="shared" si="0"/>
        <v>15</v>
      </c>
      <c r="E24" s="7">
        <f t="shared" ca="1" si="3"/>
        <v>3</v>
      </c>
    </row>
    <row r="25" spans="1:14" ht="15.75" customHeight="1" x14ac:dyDescent="0.2">
      <c r="A25" s="7">
        <v>21</v>
      </c>
      <c r="B25" s="8">
        <f t="shared" si="1"/>
        <v>45417</v>
      </c>
      <c r="C25" s="7">
        <f t="shared" si="2"/>
        <v>0</v>
      </c>
      <c r="D25" s="7">
        <f t="shared" si="0"/>
        <v>3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40" t="s">
        <v>8</v>
      </c>
      <c r="B27" s="44"/>
      <c r="C27" s="44"/>
      <c r="D27" s="44"/>
      <c r="E27" s="44"/>
      <c r="F27" s="44"/>
      <c r="G27" s="44"/>
      <c r="H27" s="44"/>
      <c r="I27" s="44"/>
      <c r="J27" s="44"/>
      <c r="K27" s="45"/>
    </row>
    <row r="28" spans="1:14" ht="15.75" customHeight="1" x14ac:dyDescent="0.2">
      <c r="A28" s="43" t="s">
        <v>9</v>
      </c>
      <c r="B28" s="44"/>
      <c r="C28" s="44"/>
      <c r="D28" s="44"/>
      <c r="E28" s="44"/>
      <c r="F28" s="44"/>
      <c r="G28" s="4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6" t="s">
        <v>28</v>
      </c>
      <c r="B29" s="47"/>
      <c r="C29" s="47"/>
      <c r="D29" s="47"/>
      <c r="E29" s="47"/>
      <c r="F29" s="47"/>
      <c r="G29" s="47"/>
      <c r="H29" s="10">
        <v>45397</v>
      </c>
      <c r="I29" s="7" t="s">
        <v>27</v>
      </c>
      <c r="J29" s="16">
        <v>10</v>
      </c>
      <c r="K29" s="12">
        <v>45401</v>
      </c>
      <c r="L29" s="5"/>
      <c r="N29" s="9"/>
    </row>
    <row r="30" spans="1:14" ht="15.75" customHeight="1" x14ac:dyDescent="0.2">
      <c r="A30" s="48" t="s">
        <v>29</v>
      </c>
      <c r="B30" s="44"/>
      <c r="C30" s="44"/>
      <c r="D30" s="44"/>
      <c r="E30" s="44"/>
      <c r="F30" s="44"/>
      <c r="G30" s="45"/>
      <c r="H30" s="10">
        <v>45398</v>
      </c>
      <c r="I30" s="7" t="s">
        <v>30</v>
      </c>
      <c r="J30" s="17">
        <v>3</v>
      </c>
      <c r="K30" s="12">
        <v>45400</v>
      </c>
      <c r="L30" s="5"/>
      <c r="N30" s="9"/>
    </row>
    <row r="31" spans="1:14" ht="15.75" customHeight="1" x14ac:dyDescent="0.2">
      <c r="A31" s="48" t="s">
        <v>33</v>
      </c>
      <c r="B31" s="44"/>
      <c r="C31" s="44"/>
      <c r="D31" s="44"/>
      <c r="E31" s="44"/>
      <c r="F31" s="44"/>
      <c r="G31" s="45"/>
      <c r="H31" s="13">
        <v>45405</v>
      </c>
      <c r="I31" s="7" t="s">
        <v>32</v>
      </c>
      <c r="J31" s="18">
        <v>4</v>
      </c>
      <c r="K31" s="12">
        <v>45413</v>
      </c>
      <c r="L31" s="5"/>
    </row>
    <row r="32" spans="1:14" ht="15.75" customHeight="1" x14ac:dyDescent="0.2">
      <c r="A32" s="48" t="s">
        <v>34</v>
      </c>
      <c r="B32" s="44"/>
      <c r="C32" s="44"/>
      <c r="D32" s="44"/>
      <c r="E32" s="44"/>
      <c r="F32" s="44"/>
      <c r="G32" s="45"/>
      <c r="H32" s="10">
        <v>45406</v>
      </c>
      <c r="I32" s="7" t="s">
        <v>32</v>
      </c>
      <c r="J32" s="11">
        <v>5</v>
      </c>
      <c r="K32" s="12">
        <v>45414</v>
      </c>
      <c r="L32" s="5"/>
    </row>
    <row r="33" spans="1:12" ht="15.75" customHeight="1" x14ac:dyDescent="0.2">
      <c r="A33" s="49" t="s">
        <v>35</v>
      </c>
      <c r="B33" s="50"/>
      <c r="C33" s="50"/>
      <c r="D33" s="50"/>
      <c r="E33" s="50"/>
      <c r="F33" s="50"/>
      <c r="G33" s="51"/>
      <c r="H33" s="10">
        <v>45401</v>
      </c>
      <c r="I33" s="7" t="s">
        <v>36</v>
      </c>
      <c r="J33" s="11">
        <v>4</v>
      </c>
      <c r="K33" s="12">
        <v>45408</v>
      </c>
      <c r="L33" s="5"/>
    </row>
    <row r="34" spans="1:12" ht="15.75" customHeight="1" x14ac:dyDescent="0.2">
      <c r="A34" s="49" t="s">
        <v>37</v>
      </c>
      <c r="B34" s="50"/>
      <c r="C34" s="50"/>
      <c r="D34" s="50"/>
      <c r="E34" s="50"/>
      <c r="F34" s="50"/>
      <c r="G34" s="51"/>
      <c r="H34" s="14">
        <v>45402</v>
      </c>
      <c r="I34" s="7" t="s">
        <v>36</v>
      </c>
      <c r="J34" s="7">
        <v>4</v>
      </c>
      <c r="K34" s="12">
        <v>45409</v>
      </c>
      <c r="L34" s="5"/>
    </row>
    <row r="35" spans="1:12" ht="15.75" customHeight="1" x14ac:dyDescent="0.2">
      <c r="A35" s="49" t="s">
        <v>38</v>
      </c>
      <c r="B35" s="50"/>
      <c r="C35" s="50"/>
      <c r="D35" s="50"/>
      <c r="E35" s="50"/>
      <c r="F35" s="50"/>
      <c r="G35" s="51"/>
      <c r="H35" s="14">
        <v>45402</v>
      </c>
      <c r="I35" s="7" t="s">
        <v>39</v>
      </c>
      <c r="J35" s="15">
        <v>5</v>
      </c>
      <c r="K35" s="12">
        <v>45410</v>
      </c>
      <c r="L35" s="5"/>
    </row>
    <row r="36" spans="1:12" ht="15.75" customHeight="1" x14ac:dyDescent="0.2">
      <c r="A36" s="48" t="s">
        <v>40</v>
      </c>
      <c r="B36" s="44"/>
      <c r="C36" s="44"/>
      <c r="D36" s="44"/>
      <c r="E36" s="44"/>
      <c r="F36" s="44"/>
      <c r="G36" s="45"/>
      <c r="H36" s="14">
        <v>45402</v>
      </c>
      <c r="I36" s="7" t="s">
        <v>39</v>
      </c>
      <c r="J36" s="7">
        <v>6</v>
      </c>
      <c r="K36" s="12">
        <v>45410</v>
      </c>
      <c r="L36" s="5"/>
    </row>
    <row r="37" spans="1:12" ht="15.75" customHeight="1" x14ac:dyDescent="0.2">
      <c r="A37" s="52" t="s">
        <v>41</v>
      </c>
      <c r="B37" s="53"/>
      <c r="C37" s="53"/>
      <c r="D37" s="53"/>
      <c r="E37" s="53"/>
      <c r="F37" s="53"/>
      <c r="G37" s="54"/>
      <c r="H37" s="8">
        <v>45399</v>
      </c>
      <c r="I37" s="7" t="s">
        <v>24</v>
      </c>
      <c r="J37" s="7">
        <v>13</v>
      </c>
      <c r="K37" s="8">
        <v>45404</v>
      </c>
      <c r="L37" s="5"/>
    </row>
    <row r="38" spans="1:12" ht="15.75" customHeight="1" x14ac:dyDescent="0.2">
      <c r="A38" s="48" t="s">
        <v>42</v>
      </c>
      <c r="B38" s="44"/>
      <c r="C38" s="44"/>
      <c r="D38" s="44"/>
      <c r="E38" s="44"/>
      <c r="F38" s="44"/>
      <c r="G38" s="45"/>
      <c r="H38" s="8">
        <v>45410</v>
      </c>
      <c r="I38" s="7" t="s">
        <v>43</v>
      </c>
      <c r="J38" s="7">
        <v>18</v>
      </c>
      <c r="K38" s="8">
        <v>45415</v>
      </c>
      <c r="L38" s="5"/>
    </row>
    <row r="39" spans="1:12" ht="15.75" customHeight="1" x14ac:dyDescent="0.2">
      <c r="A39" s="48" t="s">
        <v>44</v>
      </c>
      <c r="B39" s="44"/>
      <c r="C39" s="44"/>
      <c r="D39" s="44"/>
      <c r="E39" s="44"/>
      <c r="F39" s="44"/>
      <c r="G39" s="45"/>
      <c r="H39" s="8">
        <v>45411</v>
      </c>
      <c r="I39" s="32" t="s">
        <v>45</v>
      </c>
      <c r="J39" s="7">
        <v>15</v>
      </c>
      <c r="K39" s="8">
        <v>45416</v>
      </c>
      <c r="L39" s="5"/>
    </row>
    <row r="40" spans="1:12" ht="15.75" customHeight="1" x14ac:dyDescent="0.2">
      <c r="A40" s="55" t="s">
        <v>46</v>
      </c>
      <c r="B40" s="44"/>
      <c r="C40" s="44"/>
      <c r="D40" s="44"/>
      <c r="E40" s="44"/>
      <c r="F40" s="44"/>
      <c r="G40" s="45"/>
      <c r="H40" s="8">
        <v>45411</v>
      </c>
      <c r="I40" s="33" t="s">
        <v>47</v>
      </c>
      <c r="J40" s="7">
        <v>9</v>
      </c>
      <c r="K40" s="8">
        <v>45415</v>
      </c>
      <c r="L40" s="5"/>
    </row>
    <row r="41" spans="1:12" ht="15.75" customHeight="1" x14ac:dyDescent="0.2">
      <c r="A41" s="55" t="s">
        <v>48</v>
      </c>
      <c r="B41" s="44"/>
      <c r="C41" s="44"/>
      <c r="D41" s="44"/>
      <c r="E41" s="44"/>
      <c r="F41" s="44"/>
      <c r="G41" s="45"/>
      <c r="H41" s="19">
        <v>45407</v>
      </c>
      <c r="I41" s="34" t="s">
        <v>30</v>
      </c>
      <c r="J41" s="20">
        <v>8</v>
      </c>
      <c r="K41" s="19">
        <v>45411</v>
      </c>
      <c r="L41" s="5"/>
    </row>
    <row r="42" spans="1:12" ht="15.75" customHeight="1" x14ac:dyDescent="0.2">
      <c r="A42" s="55" t="s">
        <v>49</v>
      </c>
      <c r="B42" s="44"/>
      <c r="C42" s="44"/>
      <c r="D42" s="44"/>
      <c r="E42" s="44"/>
      <c r="F42" s="44"/>
      <c r="G42" s="45"/>
      <c r="H42" s="8">
        <v>45398</v>
      </c>
      <c r="I42" s="33" t="s">
        <v>50</v>
      </c>
      <c r="J42" s="7">
        <v>5</v>
      </c>
      <c r="K42" s="8">
        <v>45401</v>
      </c>
      <c r="L42" s="5"/>
    </row>
    <row r="43" spans="1:12" ht="15.75" customHeight="1" x14ac:dyDescent="0.2">
      <c r="A43" s="55" t="s">
        <v>31</v>
      </c>
      <c r="B43" s="44"/>
      <c r="C43" s="44"/>
      <c r="D43" s="44"/>
      <c r="E43" s="44"/>
      <c r="F43" s="44"/>
      <c r="G43" s="45"/>
      <c r="H43" s="8">
        <v>45397</v>
      </c>
      <c r="I43" s="33" t="s">
        <v>27</v>
      </c>
      <c r="J43" s="7">
        <v>3</v>
      </c>
      <c r="K43" s="8">
        <v>45399</v>
      </c>
      <c r="L43" s="5"/>
    </row>
    <row r="44" spans="1:12" ht="15.75" customHeight="1" x14ac:dyDescent="0.2">
      <c r="A44" s="55" t="s">
        <v>51</v>
      </c>
      <c r="B44" s="44"/>
      <c r="C44" s="44"/>
      <c r="D44" s="44"/>
      <c r="E44" s="44"/>
      <c r="F44" s="44"/>
      <c r="G44" s="45"/>
      <c r="H44" s="8">
        <v>45415</v>
      </c>
      <c r="I44" s="33" t="s">
        <v>27</v>
      </c>
      <c r="J44" s="7">
        <v>3</v>
      </c>
      <c r="K44" s="8">
        <v>45417</v>
      </c>
      <c r="L44" s="5"/>
    </row>
    <row r="45" spans="1:12" ht="15.75" customHeight="1" x14ac:dyDescent="0.2">
      <c r="A45" s="48"/>
      <c r="B45" s="44"/>
      <c r="C45" s="44"/>
      <c r="D45" s="44"/>
      <c r="E45" s="44"/>
      <c r="F45" s="44"/>
      <c r="G45" s="45"/>
      <c r="H45" s="8"/>
      <c r="I45" s="7"/>
      <c r="J45" s="7"/>
      <c r="K45" s="8"/>
      <c r="L45" s="5"/>
    </row>
    <row r="46" spans="1:12" ht="15.75" customHeight="1" x14ac:dyDescent="0.2">
      <c r="A46" s="48"/>
      <c r="B46" s="44"/>
      <c r="C46" s="44"/>
      <c r="D46" s="44"/>
      <c r="E46" s="44"/>
      <c r="F46" s="44"/>
      <c r="G46" s="45"/>
      <c r="H46" s="8"/>
      <c r="I46" s="7"/>
      <c r="J46" s="7"/>
      <c r="K46" s="8"/>
      <c r="L46" s="5"/>
    </row>
    <row r="47" spans="1:12" ht="15.75" customHeight="1" x14ac:dyDescent="0.2">
      <c r="A47" s="48"/>
      <c r="B47" s="44"/>
      <c r="C47" s="44"/>
      <c r="D47" s="44"/>
      <c r="E47" s="44"/>
      <c r="F47" s="44"/>
      <c r="G47" s="45"/>
      <c r="H47" s="8"/>
      <c r="I47" s="7"/>
      <c r="J47" s="7"/>
      <c r="K47" s="8"/>
      <c r="L47" s="5"/>
    </row>
    <row r="48" spans="1:12" ht="15.75" customHeight="1" x14ac:dyDescent="0.2">
      <c r="A48" s="48"/>
      <c r="B48" s="44"/>
      <c r="C48" s="44"/>
      <c r="D48" s="44"/>
      <c r="E48" s="44"/>
      <c r="F48" s="44"/>
      <c r="G48" s="45"/>
      <c r="H48" s="8"/>
      <c r="I48" s="7"/>
      <c r="J48" s="7"/>
      <c r="K48" s="8"/>
      <c r="L48" s="5"/>
    </row>
    <row r="49" spans="1:12" ht="15.75" customHeight="1" x14ac:dyDescent="0.2">
      <c r="A49" s="48"/>
      <c r="B49" s="44"/>
      <c r="C49" s="44"/>
      <c r="D49" s="44"/>
      <c r="E49" s="44"/>
      <c r="F49" s="44"/>
      <c r="G49" s="45"/>
      <c r="H49" s="8"/>
      <c r="I49" s="7"/>
      <c r="J49" s="7"/>
      <c r="K49" s="8"/>
      <c r="L49" s="5"/>
    </row>
    <row r="50" spans="1:12" ht="15.75" customHeight="1" x14ac:dyDescent="0.2">
      <c r="A50" s="48"/>
      <c r="B50" s="44"/>
      <c r="C50" s="44"/>
      <c r="D50" s="44"/>
      <c r="E50" s="44"/>
      <c r="F50" s="44"/>
      <c r="G50" s="45"/>
      <c r="H50" s="8"/>
      <c r="I50" s="7"/>
      <c r="J50" s="7"/>
      <c r="K50" s="8"/>
      <c r="L50" s="5"/>
    </row>
    <row r="51" spans="1:12" ht="15.75" customHeight="1" x14ac:dyDescent="0.2">
      <c r="A51" s="48"/>
      <c r="B51" s="44"/>
      <c r="C51" s="44"/>
      <c r="D51" s="44"/>
      <c r="E51" s="44"/>
      <c r="F51" s="44"/>
      <c r="G51" s="45"/>
      <c r="H51" s="8"/>
      <c r="I51" s="7"/>
      <c r="J51" s="7"/>
      <c r="K51" s="8"/>
      <c r="L51" s="5"/>
    </row>
    <row r="52" spans="1:12" ht="15.75" customHeight="1" x14ac:dyDescent="0.2">
      <c r="A52" s="48"/>
      <c r="B52" s="44"/>
      <c r="C52" s="44"/>
      <c r="D52" s="44"/>
      <c r="E52" s="44"/>
      <c r="F52" s="44"/>
      <c r="G52" s="45"/>
      <c r="H52" s="8"/>
      <c r="I52" s="7"/>
      <c r="J52" s="7"/>
      <c r="K52" s="8"/>
      <c r="L52" s="5"/>
    </row>
    <row r="53" spans="1:12" ht="15.75" customHeight="1" x14ac:dyDescent="0.2">
      <c r="A53" s="48"/>
      <c r="B53" s="44"/>
      <c r="C53" s="44"/>
      <c r="D53" s="44"/>
      <c r="E53" s="44"/>
      <c r="F53" s="44"/>
      <c r="G53" s="45"/>
      <c r="H53" s="8"/>
      <c r="I53" s="7"/>
      <c r="J53" s="7"/>
      <c r="K53" s="8"/>
      <c r="L53" s="5"/>
    </row>
    <row r="54" spans="1:12" ht="15.75" customHeight="1" x14ac:dyDescent="0.2">
      <c r="A54" s="48"/>
      <c r="B54" s="44"/>
      <c r="C54" s="44"/>
      <c r="D54" s="44"/>
      <c r="E54" s="44"/>
      <c r="F54" s="44"/>
      <c r="G54" s="45"/>
      <c r="H54" s="8"/>
      <c r="I54" s="7"/>
      <c r="J54" s="7"/>
      <c r="K54" s="8"/>
      <c r="L54" s="5"/>
    </row>
    <row r="55" spans="1:12" ht="15.75" customHeight="1" x14ac:dyDescent="0.2">
      <c r="A55" s="48"/>
      <c r="B55" s="44"/>
      <c r="C55" s="44"/>
      <c r="D55" s="44"/>
      <c r="E55" s="44"/>
      <c r="F55" s="44"/>
      <c r="G55" s="45"/>
      <c r="H55" s="8"/>
      <c r="I55" s="7"/>
      <c r="J55" s="7"/>
      <c r="K55" s="8"/>
      <c r="L55" s="5"/>
    </row>
    <row r="56" spans="1:12" ht="15.75" customHeight="1" x14ac:dyDescent="0.2">
      <c r="A56" s="48"/>
      <c r="B56" s="44"/>
      <c r="C56" s="44"/>
      <c r="D56" s="44"/>
      <c r="E56" s="44"/>
      <c r="F56" s="44"/>
      <c r="G56" s="45"/>
      <c r="H56" s="8"/>
      <c r="I56" s="7"/>
      <c r="J56" s="7"/>
      <c r="K56" s="8"/>
      <c r="L56" s="5"/>
    </row>
    <row r="57" spans="1:12" ht="15.75" customHeight="1" x14ac:dyDescent="0.2">
      <c r="A57" s="48"/>
      <c r="B57" s="44"/>
      <c r="C57" s="44"/>
      <c r="D57" s="44"/>
      <c r="E57" s="44"/>
      <c r="F57" s="44"/>
      <c r="G57" s="45"/>
      <c r="H57" s="8"/>
      <c r="I57" s="7"/>
      <c r="J57" s="7"/>
      <c r="K57" s="8"/>
      <c r="L57" s="5"/>
    </row>
    <row r="58" spans="1:12" ht="15.75" customHeight="1" x14ac:dyDescent="0.2">
      <c r="A58" s="48"/>
      <c r="B58" s="44"/>
      <c r="C58" s="44"/>
      <c r="D58" s="44"/>
      <c r="E58" s="44"/>
      <c r="F58" s="44"/>
      <c r="G58" s="45"/>
      <c r="H58" s="8"/>
      <c r="I58" s="7"/>
      <c r="J58" s="7"/>
      <c r="K58" s="8"/>
      <c r="L58" s="5"/>
    </row>
    <row r="59" spans="1:12" ht="15.75" customHeight="1" x14ac:dyDescent="0.2">
      <c r="A59" s="48"/>
      <c r="B59" s="44"/>
      <c r="C59" s="44"/>
      <c r="D59" s="44"/>
      <c r="E59" s="44"/>
      <c r="F59" s="44"/>
      <c r="G59" s="45"/>
      <c r="H59" s="8"/>
      <c r="I59" s="7"/>
      <c r="J59" s="7"/>
      <c r="K59" s="8"/>
      <c r="L59" s="5"/>
    </row>
    <row r="60" spans="1:12" ht="15.75" customHeight="1" x14ac:dyDescent="0.2">
      <c r="A60" s="48"/>
      <c r="B60" s="44"/>
      <c r="C60" s="44"/>
      <c r="D60" s="44"/>
      <c r="E60" s="44"/>
      <c r="F60" s="44"/>
      <c r="G60" s="45"/>
      <c r="H60" s="8"/>
      <c r="I60" s="7"/>
      <c r="J60" s="7"/>
      <c r="K60" s="8"/>
      <c r="L60" s="5"/>
    </row>
    <row r="61" spans="1:12" ht="15.75" customHeight="1" x14ac:dyDescent="0.2">
      <c r="A61" s="48"/>
      <c r="B61" s="44"/>
      <c r="C61" s="44"/>
      <c r="D61" s="44"/>
      <c r="E61" s="44"/>
      <c r="F61" s="44"/>
      <c r="G61" s="45"/>
      <c r="H61" s="8"/>
      <c r="I61" s="7"/>
      <c r="J61" s="7"/>
      <c r="K61" s="8"/>
      <c r="L61" s="5"/>
    </row>
    <row r="62" spans="1:12" ht="15.75" customHeight="1" x14ac:dyDescent="0.2">
      <c r="A62" s="48"/>
      <c r="B62" s="44"/>
      <c r="C62" s="44"/>
      <c r="D62" s="44"/>
      <c r="E62" s="44"/>
      <c r="F62" s="44"/>
      <c r="G62" s="45"/>
      <c r="H62" s="8"/>
      <c r="I62" s="7"/>
      <c r="J62" s="7"/>
      <c r="K62" s="8"/>
      <c r="L62" s="5"/>
    </row>
    <row r="63" spans="1:12" ht="15.75" customHeight="1" x14ac:dyDescent="0.2">
      <c r="A63" s="48"/>
      <c r="B63" s="44"/>
      <c r="C63" s="44"/>
      <c r="D63" s="44"/>
      <c r="E63" s="44"/>
      <c r="F63" s="44"/>
      <c r="G63" s="45"/>
      <c r="H63" s="8"/>
      <c r="I63" s="7"/>
      <c r="J63" s="7"/>
      <c r="K63" s="8"/>
      <c r="L63" s="5"/>
    </row>
    <row r="64" spans="1:12" ht="15.75" customHeight="1" x14ac:dyDescent="0.2">
      <c r="A64" s="48"/>
      <c r="B64" s="44"/>
      <c r="C64" s="44"/>
      <c r="D64" s="44"/>
      <c r="E64" s="44"/>
      <c r="F64" s="44"/>
      <c r="G64" s="45"/>
      <c r="H64" s="8"/>
      <c r="I64" s="7"/>
      <c r="J64" s="7"/>
      <c r="K64" s="8"/>
      <c r="L64" s="5"/>
    </row>
    <row r="65" spans="1:12" ht="15.75" customHeight="1" x14ac:dyDescent="0.2">
      <c r="A65" s="48"/>
      <c r="B65" s="44"/>
      <c r="C65" s="44"/>
      <c r="D65" s="44"/>
      <c r="E65" s="44"/>
      <c r="F65" s="44"/>
      <c r="G65" s="45"/>
      <c r="H65" s="8"/>
      <c r="I65" s="7"/>
      <c r="J65" s="7"/>
      <c r="K65" s="8"/>
      <c r="L65" s="5"/>
    </row>
    <row r="66" spans="1:12" ht="15.75" customHeight="1" x14ac:dyDescent="0.2">
      <c r="A66" s="48"/>
      <c r="B66" s="44"/>
      <c r="C66" s="44"/>
      <c r="D66" s="44"/>
      <c r="E66" s="44"/>
      <c r="F66" s="44"/>
      <c r="G66" s="45"/>
      <c r="H66" s="8"/>
      <c r="I66" s="7"/>
      <c r="J66" s="7"/>
      <c r="K66" s="8"/>
      <c r="L66" s="5"/>
    </row>
    <row r="67" spans="1:12" ht="15.75" customHeight="1" x14ac:dyDescent="0.2">
      <c r="A67" s="48"/>
      <c r="B67" s="44"/>
      <c r="C67" s="44"/>
      <c r="D67" s="44"/>
      <c r="E67" s="44"/>
      <c r="F67" s="44"/>
      <c r="G67" s="45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2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view="pageBreakPreview" zoomScale="85" zoomScaleNormal="70" zoomScaleSheetLayoutView="85" workbookViewId="0">
      <selection activeCell="G23" sqref="G23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45418</v>
      </c>
      <c r="D1" s="1" t="s">
        <v>1</v>
      </c>
      <c r="E1" s="3">
        <f ca="1">TODAY()</f>
        <v>45458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45418</v>
      </c>
      <c r="C5" s="7">
        <f>SUM(J29:J1007)</f>
        <v>144</v>
      </c>
      <c r="D5" s="7">
        <f t="shared" ref="D5:D25" si="0">SUMIF($K$29:$K$1007,B5,$J$29:$J$1007)</f>
        <v>0</v>
      </c>
      <c r="E5" s="7">
        <f>C5-D5</f>
        <v>144</v>
      </c>
    </row>
    <row r="6" spans="1:5" ht="15.75" customHeight="1" x14ac:dyDescent="0.2">
      <c r="A6" s="7">
        <v>2</v>
      </c>
      <c r="B6" s="8">
        <f t="shared" ref="B6:B25" si="1">B5+1</f>
        <v>45419</v>
      </c>
      <c r="C6" s="7">
        <f t="shared" ref="C6:C25" si="2">C5-$C$5/($B$2-1)</f>
        <v>136.80000000000001</v>
      </c>
      <c r="D6" s="7">
        <f t="shared" si="0"/>
        <v>0</v>
      </c>
      <c r="E6" s="7">
        <f t="shared" ref="E6:E25" ca="1" si="3">IF(B6&lt;=$E$1,E5-D6,)</f>
        <v>144</v>
      </c>
    </row>
    <row r="7" spans="1:5" ht="15.75" customHeight="1" x14ac:dyDescent="0.2">
      <c r="A7" s="7">
        <v>3</v>
      </c>
      <c r="B7" s="8">
        <f t="shared" si="1"/>
        <v>45420</v>
      </c>
      <c r="C7" s="7">
        <f t="shared" si="2"/>
        <v>129.60000000000002</v>
      </c>
      <c r="D7" s="7">
        <f t="shared" si="0"/>
        <v>0</v>
      </c>
      <c r="E7" s="7">
        <f t="shared" ca="1" si="3"/>
        <v>144</v>
      </c>
    </row>
    <row r="8" spans="1:5" ht="15.75" customHeight="1" x14ac:dyDescent="0.2">
      <c r="A8" s="7">
        <v>4</v>
      </c>
      <c r="B8" s="8">
        <f t="shared" si="1"/>
        <v>45421</v>
      </c>
      <c r="C8" s="7">
        <f t="shared" si="2"/>
        <v>122.40000000000002</v>
      </c>
      <c r="D8" s="7">
        <f t="shared" si="0"/>
        <v>0</v>
      </c>
      <c r="E8" s="7">
        <f t="shared" ca="1" si="3"/>
        <v>144</v>
      </c>
    </row>
    <row r="9" spans="1:5" ht="15.75" customHeight="1" x14ac:dyDescent="0.2">
      <c r="A9" s="7">
        <v>5</v>
      </c>
      <c r="B9" s="8">
        <f t="shared" si="1"/>
        <v>45422</v>
      </c>
      <c r="C9" s="7">
        <f t="shared" si="2"/>
        <v>115.20000000000002</v>
      </c>
      <c r="D9" s="7">
        <f t="shared" si="0"/>
        <v>0</v>
      </c>
      <c r="E9" s="7">
        <f t="shared" ca="1" si="3"/>
        <v>144</v>
      </c>
    </row>
    <row r="10" spans="1:5" ht="15.75" customHeight="1" x14ac:dyDescent="0.2">
      <c r="A10" s="7">
        <v>6</v>
      </c>
      <c r="B10" s="8">
        <f t="shared" si="1"/>
        <v>45423</v>
      </c>
      <c r="C10" s="7">
        <f t="shared" si="2"/>
        <v>108.00000000000001</v>
      </c>
      <c r="D10" s="7">
        <f t="shared" si="0"/>
        <v>0</v>
      </c>
      <c r="E10" s="7">
        <f t="shared" ca="1" si="3"/>
        <v>144</v>
      </c>
    </row>
    <row r="11" spans="1:5" ht="15.75" customHeight="1" x14ac:dyDescent="0.2">
      <c r="A11" s="7">
        <v>7</v>
      </c>
      <c r="B11" s="8">
        <f t="shared" si="1"/>
        <v>45424</v>
      </c>
      <c r="C11" s="7">
        <f t="shared" si="2"/>
        <v>100.80000000000001</v>
      </c>
      <c r="D11" s="7">
        <f t="shared" si="0"/>
        <v>0</v>
      </c>
      <c r="E11" s="7">
        <f t="shared" ca="1" si="3"/>
        <v>144</v>
      </c>
    </row>
    <row r="12" spans="1:5" ht="15.75" customHeight="1" x14ac:dyDescent="0.2">
      <c r="A12" s="7">
        <v>8</v>
      </c>
      <c r="B12" s="8">
        <f t="shared" si="1"/>
        <v>45425</v>
      </c>
      <c r="C12" s="7">
        <f t="shared" si="2"/>
        <v>93.600000000000009</v>
      </c>
      <c r="D12" s="7">
        <f t="shared" si="0"/>
        <v>0</v>
      </c>
      <c r="E12" s="7">
        <f t="shared" ca="1" si="3"/>
        <v>144</v>
      </c>
    </row>
    <row r="13" spans="1:5" ht="15.75" customHeight="1" x14ac:dyDescent="0.2">
      <c r="A13" s="7">
        <v>9</v>
      </c>
      <c r="B13" s="8">
        <f t="shared" si="1"/>
        <v>45426</v>
      </c>
      <c r="C13" s="7">
        <f t="shared" si="2"/>
        <v>86.4</v>
      </c>
      <c r="D13" s="7">
        <f t="shared" si="0"/>
        <v>15</v>
      </c>
      <c r="E13" s="7">
        <f t="shared" ca="1" si="3"/>
        <v>129</v>
      </c>
    </row>
    <row r="14" spans="1:5" ht="15.75" customHeight="1" x14ac:dyDescent="0.2">
      <c r="A14" s="7">
        <v>10</v>
      </c>
      <c r="B14" s="8">
        <f t="shared" si="1"/>
        <v>45427</v>
      </c>
      <c r="C14" s="7">
        <f t="shared" si="2"/>
        <v>79.2</v>
      </c>
      <c r="D14" s="7">
        <f t="shared" si="0"/>
        <v>0</v>
      </c>
      <c r="E14" s="7">
        <f t="shared" ca="1" si="3"/>
        <v>129</v>
      </c>
    </row>
    <row r="15" spans="1:5" ht="15.75" customHeight="1" x14ac:dyDescent="0.2">
      <c r="A15" s="7">
        <v>11</v>
      </c>
      <c r="B15" s="8">
        <f t="shared" si="1"/>
        <v>45428</v>
      </c>
      <c r="C15" s="7">
        <f t="shared" si="2"/>
        <v>72</v>
      </c>
      <c r="D15" s="7">
        <f t="shared" si="0"/>
        <v>0</v>
      </c>
      <c r="E15" s="7">
        <f t="shared" ca="1" si="3"/>
        <v>129</v>
      </c>
    </row>
    <row r="16" spans="1:5" ht="15.75" customHeight="1" x14ac:dyDescent="0.2">
      <c r="A16" s="7">
        <v>12</v>
      </c>
      <c r="B16" s="8">
        <f t="shared" si="1"/>
        <v>45429</v>
      </c>
      <c r="C16" s="7">
        <f t="shared" si="2"/>
        <v>64.8</v>
      </c>
      <c r="D16" s="7">
        <f t="shared" si="0"/>
        <v>0</v>
      </c>
      <c r="E16" s="7">
        <f t="shared" ca="1" si="3"/>
        <v>129</v>
      </c>
    </row>
    <row r="17" spans="1:19" ht="15.75" customHeight="1" x14ac:dyDescent="0.2">
      <c r="A17" s="7">
        <v>13</v>
      </c>
      <c r="B17" s="8">
        <f t="shared" si="1"/>
        <v>45430</v>
      </c>
      <c r="C17" s="7">
        <f t="shared" si="2"/>
        <v>57.599999999999994</v>
      </c>
      <c r="D17" s="7">
        <f t="shared" si="0"/>
        <v>0</v>
      </c>
      <c r="E17" s="7">
        <f t="shared" ca="1" si="3"/>
        <v>129</v>
      </c>
    </row>
    <row r="18" spans="1:19" ht="15.75" customHeight="1" x14ac:dyDescent="0.2">
      <c r="A18" s="7">
        <v>14</v>
      </c>
      <c r="B18" s="8">
        <f t="shared" si="1"/>
        <v>45431</v>
      </c>
      <c r="C18" s="7">
        <f t="shared" si="2"/>
        <v>50.399999999999991</v>
      </c>
      <c r="D18" s="7">
        <f t="shared" si="0"/>
        <v>0</v>
      </c>
      <c r="E18" s="7">
        <f t="shared" ca="1" si="3"/>
        <v>129</v>
      </c>
    </row>
    <row r="19" spans="1:19" ht="15.75" customHeight="1" x14ac:dyDescent="0.2">
      <c r="A19" s="7">
        <v>15</v>
      </c>
      <c r="B19" s="8">
        <f t="shared" si="1"/>
        <v>45432</v>
      </c>
      <c r="C19" s="7">
        <f t="shared" si="2"/>
        <v>43.199999999999989</v>
      </c>
      <c r="D19" s="7">
        <f t="shared" si="0"/>
        <v>44</v>
      </c>
      <c r="E19" s="7">
        <f t="shared" ca="1" si="3"/>
        <v>85</v>
      </c>
    </row>
    <row r="20" spans="1:19" ht="15.75" customHeight="1" x14ac:dyDescent="0.2">
      <c r="A20" s="7">
        <v>16</v>
      </c>
      <c r="B20" s="8">
        <f t="shared" si="1"/>
        <v>45433</v>
      </c>
      <c r="C20" s="7">
        <f t="shared" si="2"/>
        <v>35.999999999999986</v>
      </c>
      <c r="D20" s="7">
        <f t="shared" si="0"/>
        <v>6</v>
      </c>
      <c r="E20" s="7">
        <f t="shared" ca="1" si="3"/>
        <v>79</v>
      </c>
    </row>
    <row r="21" spans="1:19" ht="15.75" customHeight="1" x14ac:dyDescent="0.2">
      <c r="A21" s="7">
        <v>17</v>
      </c>
      <c r="B21" s="8">
        <f t="shared" si="1"/>
        <v>45434</v>
      </c>
      <c r="C21" s="7">
        <f t="shared" si="2"/>
        <v>28.799999999999986</v>
      </c>
      <c r="D21" s="7">
        <f t="shared" si="0"/>
        <v>19</v>
      </c>
      <c r="E21" s="7">
        <f t="shared" ca="1" si="3"/>
        <v>60</v>
      </c>
    </row>
    <row r="22" spans="1:19" ht="15.75" customHeight="1" x14ac:dyDescent="0.2">
      <c r="A22" s="7">
        <v>18</v>
      </c>
      <c r="B22" s="8">
        <f t="shared" si="1"/>
        <v>45435</v>
      </c>
      <c r="C22" s="7">
        <f t="shared" si="2"/>
        <v>21.599999999999987</v>
      </c>
      <c r="D22" s="7">
        <f t="shared" si="0"/>
        <v>26</v>
      </c>
      <c r="E22" s="7">
        <f t="shared" ca="1" si="3"/>
        <v>34</v>
      </c>
      <c r="S22" s="39"/>
    </row>
    <row r="23" spans="1:19" ht="15.75" customHeight="1" x14ac:dyDescent="0.2">
      <c r="A23" s="7">
        <v>19</v>
      </c>
      <c r="B23" s="8">
        <f t="shared" si="1"/>
        <v>45436</v>
      </c>
      <c r="C23" s="7">
        <f t="shared" si="2"/>
        <v>14.399999999999988</v>
      </c>
      <c r="D23" s="7">
        <f t="shared" si="0"/>
        <v>16</v>
      </c>
      <c r="E23" s="7">
        <f t="shared" ca="1" si="3"/>
        <v>18</v>
      </c>
    </row>
    <row r="24" spans="1:19" ht="15.75" customHeight="1" x14ac:dyDescent="0.2">
      <c r="A24" s="7">
        <v>20</v>
      </c>
      <c r="B24" s="8">
        <f t="shared" si="1"/>
        <v>45437</v>
      </c>
      <c r="C24" s="7">
        <f t="shared" si="2"/>
        <v>7.1999999999999877</v>
      </c>
      <c r="D24" s="7">
        <f t="shared" si="0"/>
        <v>12</v>
      </c>
      <c r="E24" s="7">
        <f t="shared" ca="1" si="3"/>
        <v>6</v>
      </c>
    </row>
    <row r="25" spans="1:19" ht="15.75" customHeight="1" x14ac:dyDescent="0.2">
      <c r="A25" s="7">
        <v>21</v>
      </c>
      <c r="B25" s="8">
        <f t="shared" si="1"/>
        <v>45438</v>
      </c>
      <c r="C25" s="7">
        <f t="shared" si="2"/>
        <v>-1.2434497875801753E-14</v>
      </c>
      <c r="D25" s="7">
        <f t="shared" si="0"/>
        <v>0</v>
      </c>
      <c r="E25" s="7">
        <f t="shared" ca="1" si="3"/>
        <v>6</v>
      </c>
    </row>
    <row r="26" spans="1:19" ht="15.75" customHeight="1" x14ac:dyDescent="0.2">
      <c r="B26" s="5"/>
      <c r="L26" s="39"/>
    </row>
    <row r="27" spans="1:19" ht="15.75" customHeight="1" x14ac:dyDescent="0.2">
      <c r="A27" s="40" t="s">
        <v>8</v>
      </c>
      <c r="B27" s="44"/>
      <c r="C27" s="44"/>
      <c r="D27" s="44"/>
      <c r="E27" s="44"/>
      <c r="F27" s="44"/>
      <c r="G27" s="44"/>
      <c r="H27" s="44"/>
      <c r="I27" s="44"/>
      <c r="J27" s="44"/>
      <c r="K27" s="45"/>
    </row>
    <row r="28" spans="1:19" ht="15.75" customHeight="1" x14ac:dyDescent="0.2">
      <c r="A28" s="43" t="s">
        <v>9</v>
      </c>
      <c r="B28" s="44"/>
      <c r="C28" s="44"/>
      <c r="D28" s="44"/>
      <c r="E28" s="44"/>
      <c r="F28" s="44"/>
      <c r="G28" s="4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9" ht="15.75" customHeight="1" x14ac:dyDescent="0.2">
      <c r="A29" s="46" t="s">
        <v>52</v>
      </c>
      <c r="B29" s="47"/>
      <c r="C29" s="47"/>
      <c r="D29" s="47"/>
      <c r="E29" s="47"/>
      <c r="F29" s="47"/>
      <c r="G29" s="47"/>
      <c r="H29" s="21">
        <v>45421</v>
      </c>
      <c r="I29" s="33" t="s">
        <v>76</v>
      </c>
      <c r="J29" s="22">
        <v>20</v>
      </c>
      <c r="K29" s="10">
        <v>45432</v>
      </c>
      <c r="L29" s="5"/>
      <c r="N29" s="9"/>
    </row>
    <row r="30" spans="1:19" ht="15.75" customHeight="1" x14ac:dyDescent="0.2">
      <c r="A30" s="48" t="s">
        <v>53</v>
      </c>
      <c r="B30" s="44"/>
      <c r="C30" s="44"/>
      <c r="D30" s="44"/>
      <c r="E30" s="44"/>
      <c r="F30" s="44"/>
      <c r="G30" s="45"/>
      <c r="H30" s="21">
        <v>45429</v>
      </c>
      <c r="I30" s="35" t="s">
        <v>65</v>
      </c>
      <c r="J30" s="11">
        <v>15</v>
      </c>
      <c r="K30" s="10">
        <v>45434</v>
      </c>
      <c r="L30" s="5"/>
      <c r="N30" s="9"/>
    </row>
    <row r="31" spans="1:19" ht="15.75" customHeight="1" x14ac:dyDescent="0.2">
      <c r="A31" s="55" t="s">
        <v>54</v>
      </c>
      <c r="B31" s="44"/>
      <c r="C31" s="44"/>
      <c r="D31" s="44"/>
      <c r="E31" s="44"/>
      <c r="F31" s="44"/>
      <c r="G31" s="45"/>
      <c r="H31" s="21">
        <v>45424</v>
      </c>
      <c r="I31" s="35" t="s">
        <v>55</v>
      </c>
      <c r="J31" s="11">
        <v>13</v>
      </c>
      <c r="K31" s="10">
        <v>45432</v>
      </c>
      <c r="L31" s="5"/>
    </row>
    <row r="32" spans="1:19" ht="15.75" customHeight="1" x14ac:dyDescent="0.2">
      <c r="A32" s="55" t="s">
        <v>56</v>
      </c>
      <c r="B32" s="44"/>
      <c r="C32" s="44"/>
      <c r="D32" s="44"/>
      <c r="E32" s="44"/>
      <c r="F32" s="44"/>
      <c r="G32" s="45"/>
      <c r="H32" s="21">
        <v>45424</v>
      </c>
      <c r="I32" s="35" t="s">
        <v>55</v>
      </c>
      <c r="J32" s="22">
        <v>4</v>
      </c>
      <c r="K32" s="10">
        <v>45432</v>
      </c>
      <c r="L32" s="5"/>
    </row>
    <row r="33" spans="1:12" ht="15.75" customHeight="1" x14ac:dyDescent="0.2">
      <c r="A33" s="55" t="s">
        <v>57</v>
      </c>
      <c r="B33" s="44"/>
      <c r="C33" s="44"/>
      <c r="D33" s="44"/>
      <c r="E33" s="44"/>
      <c r="F33" s="44"/>
      <c r="G33" s="45"/>
      <c r="H33" s="23">
        <v>45429</v>
      </c>
      <c r="I33" s="36" t="s">
        <v>58</v>
      </c>
      <c r="J33" s="24">
        <v>9</v>
      </c>
      <c r="K33" s="25">
        <v>45435</v>
      </c>
      <c r="L33" s="5"/>
    </row>
    <row r="34" spans="1:12" ht="15.75" customHeight="1" x14ac:dyDescent="0.2">
      <c r="A34" s="56" t="s">
        <v>59</v>
      </c>
      <c r="B34" s="53"/>
      <c r="C34" s="53"/>
      <c r="D34" s="53"/>
      <c r="E34" s="53"/>
      <c r="F34" s="53"/>
      <c r="G34" s="54"/>
      <c r="H34" s="26">
        <v>45432</v>
      </c>
      <c r="I34" s="37" t="s">
        <v>43</v>
      </c>
      <c r="J34" s="22">
        <v>6</v>
      </c>
      <c r="K34" s="28">
        <v>45433</v>
      </c>
      <c r="L34" s="5"/>
    </row>
    <row r="35" spans="1:12" ht="15.75" customHeight="1" x14ac:dyDescent="0.2">
      <c r="A35" s="56" t="s">
        <v>60</v>
      </c>
      <c r="B35" s="53"/>
      <c r="C35" s="53"/>
      <c r="D35" s="53"/>
      <c r="E35" s="53"/>
      <c r="F35" s="53"/>
      <c r="G35" s="54"/>
      <c r="H35" s="26">
        <v>45433</v>
      </c>
      <c r="I35" s="37" t="s">
        <v>43</v>
      </c>
      <c r="J35" s="29">
        <v>4</v>
      </c>
      <c r="K35" s="28">
        <v>45434</v>
      </c>
      <c r="L35" s="5"/>
    </row>
    <row r="36" spans="1:12" ht="15.75" customHeight="1" x14ac:dyDescent="0.2">
      <c r="A36" s="56" t="s">
        <v>61</v>
      </c>
      <c r="B36" s="53"/>
      <c r="C36" s="53"/>
      <c r="D36" s="53"/>
      <c r="E36" s="53"/>
      <c r="F36" s="53"/>
      <c r="G36" s="54"/>
      <c r="H36" s="26">
        <v>45421</v>
      </c>
      <c r="I36" s="38" t="s">
        <v>62</v>
      </c>
      <c r="J36" s="29">
        <v>15</v>
      </c>
      <c r="K36" s="28">
        <v>45426</v>
      </c>
      <c r="L36" s="5"/>
    </row>
    <row r="37" spans="1:12" ht="15.75" customHeight="1" x14ac:dyDescent="0.2">
      <c r="A37" s="56" t="s">
        <v>63</v>
      </c>
      <c r="B37" s="53"/>
      <c r="C37" s="53"/>
      <c r="D37" s="53"/>
      <c r="E37" s="53"/>
      <c r="F37" s="53"/>
      <c r="G37" s="54"/>
      <c r="H37" s="26">
        <v>45435</v>
      </c>
      <c r="I37" s="37" t="s">
        <v>43</v>
      </c>
      <c r="J37" s="22">
        <v>6</v>
      </c>
      <c r="K37" s="28">
        <v>45406</v>
      </c>
      <c r="L37" s="5"/>
    </row>
    <row r="38" spans="1:12" ht="15.75" customHeight="1" x14ac:dyDescent="0.2">
      <c r="A38" s="56" t="s">
        <v>64</v>
      </c>
      <c r="B38" s="53"/>
      <c r="C38" s="53"/>
      <c r="D38" s="53"/>
      <c r="E38" s="53"/>
      <c r="F38" s="53"/>
      <c r="G38" s="54"/>
      <c r="H38" s="26">
        <v>45430</v>
      </c>
      <c r="I38" s="38" t="s">
        <v>66</v>
      </c>
      <c r="J38" s="22">
        <v>7</v>
      </c>
      <c r="K38" s="26">
        <v>45432</v>
      </c>
      <c r="L38" s="5"/>
    </row>
    <row r="39" spans="1:12" ht="15.75" customHeight="1" x14ac:dyDescent="0.2">
      <c r="A39" s="56" t="s">
        <v>67</v>
      </c>
      <c r="B39" s="53"/>
      <c r="C39" s="53"/>
      <c r="D39" s="53"/>
      <c r="E39" s="53"/>
      <c r="F39" s="53"/>
      <c r="G39" s="54"/>
      <c r="H39" s="26">
        <v>45432</v>
      </c>
      <c r="I39" s="37" t="s">
        <v>50</v>
      </c>
      <c r="J39" s="29">
        <v>10</v>
      </c>
      <c r="K39" s="28">
        <v>45435</v>
      </c>
      <c r="L39" s="5"/>
    </row>
    <row r="40" spans="1:12" ht="15.75" customHeight="1" x14ac:dyDescent="0.2">
      <c r="A40" s="56" t="s">
        <v>68</v>
      </c>
      <c r="B40" s="53"/>
      <c r="C40" s="53"/>
      <c r="D40" s="53"/>
      <c r="E40" s="53"/>
      <c r="F40" s="53"/>
      <c r="G40" s="54"/>
      <c r="H40" s="26">
        <v>45430</v>
      </c>
      <c r="I40" s="38" t="s">
        <v>69</v>
      </c>
      <c r="J40" s="29">
        <v>10</v>
      </c>
      <c r="K40" s="28">
        <v>45436</v>
      </c>
      <c r="L40" s="5"/>
    </row>
    <row r="41" spans="1:12" ht="15.75" customHeight="1" x14ac:dyDescent="0.2">
      <c r="A41" s="56" t="s">
        <v>70</v>
      </c>
      <c r="B41" s="53"/>
      <c r="C41" s="53"/>
      <c r="D41" s="53"/>
      <c r="E41" s="53"/>
      <c r="F41" s="53"/>
      <c r="G41" s="54"/>
      <c r="H41" s="26">
        <v>45430</v>
      </c>
      <c r="I41" s="37" t="s">
        <v>71</v>
      </c>
      <c r="J41" s="29">
        <v>6</v>
      </c>
      <c r="K41" s="28">
        <v>45436</v>
      </c>
      <c r="L41" s="5"/>
    </row>
    <row r="42" spans="1:12" ht="15.75" customHeight="1" x14ac:dyDescent="0.2">
      <c r="A42" s="56" t="s">
        <v>72</v>
      </c>
      <c r="B42" s="53"/>
      <c r="C42" s="53"/>
      <c r="D42" s="53"/>
      <c r="E42" s="53"/>
      <c r="F42" s="53"/>
      <c r="G42" s="54"/>
      <c r="H42" s="26">
        <v>45432</v>
      </c>
      <c r="I42" s="37" t="s">
        <v>73</v>
      </c>
      <c r="J42" s="29">
        <v>5</v>
      </c>
      <c r="K42" s="28">
        <v>45435</v>
      </c>
      <c r="L42" s="5"/>
    </row>
    <row r="43" spans="1:12" ht="15.75" customHeight="1" x14ac:dyDescent="0.2">
      <c r="A43" s="56" t="s">
        <v>75</v>
      </c>
      <c r="B43" s="53"/>
      <c r="C43" s="53"/>
      <c r="D43" s="53"/>
      <c r="E43" s="53"/>
      <c r="F43" s="53"/>
      <c r="G43" s="54"/>
      <c r="H43" s="30">
        <v>45432</v>
      </c>
      <c r="I43" s="37" t="s">
        <v>73</v>
      </c>
      <c r="J43" s="27">
        <v>2</v>
      </c>
      <c r="K43" s="28">
        <v>45435</v>
      </c>
      <c r="L43" s="5"/>
    </row>
    <row r="44" spans="1:12" ht="15.75" customHeight="1" x14ac:dyDescent="0.2">
      <c r="A44" s="56" t="s">
        <v>74</v>
      </c>
      <c r="B44" s="53"/>
      <c r="C44" s="53"/>
      <c r="D44" s="53"/>
      <c r="E44" s="53"/>
      <c r="F44" s="53"/>
      <c r="G44" s="54"/>
      <c r="H44" s="26">
        <v>45435</v>
      </c>
      <c r="I44" s="37" t="s">
        <v>39</v>
      </c>
      <c r="J44" s="27">
        <v>12</v>
      </c>
      <c r="K44" s="31">
        <v>45437</v>
      </c>
      <c r="L44" s="5"/>
    </row>
    <row r="45" spans="1:12" ht="15.75" customHeight="1" x14ac:dyDescent="0.2">
      <c r="A45" s="48"/>
      <c r="B45" s="44"/>
      <c r="C45" s="44"/>
      <c r="D45" s="44"/>
      <c r="E45" s="44"/>
      <c r="F45" s="44"/>
      <c r="G45" s="45"/>
      <c r="H45" s="21"/>
      <c r="I45" s="7"/>
      <c r="J45" s="7"/>
      <c r="K45" s="8"/>
      <c r="L45" s="5"/>
    </row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42:G42"/>
    <mergeCell ref="A43:G43"/>
    <mergeCell ref="A44:G44"/>
    <mergeCell ref="A45:G45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1" priority="1" operator="greaterThan">
      <formula>8</formula>
    </cfRule>
  </conditionalFormatting>
  <pageMargins left="0.51181102362204722" right="0.51181102362204722" top="0.78740157480314965" bottom="0.78740157480314965" header="0" footer="0"/>
  <pageSetup paperSize="8" fitToWidth="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tabSelected="1" view="pageBreakPreview" zoomScale="60" zoomScaleNormal="100" workbookViewId="0">
      <selection activeCell="M36" sqref="A1:M36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45439</v>
      </c>
      <c r="D1" s="1" t="s">
        <v>1</v>
      </c>
      <c r="E1" s="3">
        <f ca="1">TODAY()</f>
        <v>45458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v>45439</v>
      </c>
      <c r="C5" s="7">
        <f>SUM(J29:J1007)</f>
        <v>51</v>
      </c>
      <c r="D5" s="7">
        <f t="shared" ref="D5:D25" si="0">SUMIF($K$29:$K$1007,B5,$J$29:$J$1007)</f>
        <v>0</v>
      </c>
      <c r="E5" s="7">
        <f>C5-D5</f>
        <v>51</v>
      </c>
    </row>
    <row r="6" spans="1:5" ht="15.75" customHeight="1" x14ac:dyDescent="0.2">
      <c r="A6" s="7">
        <v>2</v>
      </c>
      <c r="B6" s="8">
        <f t="shared" ref="B6:B25" si="1">B5+1</f>
        <v>45440</v>
      </c>
      <c r="C6" s="7">
        <f t="shared" ref="C6:C25" si="2">C5-$C$5/($B$2-1)</f>
        <v>48.45</v>
      </c>
      <c r="D6" s="7">
        <f t="shared" si="0"/>
        <v>0</v>
      </c>
      <c r="E6" s="7">
        <f t="shared" ref="E6:E25" ca="1" si="3">IF(B6&lt;=$E$1,E5-D6,)</f>
        <v>51</v>
      </c>
    </row>
    <row r="7" spans="1:5" ht="15.75" customHeight="1" x14ac:dyDescent="0.2">
      <c r="A7" s="7">
        <v>3</v>
      </c>
      <c r="B7" s="8">
        <f t="shared" si="1"/>
        <v>45441</v>
      </c>
      <c r="C7" s="7">
        <f t="shared" si="2"/>
        <v>45.900000000000006</v>
      </c>
      <c r="D7" s="7">
        <f t="shared" si="0"/>
        <v>0</v>
      </c>
      <c r="E7" s="7">
        <f t="shared" ca="1" si="3"/>
        <v>51</v>
      </c>
    </row>
    <row r="8" spans="1:5" ht="15.75" customHeight="1" x14ac:dyDescent="0.2">
      <c r="A8" s="7">
        <v>4</v>
      </c>
      <c r="B8" s="8">
        <f t="shared" si="1"/>
        <v>45442</v>
      </c>
      <c r="C8" s="7">
        <f t="shared" si="2"/>
        <v>43.350000000000009</v>
      </c>
      <c r="D8" s="7">
        <f t="shared" si="0"/>
        <v>0</v>
      </c>
      <c r="E8" s="7">
        <f t="shared" ca="1" si="3"/>
        <v>51</v>
      </c>
    </row>
    <row r="9" spans="1:5" ht="15.75" customHeight="1" x14ac:dyDescent="0.2">
      <c r="A9" s="7">
        <v>5</v>
      </c>
      <c r="B9" s="8">
        <f t="shared" si="1"/>
        <v>45443</v>
      </c>
      <c r="C9" s="7">
        <f t="shared" si="2"/>
        <v>40.800000000000011</v>
      </c>
      <c r="D9" s="7">
        <f t="shared" si="0"/>
        <v>0</v>
      </c>
      <c r="E9" s="7">
        <f t="shared" ca="1" si="3"/>
        <v>51</v>
      </c>
    </row>
    <row r="10" spans="1:5" ht="15.75" customHeight="1" x14ac:dyDescent="0.2">
      <c r="A10" s="7">
        <v>6</v>
      </c>
      <c r="B10" s="8">
        <f t="shared" si="1"/>
        <v>45444</v>
      </c>
      <c r="C10" s="7">
        <f t="shared" si="2"/>
        <v>38.250000000000014</v>
      </c>
      <c r="D10" s="7">
        <f t="shared" si="0"/>
        <v>0</v>
      </c>
      <c r="E10" s="7">
        <f t="shared" ca="1" si="3"/>
        <v>51</v>
      </c>
    </row>
    <row r="11" spans="1:5" ht="15.75" customHeight="1" x14ac:dyDescent="0.2">
      <c r="A11" s="7">
        <v>7</v>
      </c>
      <c r="B11" s="8">
        <f t="shared" si="1"/>
        <v>45445</v>
      </c>
      <c r="C11" s="7">
        <f t="shared" si="2"/>
        <v>35.700000000000017</v>
      </c>
      <c r="D11" s="7">
        <f t="shared" si="0"/>
        <v>0</v>
      </c>
      <c r="E11" s="7">
        <f t="shared" ca="1" si="3"/>
        <v>51</v>
      </c>
    </row>
    <row r="12" spans="1:5" ht="15.75" customHeight="1" x14ac:dyDescent="0.2">
      <c r="A12" s="7">
        <v>8</v>
      </c>
      <c r="B12" s="8">
        <f t="shared" si="1"/>
        <v>45446</v>
      </c>
      <c r="C12" s="7">
        <f t="shared" si="2"/>
        <v>33.15000000000002</v>
      </c>
      <c r="D12" s="7">
        <f t="shared" si="0"/>
        <v>0</v>
      </c>
      <c r="E12" s="7">
        <f t="shared" ca="1" si="3"/>
        <v>51</v>
      </c>
    </row>
    <row r="13" spans="1:5" ht="15.75" customHeight="1" x14ac:dyDescent="0.2">
      <c r="A13" s="7">
        <v>9</v>
      </c>
      <c r="B13" s="8">
        <f t="shared" si="1"/>
        <v>45447</v>
      </c>
      <c r="C13" s="7">
        <f t="shared" si="2"/>
        <v>30.600000000000019</v>
      </c>
      <c r="D13" s="7">
        <f t="shared" si="0"/>
        <v>0</v>
      </c>
      <c r="E13" s="7">
        <f t="shared" ca="1" si="3"/>
        <v>51</v>
      </c>
    </row>
    <row r="14" spans="1:5" ht="15.75" customHeight="1" x14ac:dyDescent="0.2">
      <c r="A14" s="7">
        <v>10</v>
      </c>
      <c r="B14" s="8">
        <f t="shared" si="1"/>
        <v>45448</v>
      </c>
      <c r="C14" s="7">
        <f t="shared" si="2"/>
        <v>28.050000000000018</v>
      </c>
      <c r="D14" s="7">
        <f t="shared" si="0"/>
        <v>9</v>
      </c>
      <c r="E14" s="7">
        <f t="shared" ca="1" si="3"/>
        <v>42</v>
      </c>
    </row>
    <row r="15" spans="1:5" ht="15.75" customHeight="1" x14ac:dyDescent="0.2">
      <c r="A15" s="7">
        <v>11</v>
      </c>
      <c r="B15" s="8">
        <f t="shared" si="1"/>
        <v>45449</v>
      </c>
      <c r="C15" s="7">
        <f t="shared" si="2"/>
        <v>25.500000000000018</v>
      </c>
      <c r="D15" s="7">
        <f t="shared" si="0"/>
        <v>0</v>
      </c>
      <c r="E15" s="7">
        <f t="shared" ca="1" si="3"/>
        <v>42</v>
      </c>
    </row>
    <row r="16" spans="1:5" ht="15.75" customHeight="1" x14ac:dyDescent="0.2">
      <c r="A16" s="7">
        <v>12</v>
      </c>
      <c r="B16" s="8">
        <f t="shared" si="1"/>
        <v>45450</v>
      </c>
      <c r="C16" s="7">
        <f t="shared" si="2"/>
        <v>22.950000000000017</v>
      </c>
      <c r="D16" s="7">
        <f t="shared" si="0"/>
        <v>4</v>
      </c>
      <c r="E16" s="7">
        <f t="shared" ca="1" si="3"/>
        <v>38</v>
      </c>
    </row>
    <row r="17" spans="1:14" ht="15.75" customHeight="1" x14ac:dyDescent="0.2">
      <c r="A17" s="7">
        <v>13</v>
      </c>
      <c r="B17" s="8">
        <f t="shared" si="1"/>
        <v>45451</v>
      </c>
      <c r="C17" s="7">
        <f t="shared" si="2"/>
        <v>20.400000000000016</v>
      </c>
      <c r="D17" s="7">
        <f t="shared" si="0"/>
        <v>0</v>
      </c>
      <c r="E17" s="7">
        <f t="shared" ca="1" si="3"/>
        <v>38</v>
      </c>
    </row>
    <row r="18" spans="1:14" ht="15.75" customHeight="1" x14ac:dyDescent="0.2">
      <c r="A18" s="7">
        <v>14</v>
      </c>
      <c r="B18" s="8">
        <f t="shared" si="1"/>
        <v>45452</v>
      </c>
      <c r="C18" s="7">
        <f t="shared" si="2"/>
        <v>17.850000000000016</v>
      </c>
      <c r="D18" s="7">
        <f t="shared" si="0"/>
        <v>0</v>
      </c>
      <c r="E18" s="7">
        <f t="shared" ca="1" si="3"/>
        <v>38</v>
      </c>
    </row>
    <row r="19" spans="1:14" ht="15.75" customHeight="1" x14ac:dyDescent="0.2">
      <c r="A19" s="7">
        <v>15</v>
      </c>
      <c r="B19" s="8">
        <f t="shared" si="1"/>
        <v>45453</v>
      </c>
      <c r="C19" s="7">
        <f t="shared" si="2"/>
        <v>15.300000000000015</v>
      </c>
      <c r="D19" s="7">
        <f t="shared" si="0"/>
        <v>0</v>
      </c>
      <c r="E19" s="7">
        <f t="shared" ca="1" si="3"/>
        <v>38</v>
      </c>
    </row>
    <row r="20" spans="1:14" ht="15.75" customHeight="1" x14ac:dyDescent="0.2">
      <c r="A20" s="7">
        <v>16</v>
      </c>
      <c r="B20" s="8">
        <f t="shared" si="1"/>
        <v>45454</v>
      </c>
      <c r="C20" s="7">
        <f t="shared" si="2"/>
        <v>12.750000000000014</v>
      </c>
      <c r="D20" s="7">
        <f t="shared" si="0"/>
        <v>19</v>
      </c>
      <c r="E20" s="7">
        <f t="shared" ca="1" si="3"/>
        <v>19</v>
      </c>
    </row>
    <row r="21" spans="1:14" ht="15.75" customHeight="1" x14ac:dyDescent="0.2">
      <c r="A21" s="7">
        <v>17</v>
      </c>
      <c r="B21" s="8">
        <f t="shared" si="1"/>
        <v>45455</v>
      </c>
      <c r="C21" s="7">
        <f t="shared" si="2"/>
        <v>10.200000000000014</v>
      </c>
      <c r="D21" s="7">
        <f t="shared" si="0"/>
        <v>0</v>
      </c>
      <c r="E21" s="7">
        <f t="shared" ca="1" si="3"/>
        <v>19</v>
      </c>
    </row>
    <row r="22" spans="1:14" ht="15.75" customHeight="1" x14ac:dyDescent="0.2">
      <c r="A22" s="7">
        <v>18</v>
      </c>
      <c r="B22" s="8">
        <f t="shared" si="1"/>
        <v>45456</v>
      </c>
      <c r="C22" s="7">
        <f t="shared" si="2"/>
        <v>7.6500000000000137</v>
      </c>
      <c r="D22" s="7">
        <f t="shared" si="0"/>
        <v>19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45457</v>
      </c>
      <c r="C23" s="7">
        <f t="shared" si="2"/>
        <v>5.1000000000000139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45458</v>
      </c>
      <c r="C24" s="7">
        <f t="shared" si="2"/>
        <v>2.550000000000014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45459</v>
      </c>
      <c r="C25" s="7">
        <f t="shared" si="2"/>
        <v>1.4210854715202004E-14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40" t="s">
        <v>8</v>
      </c>
      <c r="B27" s="44"/>
      <c r="C27" s="44"/>
      <c r="D27" s="44"/>
      <c r="E27" s="44"/>
      <c r="F27" s="44"/>
      <c r="G27" s="44"/>
      <c r="H27" s="44"/>
      <c r="I27" s="44"/>
      <c r="J27" s="44"/>
      <c r="K27" s="45"/>
    </row>
    <row r="28" spans="1:14" ht="15.75" customHeight="1" x14ac:dyDescent="0.2">
      <c r="A28" s="43" t="s">
        <v>9</v>
      </c>
      <c r="B28" s="44"/>
      <c r="C28" s="44"/>
      <c r="D28" s="44"/>
      <c r="E28" s="44"/>
      <c r="F28" s="44"/>
      <c r="G28" s="4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6" t="s">
        <v>77</v>
      </c>
      <c r="B29" s="47"/>
      <c r="C29" s="47"/>
      <c r="D29" s="47"/>
      <c r="E29" s="47"/>
      <c r="F29" s="47"/>
      <c r="G29" s="47"/>
      <c r="H29" s="21">
        <v>45447</v>
      </c>
      <c r="I29" s="7" t="s">
        <v>78</v>
      </c>
      <c r="J29" s="16">
        <v>10</v>
      </c>
      <c r="K29" s="10">
        <v>45456</v>
      </c>
      <c r="L29" s="5"/>
      <c r="N29" s="9"/>
    </row>
    <row r="30" spans="1:14" ht="15.75" customHeight="1" x14ac:dyDescent="0.2">
      <c r="A30" s="48" t="s">
        <v>79</v>
      </c>
      <c r="B30" s="44"/>
      <c r="C30" s="44"/>
      <c r="D30" s="44"/>
      <c r="E30" s="44"/>
      <c r="F30" s="44"/>
      <c r="G30" s="45"/>
      <c r="H30" s="21">
        <v>45447</v>
      </c>
      <c r="I30" s="7" t="s">
        <v>80</v>
      </c>
      <c r="J30" s="11">
        <v>10</v>
      </c>
      <c r="K30" s="10">
        <v>45454</v>
      </c>
      <c r="L30" s="5"/>
      <c r="N30" s="9"/>
    </row>
    <row r="31" spans="1:14" ht="15.75" customHeight="1" x14ac:dyDescent="0.2">
      <c r="A31" s="48" t="s">
        <v>81</v>
      </c>
      <c r="B31" s="44"/>
      <c r="C31" s="44"/>
      <c r="D31" s="44"/>
      <c r="E31" s="44"/>
      <c r="F31" s="44"/>
      <c r="G31" s="45"/>
      <c r="H31" s="21">
        <v>45472</v>
      </c>
      <c r="I31" s="7" t="s">
        <v>82</v>
      </c>
      <c r="J31" s="18">
        <v>9</v>
      </c>
      <c r="K31" s="10">
        <v>45448</v>
      </c>
      <c r="L31" s="5"/>
    </row>
    <row r="32" spans="1:14" ht="15.75" customHeight="1" x14ac:dyDescent="0.2">
      <c r="A32" s="48" t="s">
        <v>83</v>
      </c>
      <c r="B32" s="44"/>
      <c r="C32" s="44"/>
      <c r="D32" s="44"/>
      <c r="E32" s="44"/>
      <c r="F32" s="44"/>
      <c r="G32" s="45"/>
      <c r="H32" s="21">
        <v>45446</v>
      </c>
      <c r="I32" s="7" t="s">
        <v>43</v>
      </c>
      <c r="J32" s="11">
        <v>4</v>
      </c>
      <c r="K32" s="10">
        <v>45450</v>
      </c>
      <c r="L32" s="5"/>
    </row>
    <row r="33" spans="1:12" ht="15.75" customHeight="1" x14ac:dyDescent="0.2">
      <c r="A33" s="48" t="s">
        <v>86</v>
      </c>
      <c r="B33" s="44"/>
      <c r="C33" s="44"/>
      <c r="D33" s="44"/>
      <c r="E33" s="44"/>
      <c r="F33" s="44"/>
      <c r="G33" s="45"/>
      <c r="H33" s="21">
        <v>45448</v>
      </c>
      <c r="I33" s="57" t="s">
        <v>84</v>
      </c>
      <c r="J33" s="24">
        <v>9</v>
      </c>
      <c r="K33" s="25">
        <v>45456</v>
      </c>
      <c r="L33" s="5"/>
    </row>
    <row r="34" spans="1:12" ht="15.75" customHeight="1" x14ac:dyDescent="0.2">
      <c r="A34" s="52" t="s">
        <v>85</v>
      </c>
      <c r="B34" s="53"/>
      <c r="C34" s="53"/>
      <c r="D34" s="53"/>
      <c r="E34" s="53"/>
      <c r="F34" s="53"/>
      <c r="G34" s="54"/>
      <c r="H34" s="26">
        <v>45448</v>
      </c>
      <c r="I34" s="58" t="s">
        <v>50</v>
      </c>
      <c r="J34" s="29">
        <v>9</v>
      </c>
      <c r="K34" s="28">
        <v>45454</v>
      </c>
      <c r="L34" s="5"/>
    </row>
    <row r="35" spans="1:12" ht="15.75" customHeight="1" x14ac:dyDescent="0.2">
      <c r="A35" s="52"/>
      <c r="B35" s="53"/>
      <c r="C35" s="53"/>
      <c r="D35" s="53"/>
      <c r="E35" s="53"/>
      <c r="F35" s="53"/>
      <c r="G35" s="54"/>
      <c r="H35" s="26"/>
      <c r="I35" s="27"/>
      <c r="J35" s="29"/>
      <c r="K35" s="28"/>
      <c r="L35" s="5"/>
    </row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32:G32"/>
    <mergeCell ref="A33:G33"/>
    <mergeCell ref="A34:G34"/>
    <mergeCell ref="A35:G35"/>
    <mergeCell ref="A27:K27"/>
    <mergeCell ref="A28:G28"/>
    <mergeCell ref="A29:G29"/>
    <mergeCell ref="A30:G30"/>
    <mergeCell ref="A31:G31"/>
  </mergeCells>
  <conditionalFormatting sqref="J29:J30 I29:I1000 J32:J1000">
    <cfRule type="cellIs" dxfId="0" priority="1" operator="greaterThan">
      <formula>8</formula>
    </cfRule>
  </conditionalFormatting>
  <pageMargins left="0.511811024" right="0.511811024" top="0.78740157499999996" bottom="0.78740157499999996" header="0" footer="0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Sprint 1</vt:lpstr>
      <vt:lpstr>Sprint 2</vt:lpstr>
      <vt:lpstr>Sprint 3</vt:lpstr>
      <vt:lpstr>Sprint 4</vt:lpstr>
      <vt:lpstr>'Sprint 1'!Area_de_impressao</vt:lpstr>
      <vt:lpstr>'Sprint 3'!Area_de_impressao</vt:lpstr>
      <vt:lpstr>'Sprint 4'!Area_de_impressao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CodeNIne</dc:creator>
  <cp:lastModifiedBy>DAVI MACIEL FERREIRA</cp:lastModifiedBy>
  <cp:lastPrinted>2024-06-15T14:58:31Z</cp:lastPrinted>
  <dcterms:created xsi:type="dcterms:W3CDTF">2024-04-09T11:42:00Z</dcterms:created>
  <dcterms:modified xsi:type="dcterms:W3CDTF">2024-06-15T15:00:48Z</dcterms:modified>
</cp:coreProperties>
</file>