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958FBD25-F9F9-4298-9C43-3879CEB67BE3}" xr6:coauthVersionLast="45" xr6:coauthVersionMax="47" xr10:uidLastSave="{00000000-0000-0000-0000-000000000000}"/>
  <bookViews>
    <workbookView xWindow="22932" yWindow="-108" windowWidth="30936" windowHeight="16776"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1" l="1"/>
  <c r="F21" i="11"/>
  <c r="F19" i="11"/>
  <c r="F15" i="11"/>
  <c r="F17" i="11"/>
  <c r="H8" i="11" l="1"/>
  <c r="E3" i="11" l="1"/>
  <c r="E19" i="11" l="1"/>
  <c r="F11" i="11"/>
  <c r="E13" i="11"/>
  <c r="F13" i="11"/>
  <c r="E14" i="11" s="1"/>
  <c r="F14" i="11" s="1"/>
  <c r="E15" i="11" s="1"/>
  <c r="E18" i="11"/>
  <c r="F18" i="11"/>
  <c r="E11" i="11"/>
  <c r="E10" i="11"/>
  <c r="E17" i="11"/>
  <c r="I6" i="11"/>
  <c r="H20" i="11"/>
  <c r="H9" i="11"/>
  <c r="F10" i="11" l="1"/>
  <c r="I7" i="11"/>
  <c r="H10" i="11" l="1"/>
  <c r="H21" i="11"/>
  <c r="J6" i="11"/>
  <c r="K6" i="11" s="1"/>
  <c r="L6" i="11" s="1"/>
  <c r="M6" i="11" s="1"/>
  <c r="N6" i="11" s="1"/>
  <c r="O6" i="11" s="1"/>
  <c r="P6" i="11" s="1"/>
  <c r="I5" i="11"/>
  <c r="P5" i="11" l="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H11" i="11"/>
  <c r="H12" i="11" l="1"/>
  <c r="H13" i="11" l="1"/>
  <c r="H14" i="11" l="1"/>
  <c r="H16" i="11"/>
  <c r="H17" i="11" l="1"/>
  <c r="H15" i="11" l="1"/>
  <c r="H18" i="11"/>
  <c r="H19" i="11" l="1"/>
</calcChain>
</file>

<file path=xl/sharedStrings.xml><?xml version="1.0" encoding="utf-8"?>
<sst xmlns="http://schemas.openxmlformats.org/spreadsheetml/2006/main" count="50" uniqueCount="49">
  <si>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</si>
  <si>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</si>
  <si>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</si>
  <si>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</si>
  <si>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</si>
  <si>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</si>
  <si>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</si>
  <si>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</si>
  <si>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</si>
  <si>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</si>
  <si>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</si>
  <si>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</si>
  <si>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</si>
  <si>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</si>
  <si>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</si>
  <si>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</si>
  <si>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</si>
  <si>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</si>
  <si>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</si>
  <si>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</si>
  <si>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</si>
  <si>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</si>
  <si>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</si>
  <si>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</si>
  <si>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</si>
  <si>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</si>
  <si>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</si>
  <si>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</si>
  <si>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</si>
  <si>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</si>
  <si>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</si>
  <si>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</si>
  <si>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</si>
  <si>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Planning - C# Code Analyzer</t>
  </si>
  <si>
    <t>Info Support</t>
  </si>
  <si>
    <t>Stage Opdracht</t>
  </si>
  <si>
    <t>Onderzoek/Analyse + expermenteren</t>
  </si>
  <si>
    <t>Uitwerking</t>
  </si>
  <si>
    <t>Documentatie</t>
  </si>
  <si>
    <t>Presentatie</t>
  </si>
  <si>
    <t>Exp. SonarQube</t>
  </si>
  <si>
    <t>Onderzoek static analysis</t>
  </si>
  <si>
    <t>Afbakening</t>
  </si>
  <si>
    <t>Proof of Concept</t>
  </si>
  <si>
    <t>Uitwerking applicatie</t>
  </si>
  <si>
    <t>Verbeteren applicatie</t>
  </si>
  <si>
    <t>Uitwerking stageverslag</t>
  </si>
  <si>
    <t>Uitschrijven systeemdossier</t>
  </si>
  <si>
    <t>Uitwerking presentatie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</si>
</sst>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0" borderId="0" xfId="8">
      <alignment horizontal="right" indent="1"/>
    </xf>
    <xf numFmtId="0" fontId="7"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2"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NumberFormat="1"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NumberFormat="1" applyFill="1">
      <alignment horizontal="center" vertical="center"/>
    </xf>
    <xf numFmtId="169" fontId="7" fillId="0" borderId="3" xfId="9" applyNumberFormat="1">
      <alignment horizontal="center" vertical="center"/>
    </xf>
    <xf numFmtId="169" fontId="7" fillId="0" borderId="11" xfId="9" applyNumberFormat="1" applyBorder="1" applyAlignment="1">
      <alignment horizontal="center" vertical="center"/>
    </xf>
    <xf numFmtId="169" fontId="7" fillId="0" borderId="12" xfId="9" applyNumberFormat="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1"/>
  <sheetViews>
    <sheetView showGridLines="0" tabSelected="1" showRuler="0" zoomScaleNormal="100" zoomScalePageLayoutView="70" workbookViewId="0">
      <pane ySplit="7" topLeftCell="A8" activePane="bottomLeft" state="frozen"/>
      <selection pane="bottomLeft" activeCell="P5" sqref="P5:V5"/>
    </sheetView>
  </sheetViews>
  <sheetFormatPr defaultRowHeight="30" customHeight="1" x14ac:dyDescent="0.3"/>
  <cols>
    <col min="1" max="1" width="2.6640625" style="41" customWidth="1"/>
    <col min="2" max="2" width="36.6640625" customWidth="1"/>
    <col min="3" max="4" width="1"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2" t="s">
        <v>23</v>
      </c>
      <c r="B1" s="44" t="s">
        <v>33</v>
      </c>
      <c r="C1" s="1"/>
      <c r="D1" s="2"/>
      <c r="E1" s="4"/>
      <c r="F1" s="30"/>
      <c r="H1" s="2"/>
      <c r="I1" s="60"/>
    </row>
    <row r="2" spans="1:64" ht="30" customHeight="1" x14ac:dyDescent="0.35">
      <c r="A2" s="41" t="s">
        <v>21</v>
      </c>
      <c r="B2" s="45" t="s">
        <v>34</v>
      </c>
      <c r="I2" s="61"/>
    </row>
    <row r="3" spans="1:64" ht="30" customHeight="1" x14ac:dyDescent="0.3">
      <c r="A3" s="41" t="s">
        <v>30</v>
      </c>
      <c r="B3" s="46" t="s">
        <v>35</v>
      </c>
      <c r="C3" s="68" t="s">
        <v>0</v>
      </c>
      <c r="D3" s="69"/>
      <c r="E3" s="80">
        <f ca="1">TODAY()</f>
        <v>45033</v>
      </c>
      <c r="F3" s="80"/>
    </row>
    <row r="4" spans="1:64" ht="30" customHeight="1" x14ac:dyDescent="0.3">
      <c r="B4" s="46"/>
      <c r="C4" s="63"/>
      <c r="D4" s="64"/>
      <c r="E4" s="81">
        <v>45086</v>
      </c>
      <c r="F4" s="82"/>
    </row>
    <row r="5" spans="1:64" ht="30" customHeight="1" x14ac:dyDescent="0.3">
      <c r="A5" s="42" t="s">
        <v>24</v>
      </c>
      <c r="C5" s="68" t="s">
        <v>5</v>
      </c>
      <c r="D5" s="69"/>
      <c r="E5" s="6">
        <v>1</v>
      </c>
      <c r="I5" s="65">
        <f ca="1">I6</f>
        <v>45033</v>
      </c>
      <c r="J5" s="66"/>
      <c r="K5" s="66"/>
      <c r="L5" s="66"/>
      <c r="M5" s="66"/>
      <c r="N5" s="66"/>
      <c r="O5" s="67"/>
      <c r="P5" s="65">
        <f ca="1">P6</f>
        <v>45040</v>
      </c>
      <c r="Q5" s="66"/>
      <c r="R5" s="66"/>
      <c r="S5" s="66"/>
      <c r="T5" s="66"/>
      <c r="U5" s="66"/>
      <c r="V5" s="67"/>
      <c r="W5" s="65">
        <f ca="1">W6</f>
        <v>45047</v>
      </c>
      <c r="X5" s="66"/>
      <c r="Y5" s="66"/>
      <c r="Z5" s="66"/>
      <c r="AA5" s="66"/>
      <c r="AB5" s="66"/>
      <c r="AC5" s="67"/>
      <c r="AD5" s="65">
        <f ca="1">AD6</f>
        <v>45054</v>
      </c>
      <c r="AE5" s="66"/>
      <c r="AF5" s="66"/>
      <c r="AG5" s="66"/>
      <c r="AH5" s="66"/>
      <c r="AI5" s="66"/>
      <c r="AJ5" s="67"/>
      <c r="AK5" s="65">
        <f ca="1">AK6</f>
        <v>45061</v>
      </c>
      <c r="AL5" s="66"/>
      <c r="AM5" s="66"/>
      <c r="AN5" s="66"/>
      <c r="AO5" s="66"/>
      <c r="AP5" s="66"/>
      <c r="AQ5" s="67"/>
      <c r="AR5" s="65">
        <f ca="1">AR6</f>
        <v>45068</v>
      </c>
      <c r="AS5" s="66"/>
      <c r="AT5" s="66"/>
      <c r="AU5" s="66"/>
      <c r="AV5" s="66"/>
      <c r="AW5" s="66"/>
      <c r="AX5" s="67"/>
      <c r="AY5" s="65">
        <f ca="1">AY6</f>
        <v>45075</v>
      </c>
      <c r="AZ5" s="66"/>
      <c r="BA5" s="66"/>
      <c r="BB5" s="66"/>
      <c r="BC5" s="66"/>
      <c r="BD5" s="66"/>
      <c r="BE5" s="67"/>
      <c r="BF5" s="65">
        <f ca="1">BF6</f>
        <v>45082</v>
      </c>
      <c r="BG5" s="66"/>
      <c r="BH5" s="66"/>
      <c r="BI5" s="66"/>
      <c r="BJ5" s="66"/>
      <c r="BK5" s="66"/>
      <c r="BL5" s="67"/>
    </row>
    <row r="6" spans="1:64" ht="15" customHeight="1" x14ac:dyDescent="0.3">
      <c r="A6" s="42" t="s">
        <v>25</v>
      </c>
      <c r="B6" s="59"/>
      <c r="C6" s="59"/>
      <c r="D6" s="59"/>
      <c r="E6" s="59"/>
      <c r="F6" s="59"/>
      <c r="G6" s="59"/>
      <c r="I6" s="10">
        <f ca="1">Project_Start-WEEKDAY(Project_Start,1)+2+7*(Display_Week-1)</f>
        <v>45033</v>
      </c>
      <c r="J6" s="9">
        <f ca="1">I6+1</f>
        <v>45034</v>
      </c>
      <c r="K6" s="9">
        <f t="shared" ref="K6:AX6" ca="1" si="0">J6+1</f>
        <v>45035</v>
      </c>
      <c r="L6" s="9">
        <f t="shared" ca="1" si="0"/>
        <v>45036</v>
      </c>
      <c r="M6" s="9">
        <f t="shared" ca="1" si="0"/>
        <v>45037</v>
      </c>
      <c r="N6" s="9">
        <f t="shared" ca="1" si="0"/>
        <v>45038</v>
      </c>
      <c r="O6" s="11">
        <f t="shared" ca="1" si="0"/>
        <v>45039</v>
      </c>
      <c r="P6" s="10">
        <f ca="1">O6+1</f>
        <v>45040</v>
      </c>
      <c r="Q6" s="9">
        <f ca="1">P6+1</f>
        <v>45041</v>
      </c>
      <c r="R6" s="9">
        <f t="shared" ca="1" si="0"/>
        <v>45042</v>
      </c>
      <c r="S6" s="9">
        <f t="shared" ca="1" si="0"/>
        <v>45043</v>
      </c>
      <c r="T6" s="9">
        <f t="shared" ca="1" si="0"/>
        <v>45044</v>
      </c>
      <c r="U6" s="9">
        <f t="shared" ca="1" si="0"/>
        <v>45045</v>
      </c>
      <c r="V6" s="11">
        <f t="shared" ca="1" si="0"/>
        <v>45046</v>
      </c>
      <c r="W6" s="10">
        <f ca="1">V6+1</f>
        <v>45047</v>
      </c>
      <c r="X6" s="9">
        <f ca="1">W6+1</f>
        <v>45048</v>
      </c>
      <c r="Y6" s="9">
        <f t="shared" ca="1" si="0"/>
        <v>45049</v>
      </c>
      <c r="Z6" s="9">
        <f t="shared" ca="1" si="0"/>
        <v>45050</v>
      </c>
      <c r="AA6" s="9">
        <f t="shared" ca="1" si="0"/>
        <v>45051</v>
      </c>
      <c r="AB6" s="9">
        <f t="shared" ca="1" si="0"/>
        <v>45052</v>
      </c>
      <c r="AC6" s="11">
        <f t="shared" ca="1" si="0"/>
        <v>45053</v>
      </c>
      <c r="AD6" s="10">
        <f ca="1">AC6+1</f>
        <v>45054</v>
      </c>
      <c r="AE6" s="9">
        <f ca="1">AD6+1</f>
        <v>45055</v>
      </c>
      <c r="AF6" s="9">
        <f t="shared" ca="1" si="0"/>
        <v>45056</v>
      </c>
      <c r="AG6" s="9">
        <f t="shared" ca="1" si="0"/>
        <v>45057</v>
      </c>
      <c r="AH6" s="9">
        <f t="shared" ca="1" si="0"/>
        <v>45058</v>
      </c>
      <c r="AI6" s="9">
        <f t="shared" ca="1" si="0"/>
        <v>45059</v>
      </c>
      <c r="AJ6" s="11">
        <f t="shared" ca="1" si="0"/>
        <v>45060</v>
      </c>
      <c r="AK6" s="10">
        <f ca="1">AJ6+1</f>
        <v>45061</v>
      </c>
      <c r="AL6" s="9">
        <f ca="1">AK6+1</f>
        <v>45062</v>
      </c>
      <c r="AM6" s="9">
        <f t="shared" ca="1" si="0"/>
        <v>45063</v>
      </c>
      <c r="AN6" s="9">
        <f t="shared" ca="1" si="0"/>
        <v>45064</v>
      </c>
      <c r="AO6" s="9">
        <f t="shared" ca="1" si="0"/>
        <v>45065</v>
      </c>
      <c r="AP6" s="9">
        <f t="shared" ca="1" si="0"/>
        <v>45066</v>
      </c>
      <c r="AQ6" s="11">
        <f t="shared" ca="1" si="0"/>
        <v>45067</v>
      </c>
      <c r="AR6" s="10">
        <f ca="1">AQ6+1</f>
        <v>45068</v>
      </c>
      <c r="AS6" s="9">
        <f ca="1">AR6+1</f>
        <v>45069</v>
      </c>
      <c r="AT6" s="9">
        <f t="shared" ca="1" si="0"/>
        <v>45070</v>
      </c>
      <c r="AU6" s="9">
        <f t="shared" ca="1" si="0"/>
        <v>45071</v>
      </c>
      <c r="AV6" s="9">
        <f t="shared" ca="1" si="0"/>
        <v>45072</v>
      </c>
      <c r="AW6" s="9">
        <f t="shared" ca="1" si="0"/>
        <v>45073</v>
      </c>
      <c r="AX6" s="11">
        <f t="shared" ca="1" si="0"/>
        <v>45074</v>
      </c>
      <c r="AY6" s="10">
        <f ca="1">AX6+1</f>
        <v>45075</v>
      </c>
      <c r="AZ6" s="9">
        <f ca="1">AY6+1</f>
        <v>45076</v>
      </c>
      <c r="BA6" s="9">
        <f t="shared" ref="BA6:BE6" ca="1" si="1">AZ6+1</f>
        <v>45077</v>
      </c>
      <c r="BB6" s="9">
        <f t="shared" ca="1" si="1"/>
        <v>45078</v>
      </c>
      <c r="BC6" s="9">
        <f t="shared" ca="1" si="1"/>
        <v>45079</v>
      </c>
      <c r="BD6" s="9">
        <f t="shared" ca="1" si="1"/>
        <v>45080</v>
      </c>
      <c r="BE6" s="11">
        <f t="shared" ca="1" si="1"/>
        <v>45081</v>
      </c>
      <c r="BF6" s="10">
        <f ca="1">BE6+1</f>
        <v>45082</v>
      </c>
      <c r="BG6" s="9">
        <f ca="1">BF6+1</f>
        <v>45083</v>
      </c>
      <c r="BH6" s="9">
        <f t="shared" ref="BH6:BL6" ca="1" si="2">BG6+1</f>
        <v>45084</v>
      </c>
      <c r="BI6" s="9">
        <f t="shared" ca="1" si="2"/>
        <v>45085</v>
      </c>
      <c r="BJ6" s="9">
        <f t="shared" ca="1" si="2"/>
        <v>45086</v>
      </c>
      <c r="BK6" s="9">
        <f t="shared" ca="1" si="2"/>
        <v>45087</v>
      </c>
      <c r="BL6" s="11">
        <f t="shared" ca="1" si="2"/>
        <v>45088</v>
      </c>
    </row>
    <row r="7" spans="1:64" ht="30" customHeight="1" thickBot="1" x14ac:dyDescent="0.35">
      <c r="A7" s="42" t="s">
        <v>26</v>
      </c>
      <c r="B7" s="7" t="s">
        <v>6</v>
      </c>
      <c r="C7" s="8"/>
      <c r="D7" s="8"/>
      <c r="E7" s="8" t="s">
        <v>2</v>
      </c>
      <c r="F7" s="8" t="s">
        <v>3</v>
      </c>
      <c r="G7" s="8"/>
      <c r="H7" s="8" t="s">
        <v>4</v>
      </c>
      <c r="I7" s="12" t="str">
        <f t="shared" ref="I7" ca="1" si="3">LEFT(TEXT(I6,"ddd"),1)</f>
        <v>m</v>
      </c>
      <c r="J7" s="12" t="str">
        <f t="shared" ref="J7:AR7" ca="1" si="4">LEFT(TEXT(J6,"ddd"),1)</f>
        <v>d</v>
      </c>
      <c r="K7" s="12" t="str">
        <f t="shared" ca="1" si="4"/>
        <v>w</v>
      </c>
      <c r="L7" s="12" t="str">
        <f t="shared" ca="1" si="4"/>
        <v>d</v>
      </c>
      <c r="M7" s="12" t="str">
        <f t="shared" ca="1" si="4"/>
        <v>v</v>
      </c>
      <c r="N7" s="12" t="str">
        <f t="shared" ca="1" si="4"/>
        <v>z</v>
      </c>
      <c r="O7" s="12" t="str">
        <f t="shared" ca="1" si="4"/>
        <v>z</v>
      </c>
      <c r="P7" s="12" t="str">
        <f t="shared" ca="1" si="4"/>
        <v>m</v>
      </c>
      <c r="Q7" s="12" t="str">
        <f t="shared" ca="1" si="4"/>
        <v>d</v>
      </c>
      <c r="R7" s="12" t="str">
        <f t="shared" ca="1" si="4"/>
        <v>w</v>
      </c>
      <c r="S7" s="12" t="str">
        <f t="shared" ca="1" si="4"/>
        <v>d</v>
      </c>
      <c r="T7" s="12" t="str">
        <f t="shared" ca="1" si="4"/>
        <v>v</v>
      </c>
      <c r="U7" s="12" t="str">
        <f t="shared" ca="1" si="4"/>
        <v>z</v>
      </c>
      <c r="V7" s="12" t="str">
        <f t="shared" ca="1" si="4"/>
        <v>z</v>
      </c>
      <c r="W7" s="12" t="str">
        <f t="shared" ca="1" si="4"/>
        <v>m</v>
      </c>
      <c r="X7" s="12" t="str">
        <f t="shared" ca="1" si="4"/>
        <v>d</v>
      </c>
      <c r="Y7" s="12" t="str">
        <f t="shared" ca="1" si="4"/>
        <v>w</v>
      </c>
      <c r="Z7" s="12" t="str">
        <f t="shared" ca="1" si="4"/>
        <v>d</v>
      </c>
      <c r="AA7" s="12" t="str">
        <f t="shared" ca="1" si="4"/>
        <v>v</v>
      </c>
      <c r="AB7" s="12" t="str">
        <f t="shared" ca="1" si="4"/>
        <v>z</v>
      </c>
      <c r="AC7" s="12" t="str">
        <f t="shared" ca="1" si="4"/>
        <v>z</v>
      </c>
      <c r="AD7" s="12" t="str">
        <f t="shared" ca="1" si="4"/>
        <v>m</v>
      </c>
      <c r="AE7" s="12" t="str">
        <f t="shared" ca="1" si="4"/>
        <v>d</v>
      </c>
      <c r="AF7" s="12" t="str">
        <f t="shared" ca="1" si="4"/>
        <v>w</v>
      </c>
      <c r="AG7" s="12" t="str">
        <f t="shared" ca="1" si="4"/>
        <v>d</v>
      </c>
      <c r="AH7" s="12" t="str">
        <f t="shared" ca="1" si="4"/>
        <v>v</v>
      </c>
      <c r="AI7" s="12" t="str">
        <f t="shared" ca="1" si="4"/>
        <v>z</v>
      </c>
      <c r="AJ7" s="12" t="str">
        <f t="shared" ca="1" si="4"/>
        <v>z</v>
      </c>
      <c r="AK7" s="12" t="str">
        <f t="shared" ca="1" si="4"/>
        <v>m</v>
      </c>
      <c r="AL7" s="12" t="str">
        <f t="shared" ca="1" si="4"/>
        <v>d</v>
      </c>
      <c r="AM7" s="12" t="str">
        <f t="shared" ca="1" si="4"/>
        <v>w</v>
      </c>
      <c r="AN7" s="12" t="str">
        <f t="shared" ca="1" si="4"/>
        <v>d</v>
      </c>
      <c r="AO7" s="12" t="str">
        <f t="shared" ca="1" si="4"/>
        <v>v</v>
      </c>
      <c r="AP7" s="12" t="str">
        <f t="shared" ca="1" si="4"/>
        <v>z</v>
      </c>
      <c r="AQ7" s="12" t="str">
        <f t="shared" ca="1" si="4"/>
        <v>z</v>
      </c>
      <c r="AR7" s="12" t="str">
        <f t="shared" ca="1" si="4"/>
        <v>m</v>
      </c>
      <c r="AS7" s="12" t="str">
        <f t="shared" ref="AS7:BL7" ca="1" si="5">LEFT(TEXT(AS6,"ddd"),1)</f>
        <v>d</v>
      </c>
      <c r="AT7" s="12" t="str">
        <f t="shared" ca="1" si="5"/>
        <v>w</v>
      </c>
      <c r="AU7" s="12" t="str">
        <f t="shared" ca="1" si="5"/>
        <v>d</v>
      </c>
      <c r="AV7" s="12" t="str">
        <f t="shared" ca="1" si="5"/>
        <v>v</v>
      </c>
      <c r="AW7" s="12" t="str">
        <f t="shared" ca="1" si="5"/>
        <v>z</v>
      </c>
      <c r="AX7" s="12" t="str">
        <f t="shared" ca="1" si="5"/>
        <v>z</v>
      </c>
      <c r="AY7" s="12" t="str">
        <f t="shared" ca="1" si="5"/>
        <v>m</v>
      </c>
      <c r="AZ7" s="12" t="str">
        <f t="shared" ca="1" si="5"/>
        <v>d</v>
      </c>
      <c r="BA7" s="12" t="str">
        <f t="shared" ca="1" si="5"/>
        <v>w</v>
      </c>
      <c r="BB7" s="12" t="str">
        <f t="shared" ca="1" si="5"/>
        <v>d</v>
      </c>
      <c r="BC7" s="12" t="str">
        <f t="shared" ca="1" si="5"/>
        <v>v</v>
      </c>
      <c r="BD7" s="12" t="str">
        <f t="shared" ca="1" si="5"/>
        <v>z</v>
      </c>
      <c r="BE7" s="12" t="str">
        <f t="shared" ca="1" si="5"/>
        <v>z</v>
      </c>
      <c r="BF7" s="12" t="str">
        <f t="shared" ca="1" si="5"/>
        <v>m</v>
      </c>
      <c r="BG7" s="12" t="str">
        <f t="shared" ca="1" si="5"/>
        <v>d</v>
      </c>
      <c r="BH7" s="12" t="str">
        <f t="shared" ca="1" si="5"/>
        <v>w</v>
      </c>
      <c r="BI7" s="12" t="str">
        <f t="shared" ca="1" si="5"/>
        <v>d</v>
      </c>
      <c r="BJ7" s="12" t="str">
        <f t="shared" ca="1" si="5"/>
        <v>v</v>
      </c>
      <c r="BK7" s="12" t="str">
        <f t="shared" ca="1" si="5"/>
        <v>z</v>
      </c>
      <c r="BL7" s="12" t="str">
        <f t="shared" ca="1" si="5"/>
        <v>z</v>
      </c>
    </row>
    <row r="8" spans="1:64" ht="30" hidden="1" customHeight="1" thickBot="1" x14ac:dyDescent="0.35">
      <c r="A8" s="41" t="s">
        <v>31</v>
      </c>
      <c r="C8" s="43"/>
      <c r="E8"/>
      <c r="H8" t="str">
        <f>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5">
      <c r="A9" s="42" t="s">
        <v>27</v>
      </c>
      <c r="B9" s="14" t="s">
        <v>36</v>
      </c>
      <c r="C9" s="47"/>
      <c r="D9" s="15"/>
      <c r="E9" s="16"/>
      <c r="F9" s="17"/>
      <c r="G9" s="13"/>
      <c r="H9" s="13" t="str">
        <f t="shared" ref="H9:H21" si="6">IF(OR(ISBLANK(task_start),ISBLANK(task_end)),"",task_end-task_start+1)</f>
        <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5">
      <c r="A10" s="42" t="s">
        <v>32</v>
      </c>
      <c r="B10" s="55" t="s">
        <v>40</v>
      </c>
      <c r="C10" s="48"/>
      <c r="D10" s="18"/>
      <c r="E10" s="70">
        <f ca="1">Project_Start+1</f>
        <v>45034</v>
      </c>
      <c r="F10" s="70">
        <f ca="1">E10+3</f>
        <v>45037</v>
      </c>
      <c r="G10" s="13"/>
      <c r="H10" s="13">
        <f t="shared" ca="1" si="6"/>
        <v>4</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5">
      <c r="A11" s="42" t="s">
        <v>28</v>
      </c>
      <c r="B11" s="55" t="s">
        <v>41</v>
      </c>
      <c r="C11" s="48"/>
      <c r="D11" s="18"/>
      <c r="E11" s="70">
        <f ca="1">Project_Start+1</f>
        <v>45034</v>
      </c>
      <c r="F11" s="70">
        <f ca="1">Project_Start+27</f>
        <v>45060</v>
      </c>
      <c r="G11" s="13"/>
      <c r="H11" s="13">
        <f t="shared" ca="1" si="6"/>
        <v>27</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5">
      <c r="A12" s="42" t="s">
        <v>29</v>
      </c>
      <c r="B12" s="19" t="s">
        <v>37</v>
      </c>
      <c r="C12" s="49"/>
      <c r="D12" s="20"/>
      <c r="E12" s="71"/>
      <c r="F12" s="72"/>
      <c r="G12" s="13"/>
      <c r="H12" s="13" t="str">
        <f t="shared" si="6"/>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5">
      <c r="A13" s="42"/>
      <c r="B13" s="56" t="s">
        <v>43</v>
      </c>
      <c r="C13" s="50"/>
      <c r="D13" s="21"/>
      <c r="E13" s="73">
        <f ca="1">Project_Start+7</f>
        <v>45040</v>
      </c>
      <c r="F13" s="73">
        <f ca="1">Project_Start+20</f>
        <v>45053</v>
      </c>
      <c r="G13" s="13"/>
      <c r="H13" s="13">
        <f t="shared" ca="1" si="6"/>
        <v>14</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5">
      <c r="A14" s="41"/>
      <c r="B14" s="56" t="s">
        <v>44</v>
      </c>
      <c r="C14" s="50"/>
      <c r="D14" s="21"/>
      <c r="E14" s="73">
        <f ca="1">F13+1</f>
        <v>45054</v>
      </c>
      <c r="F14" s="73">
        <f ca="1">E14+13</f>
        <v>45067</v>
      </c>
      <c r="G14" s="13"/>
      <c r="H14" s="13">
        <f t="shared" ca="1" si="6"/>
        <v>14</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5">
      <c r="A15" s="41"/>
      <c r="B15" s="56" t="s">
        <v>45</v>
      </c>
      <c r="C15" s="50"/>
      <c r="D15" s="21"/>
      <c r="E15" s="73">
        <f ca="1">F14+1</f>
        <v>45068</v>
      </c>
      <c r="F15" s="73">
        <f>Project_End</f>
        <v>45086</v>
      </c>
      <c r="G15" s="13"/>
      <c r="H15" s="13">
        <f t="shared" ca="1" si="6"/>
        <v>19</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5">
      <c r="A16" s="41" t="s">
        <v>22</v>
      </c>
      <c r="B16" s="22" t="s">
        <v>38</v>
      </c>
      <c r="C16" s="51"/>
      <c r="D16" s="23"/>
      <c r="E16" s="74"/>
      <c r="F16" s="75"/>
      <c r="G16" s="13"/>
      <c r="H16" s="13" t="str">
        <f t="shared" si="6"/>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5">
      <c r="A17" s="41"/>
      <c r="B17" s="57" t="s">
        <v>46</v>
      </c>
      <c r="C17" s="52"/>
      <c r="D17" s="24"/>
      <c r="E17" s="76">
        <f ca="1">Project_Start</f>
        <v>45033</v>
      </c>
      <c r="F17" s="76">
        <f>Project_End</f>
        <v>45086</v>
      </c>
      <c r="G17" s="13"/>
      <c r="H17" s="13">
        <f t="shared" ca="1" si="6"/>
        <v>54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5">
      <c r="A18" s="41"/>
      <c r="B18" s="57" t="s">
        <v>42</v>
      </c>
      <c r="C18" s="52"/>
      <c r="D18" s="24"/>
      <c r="E18" s="76">
        <f ca="1">Project_Start+1</f>
        <v>45034</v>
      </c>
      <c r="F18" s="76">
        <f ca="1">Project_Start+13</f>
        <v>45046</v>
      </c>
      <c r="G18" s="13"/>
      <c r="H18" s="13">
        <f t="shared" ca="1" si="6"/>
        <v>13</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5">
      <c r="A19" s="41"/>
      <c r="B19" s="57" t="s">
        <v>47</v>
      </c>
      <c r="C19" s="52"/>
      <c r="D19" s="24"/>
      <c r="E19" s="76">
        <f ca="1">Project_Start+7</f>
        <v>45040</v>
      </c>
      <c r="F19" s="76">
        <f>Project_End</f>
        <v>45086</v>
      </c>
      <c r="G19" s="13"/>
      <c r="H19" s="13">
        <f t="shared" ca="1" si="6"/>
        <v>47</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5">
      <c r="A20" s="41" t="s">
        <v>22</v>
      </c>
      <c r="B20" s="25" t="s">
        <v>39</v>
      </c>
      <c r="C20" s="53"/>
      <c r="D20" s="26"/>
      <c r="E20" s="77"/>
      <c r="F20" s="78"/>
      <c r="G20" s="13"/>
      <c r="H20" s="13"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5">
      <c r="A21" s="41"/>
      <c r="B21" s="58" t="s">
        <v>48</v>
      </c>
      <c r="C21" s="54"/>
      <c r="D21" s="27"/>
      <c r="E21" s="79">
        <f>Project_End-11</f>
        <v>45075</v>
      </c>
      <c r="F21" s="79">
        <f>Project_End</f>
        <v>45086</v>
      </c>
      <c r="G21" s="13"/>
      <c r="H21" s="13">
        <f t="shared" si="6"/>
        <v>12</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sheetData>
  <mergeCells count="12">
    <mergeCell ref="C3:D3"/>
    <mergeCell ref="C5:D5"/>
    <mergeCell ref="AK5:AQ5"/>
    <mergeCell ref="AR5:AX5"/>
    <mergeCell ref="AY5:BE5"/>
    <mergeCell ref="E4:F4"/>
    <mergeCell ref="BF5:BL5"/>
    <mergeCell ref="E3:F3"/>
    <mergeCell ref="I5:O5"/>
    <mergeCell ref="P5:V5"/>
    <mergeCell ref="W5:AC5"/>
    <mergeCell ref="AD5:AJ5"/>
  </mergeCells>
  <conditionalFormatting sqref="D8: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1">
    <cfRule type="expression" dxfId="2" priority="33">
      <formula>AND(TODAY()&gt;=I$6,TODAY()&lt;J$6)</formula>
    </cfRule>
  </conditionalFormatting>
  <conditionalFormatting sqref="I8:BL21">
    <cfRule type="expression" dxfId="1" priority="27">
      <formula>AND(task_start&lt;=I$6,ROUNDDOWN((task_end-task_start+1)*task_progress,0)+task_start-1&gt;=I$6)</formula>
    </cfRule>
    <cfRule type="expression" dxfId="0" priority="28" stopIfTrue="1">
      <formula>AND(task_end&gt;=I$6,task_start&lt;J$6)</formula>
    </cfRule>
  </conditionalFormatting>
  <dataValidations disablePrompts="1" count="1">
    <dataValidation type="whole" operator="greaterThanOrEqual" allowBlank="1" showInputMessage="1" promptTitle="Display Week" prompt="Changing this number will scroll the Gantt Chart view." sqref="E5"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ColWidth="9.109375" defaultRowHeight="13.8" x14ac:dyDescent="0.3"/>
  <cols>
    <col min="1" max="1" width="87.109375" style="31" customWidth="1"/>
    <col min="2" max="16384" width="9.109375" style="2"/>
  </cols>
  <sheetData>
    <row r="1" spans="1:2" ht="46.5" customHeight="1" x14ac:dyDescent="0.3"/>
    <row r="2" spans="1:2" s="33" customFormat="1" ht="15.6" x14ac:dyDescent="0.3">
      <c r="A2" s="32" t="s">
        <v>9</v>
      </c>
      <c r="B2" s="32"/>
    </row>
    <row r="3" spans="1:2" s="37" customFormat="1" ht="27" customHeight="1" x14ac:dyDescent="0.3">
      <c r="A3" s="62" t="s">
        <v>14</v>
      </c>
      <c r="B3" s="38"/>
    </row>
    <row r="4" spans="1:2" s="34" customFormat="1" ht="25.8" x14ac:dyDescent="0.5">
      <c r="A4" s="35" t="s">
        <v>8</v>
      </c>
    </row>
    <row r="5" spans="1:2" ht="74.099999999999994" customHeight="1" x14ac:dyDescent="0.3">
      <c r="A5" s="36" t="s">
        <v>17</v>
      </c>
    </row>
    <row r="6" spans="1:2" ht="26.25" customHeight="1" x14ac:dyDescent="0.3">
      <c r="A6" s="35" t="s">
        <v>20</v>
      </c>
    </row>
    <row r="7" spans="1:2" s="31" customFormat="1" ht="204.9" customHeight="1" x14ac:dyDescent="0.3">
      <c r="A7" s="40" t="s">
        <v>19</v>
      </c>
    </row>
    <row r="8" spans="1:2" s="34" customFormat="1" ht="25.8" x14ac:dyDescent="0.5">
      <c r="A8" s="35" t="s">
        <v>10</v>
      </c>
    </row>
    <row r="9" spans="1:2" ht="57.6" x14ac:dyDescent="0.3">
      <c r="A9" s="36" t="s">
        <v>18</v>
      </c>
    </row>
    <row r="10" spans="1:2" s="31" customFormat="1" ht="27.9" customHeight="1" x14ac:dyDescent="0.3">
      <c r="A10" s="39" t="s">
        <v>16</v>
      </c>
    </row>
    <row r="11" spans="1:2" s="34" customFormat="1" ht="25.8" x14ac:dyDescent="0.5">
      <c r="A11" s="35" t="s">
        <v>7</v>
      </c>
    </row>
    <row r="12" spans="1:2" ht="28.8" x14ac:dyDescent="0.3">
      <c r="A12" s="36" t="s">
        <v>15</v>
      </c>
    </row>
    <row r="13" spans="1:2" s="31" customFormat="1" ht="27.9" customHeight="1" x14ac:dyDescent="0.3">
      <c r="A13" s="39" t="s">
        <v>1</v>
      </c>
    </row>
    <row r="14" spans="1:2" s="34" customFormat="1" ht="25.8" x14ac:dyDescent="0.5">
      <c r="A14" s="35" t="s">
        <v>11</v>
      </c>
    </row>
    <row r="15" spans="1:2" ht="75" customHeight="1" x14ac:dyDescent="0.3">
      <c r="A15" s="36" t="s">
        <v>12</v>
      </c>
    </row>
    <row r="16" spans="1:2" ht="72" x14ac:dyDescent="0.3">
      <c r="A16" s="36"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ProjectSchedule</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2023-04-17T13:35:17Z</dcterms:modified>
</cp:coreProperties>
</file>