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ilbatmanov/Desktop/"/>
    </mc:Choice>
  </mc:AlternateContent>
  <xr:revisionPtr revIDLastSave="0" documentId="8_{CFF241B6-6245-F448-B937-FE5DA740B297}" xr6:coauthVersionLast="47" xr6:coauthVersionMax="47" xr10:uidLastSave="{00000000-0000-0000-0000-000000000000}"/>
  <bookViews>
    <workbookView xWindow="0" yWindow="0" windowWidth="28800" windowHeight="18000" xr2:uid="{E722F5F1-DEAC-A348-819A-F03A50C9BC8A}"/>
  </bookViews>
  <sheets>
    <sheet name="Лист1" sheetId="1" r:id="rId1"/>
  </sheets>
  <definedNames>
    <definedName name="ч">Лист1!$A$1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F3" i="1"/>
  <c r="F4" i="1"/>
  <c r="F5" i="1"/>
  <c r="F6" i="1"/>
  <c r="J6" i="1" s="1"/>
  <c r="F7" i="1"/>
  <c r="F8" i="1"/>
  <c r="F9" i="1"/>
  <c r="F10" i="1"/>
  <c r="J10" i="1" s="1"/>
  <c r="F11" i="1"/>
  <c r="F12" i="1"/>
  <c r="F2" i="1"/>
  <c r="L3" i="1"/>
  <c r="L4" i="1"/>
  <c r="L5" i="1"/>
  <c r="L6" i="1"/>
  <c r="L7" i="1"/>
  <c r="L8" i="1"/>
  <c r="L9" i="1"/>
  <c r="L10" i="1"/>
  <c r="L11" i="1"/>
  <c r="L12" i="1"/>
  <c r="L2" i="1"/>
  <c r="M2" i="1"/>
  <c r="M3" i="1"/>
  <c r="M4" i="1"/>
  <c r="M5" i="1"/>
  <c r="M6" i="1"/>
  <c r="M7" i="1"/>
  <c r="M8" i="1"/>
  <c r="M9" i="1"/>
  <c r="M10" i="1"/>
  <c r="M11" i="1"/>
  <c r="M12" i="1"/>
  <c r="K3" i="1"/>
  <c r="K4" i="1"/>
  <c r="K5" i="1"/>
  <c r="K6" i="1"/>
  <c r="K7" i="1"/>
  <c r="K8" i="1"/>
  <c r="K9" i="1"/>
  <c r="K10" i="1"/>
  <c r="K11" i="1"/>
  <c r="K12" i="1"/>
  <c r="K2" i="1"/>
  <c r="K17" i="1"/>
  <c r="K16" i="1"/>
  <c r="K15" i="1"/>
  <c r="J3" i="1"/>
  <c r="J4" i="1"/>
  <c r="J5" i="1"/>
  <c r="J7" i="1"/>
  <c r="J8" i="1"/>
  <c r="J9" i="1"/>
  <c r="J11" i="1"/>
  <c r="J12" i="1"/>
  <c r="J2" i="1"/>
  <c r="L22" i="1"/>
  <c r="L21" i="1"/>
  <c r="L20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E12" i="1"/>
  <c r="E3" i="1"/>
  <c r="E4" i="1"/>
  <c r="E5" i="1"/>
  <c r="E6" i="1"/>
  <c r="E7" i="1"/>
  <c r="E8" i="1"/>
  <c r="E9" i="1"/>
  <c r="E10" i="1"/>
  <c r="E11" i="1"/>
  <c r="E2" i="1"/>
  <c r="I22" i="1"/>
  <c r="I25" i="1" s="1"/>
  <c r="I21" i="1"/>
  <c r="I20" i="1"/>
  <c r="I18" i="1"/>
  <c r="D3" i="1"/>
  <c r="D4" i="1"/>
  <c r="D5" i="1"/>
  <c r="D6" i="1"/>
  <c r="D7" i="1"/>
  <c r="D8" i="1"/>
  <c r="D9" i="1"/>
  <c r="D10" i="1"/>
  <c r="D11" i="1"/>
  <c r="D12" i="1"/>
  <c r="D2" i="1"/>
  <c r="I17" i="1"/>
  <c r="I16" i="1"/>
  <c r="C3" i="1"/>
  <c r="C4" i="1"/>
  <c r="C5" i="1"/>
  <c r="C6" i="1"/>
  <c r="C7" i="1"/>
  <c r="C8" i="1"/>
  <c r="C9" i="1"/>
  <c r="C10" i="1"/>
  <c r="C11" i="1"/>
  <c r="C12" i="1"/>
  <c r="C2" i="1"/>
  <c r="I15" i="1"/>
  <c r="B3" i="1"/>
  <c r="B4" i="1"/>
  <c r="B5" i="1"/>
  <c r="B6" i="1"/>
  <c r="B7" i="1"/>
  <c r="B8" i="1"/>
  <c r="B9" i="1"/>
  <c r="B10" i="1"/>
  <c r="B11" i="1"/>
  <c r="B12" i="1"/>
  <c r="B2" i="1"/>
  <c r="A4" i="1"/>
  <c r="A5" i="1"/>
  <c r="A6" i="1" s="1"/>
  <c r="A7" i="1" s="1"/>
  <c r="A8" i="1" s="1"/>
  <c r="A9" i="1" s="1"/>
  <c r="A10" i="1" s="1"/>
  <c r="A11" i="1" s="1"/>
  <c r="A3" i="1"/>
  <c r="I26" i="1" l="1"/>
  <c r="I27" i="1" s="1"/>
  <c r="I24" i="1"/>
</calcChain>
</file>

<file path=xl/sharedStrings.xml><?xml version="1.0" encoding="utf-8"?>
<sst xmlns="http://schemas.openxmlformats.org/spreadsheetml/2006/main" count="30" uniqueCount="27">
  <si>
    <t>x</t>
  </si>
  <si>
    <t>y</t>
  </si>
  <si>
    <t>sx</t>
  </si>
  <si>
    <t>sxx</t>
  </si>
  <si>
    <t>xx</t>
  </si>
  <si>
    <t>sy</t>
  </si>
  <si>
    <t>sxy</t>
  </si>
  <si>
    <t>d</t>
  </si>
  <si>
    <t>d1</t>
  </si>
  <si>
    <t>d2</t>
  </si>
  <si>
    <t>a</t>
  </si>
  <si>
    <t>b</t>
  </si>
  <si>
    <t>p1(x)</t>
  </si>
  <si>
    <t>epsilon</t>
  </si>
  <si>
    <t>se</t>
  </si>
  <si>
    <t>ско</t>
  </si>
  <si>
    <t>xxx</t>
  </si>
  <si>
    <t>xxxx</t>
  </si>
  <si>
    <t>sxxy</t>
  </si>
  <si>
    <t>sxxx</t>
  </si>
  <si>
    <t>sxxxx</t>
  </si>
  <si>
    <t>a0</t>
  </si>
  <si>
    <t>a2</t>
  </si>
  <si>
    <t>a1</t>
  </si>
  <si>
    <t>eps^2</t>
  </si>
  <si>
    <t>eps</t>
  </si>
  <si>
    <t>p2(x)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</si>
</sst>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AC87-7199-F546-8AA9-47C0432B8729}">
  <dimension ref="A1:N27"/>
  <sheetViews>
    <sheetView tabSelected="1" zoomScale="150" workbookViewId="0">
      <selection activeCell="N15" sqref="N15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4</v>
      </c>
      <c r="D1" t="s">
        <v>6</v>
      </c>
      <c r="E1" t="s">
        <v>12</v>
      </c>
      <c r="F1" t="s">
        <v>13</v>
      </c>
      <c r="G1" t="s">
        <v>16</v>
      </c>
      <c r="H1" t="s">
        <v>17</v>
      </c>
      <c r="I1" t="s">
        <v>18</v>
      </c>
      <c r="J1" t="s">
        <v>24</v>
      </c>
      <c r="K1" t="s">
        <v>26</v>
      </c>
      <c r="L1" t="s">
        <v>25</v>
      </c>
      <c r="M1" t="s">
        <v>24</v>
      </c>
    </row>
    <row r="2" spans="1:14" x14ac:dyDescent="0.2">
      <c r="A2">
        <v>-2</v>
      </c>
      <c r="B2">
        <f>A2*4/(A2*A2*A2*A2+3)</f>
        <v>-0.42105263157894735</v>
      </c>
      <c r="C2">
        <f>A2*A2</f>
        <v>4</v>
      </c>
      <c r="D2">
        <f>A2*B2</f>
        <v>0.84210526315789469</v>
      </c>
      <c r="E2">
        <f>0.168*A2-0.46</f>
        <v>-0.79600000000000004</v>
      </c>
      <c r="F2">
        <f>E2-B2</f>
        <v>-0.3749473684210527</v>
      </c>
      <c r="G2">
        <f>C2*A2</f>
        <v>-8</v>
      </c>
      <c r="H2">
        <f>G2*A2</f>
        <v>16</v>
      </c>
      <c r="I2">
        <f>B2*C2</f>
        <v>-1.6842105263157894</v>
      </c>
      <c r="J2">
        <f>F2*F2</f>
        <v>0.14058552908587263</v>
      </c>
      <c r="K2">
        <f>A2*A2*0.77+1.71*A2+0.004</f>
        <v>-0.33599999999999985</v>
      </c>
      <c r="L2">
        <f>K2-B2</f>
        <v>8.5052631578947491E-2</v>
      </c>
      <c r="M2">
        <f>L2*L2</f>
        <v>7.2339501385041763E-3</v>
      </c>
    </row>
    <row r="3" spans="1:14" x14ac:dyDescent="0.2">
      <c r="A3">
        <f>A2+0.2</f>
        <v>-1.8</v>
      </c>
      <c r="B3">
        <f t="shared" ref="B3:B12" si="0">A3*4/(A3*A3*A3*A3+3)</f>
        <v>-0.53342816500711232</v>
      </c>
      <c r="C3">
        <f t="shared" ref="C3:C12" si="1">A3*A3</f>
        <v>3.24</v>
      </c>
      <c r="D3">
        <f t="shared" ref="D3:D12" si="2">A3*B3</f>
        <v>0.96017069701280222</v>
      </c>
      <c r="E3">
        <f t="shared" ref="E3:E11" si="3">0.168*A3-0.46</f>
        <v>-0.76239999999999997</v>
      </c>
      <c r="F3">
        <f t="shared" ref="F3:F12" si="4">E3-B3</f>
        <v>-0.22897183499288765</v>
      </c>
      <c r="G3">
        <f t="shared" ref="G3:G12" si="5">C3*A3</f>
        <v>-5.8320000000000007</v>
      </c>
      <c r="H3">
        <f t="shared" ref="H3:H12" si="6">G3*A3</f>
        <v>10.497600000000002</v>
      </c>
      <c r="I3">
        <f t="shared" ref="I3:I12" si="7">B3*C3</f>
        <v>-1.728307254623044</v>
      </c>
      <c r="J3">
        <f t="shared" ref="J3:J12" si="8">F3*F3</f>
        <v>5.2428101220010168E-2</v>
      </c>
      <c r="K3">
        <f t="shared" ref="K3:K12" si="9">A3*A3*0.77+1.71*A3+0.004</f>
        <v>-0.57919999999999972</v>
      </c>
      <c r="L3">
        <f t="shared" ref="L3:L12" si="10">K3-B3</f>
        <v>-4.5771834992887395E-2</v>
      </c>
      <c r="M3">
        <f t="shared" ref="M3:M12" si="11">L3*L3</f>
        <v>2.095060878616111E-3</v>
      </c>
    </row>
    <row r="4" spans="1:14" x14ac:dyDescent="0.2">
      <c r="A4">
        <f t="shared" ref="A4:A13" si="12">A3+0.2</f>
        <v>-1.6</v>
      </c>
      <c r="B4">
        <f t="shared" si="0"/>
        <v>-0.66990453860324883</v>
      </c>
      <c r="C4">
        <f t="shared" si="1"/>
        <v>2.5600000000000005</v>
      </c>
      <c r="D4">
        <f t="shared" si="2"/>
        <v>1.0718472617651982</v>
      </c>
      <c r="E4">
        <f t="shared" si="3"/>
        <v>-0.72880000000000011</v>
      </c>
      <c r="F4">
        <f t="shared" si="4"/>
        <v>-5.8895461396751281E-2</v>
      </c>
      <c r="G4">
        <f t="shared" si="5"/>
        <v>-4.096000000000001</v>
      </c>
      <c r="H4">
        <f t="shared" si="6"/>
        <v>6.5536000000000021</v>
      </c>
      <c r="I4">
        <f t="shared" si="7"/>
        <v>-1.7149556188243174</v>
      </c>
      <c r="J4">
        <f t="shared" si="8"/>
        <v>3.4686753731362203E-3</v>
      </c>
      <c r="K4">
        <f t="shared" si="9"/>
        <v>-0.7607999999999997</v>
      </c>
      <c r="L4">
        <f t="shared" si="10"/>
        <v>-9.0895461396750865E-2</v>
      </c>
      <c r="M4">
        <f t="shared" si="11"/>
        <v>8.2619849025282275E-3</v>
      </c>
    </row>
    <row r="5" spans="1:14" x14ac:dyDescent="0.2">
      <c r="A5">
        <f t="shared" si="12"/>
        <v>-1.4000000000000001</v>
      </c>
      <c r="B5">
        <f t="shared" si="0"/>
        <v>-0.81852198316183344</v>
      </c>
      <c r="C5">
        <f t="shared" si="1"/>
        <v>1.9600000000000004</v>
      </c>
      <c r="D5">
        <f t="shared" si="2"/>
        <v>1.1459307764265669</v>
      </c>
      <c r="E5">
        <f t="shared" si="3"/>
        <v>-0.69520000000000004</v>
      </c>
      <c r="F5">
        <f t="shared" si="4"/>
        <v>0.1233219831618334</v>
      </c>
      <c r="G5">
        <f t="shared" si="5"/>
        <v>-2.7440000000000007</v>
      </c>
      <c r="H5">
        <f t="shared" si="6"/>
        <v>3.8416000000000015</v>
      </c>
      <c r="I5">
        <f t="shared" si="7"/>
        <v>-1.6043030869971939</v>
      </c>
      <c r="J5">
        <f t="shared" si="8"/>
        <v>1.5208311530967522E-2</v>
      </c>
      <c r="K5">
        <f t="shared" si="9"/>
        <v>-0.88079999999999981</v>
      </c>
      <c r="L5">
        <f t="shared" si="10"/>
        <v>-6.2278016838166361E-2</v>
      </c>
      <c r="M5">
        <f t="shared" si="11"/>
        <v>3.8785513812949327E-3</v>
      </c>
    </row>
    <row r="6" spans="1:14" x14ac:dyDescent="0.2">
      <c r="A6">
        <f t="shared" si="12"/>
        <v>-1.2000000000000002</v>
      </c>
      <c r="B6">
        <f t="shared" si="0"/>
        <v>-0.94607379375591294</v>
      </c>
      <c r="C6">
        <f t="shared" si="1"/>
        <v>1.4400000000000004</v>
      </c>
      <c r="D6">
        <f t="shared" si="2"/>
        <v>1.1352885525070957</v>
      </c>
      <c r="E6">
        <f t="shared" si="3"/>
        <v>-0.66160000000000008</v>
      </c>
      <c r="F6">
        <f t="shared" si="4"/>
        <v>0.28447379375591286</v>
      </c>
      <c r="G6">
        <f t="shared" si="5"/>
        <v>-1.7280000000000006</v>
      </c>
      <c r="H6">
        <f t="shared" si="6"/>
        <v>2.0736000000000012</v>
      </c>
      <c r="I6">
        <f t="shared" si="7"/>
        <v>-1.362346263008515</v>
      </c>
      <c r="J6">
        <f t="shared" si="8"/>
        <v>8.0925339333881643E-2</v>
      </c>
      <c r="K6">
        <f t="shared" si="9"/>
        <v>-0.93919999999999981</v>
      </c>
      <c r="L6">
        <f t="shared" si="10"/>
        <v>6.8737937559131268E-3</v>
      </c>
      <c r="M6">
        <f t="shared" si="11"/>
        <v>4.7249040598830288E-5</v>
      </c>
    </row>
    <row r="7" spans="1:14" x14ac:dyDescent="0.2">
      <c r="A7">
        <f t="shared" si="12"/>
        <v>-1.0000000000000002</v>
      </c>
      <c r="B7">
        <f t="shared" si="0"/>
        <v>-1</v>
      </c>
      <c r="C7">
        <f t="shared" si="1"/>
        <v>1.0000000000000004</v>
      </c>
      <c r="D7">
        <f t="shared" si="2"/>
        <v>1.0000000000000002</v>
      </c>
      <c r="E7">
        <f t="shared" si="3"/>
        <v>-0.62800000000000011</v>
      </c>
      <c r="F7">
        <f t="shared" si="4"/>
        <v>0.37199999999999989</v>
      </c>
      <c r="G7">
        <f t="shared" si="5"/>
        <v>-1.0000000000000007</v>
      </c>
      <c r="H7">
        <f t="shared" si="6"/>
        <v>1.0000000000000009</v>
      </c>
      <c r="I7">
        <f t="shared" si="7"/>
        <v>-1.0000000000000004</v>
      </c>
      <c r="J7">
        <f t="shared" si="8"/>
        <v>0.13838399999999992</v>
      </c>
      <c r="K7">
        <f t="shared" si="9"/>
        <v>-0.93600000000000005</v>
      </c>
      <c r="L7">
        <f t="shared" si="10"/>
        <v>6.3999999999999946E-2</v>
      </c>
      <c r="M7">
        <f t="shared" si="11"/>
        <v>4.0959999999999929E-3</v>
      </c>
    </row>
    <row r="8" spans="1:14" x14ac:dyDescent="0.2">
      <c r="A8">
        <f t="shared" si="12"/>
        <v>-0.80000000000000027</v>
      </c>
      <c r="B8">
        <f t="shared" si="0"/>
        <v>-0.93852651337400295</v>
      </c>
      <c r="C8">
        <f t="shared" si="1"/>
        <v>0.64000000000000046</v>
      </c>
      <c r="D8">
        <f t="shared" si="2"/>
        <v>0.7508212106992026</v>
      </c>
      <c r="E8">
        <f t="shared" si="3"/>
        <v>-0.59440000000000004</v>
      </c>
      <c r="F8">
        <f t="shared" si="4"/>
        <v>0.34412651337400291</v>
      </c>
      <c r="G8">
        <f t="shared" si="5"/>
        <v>-0.51200000000000057</v>
      </c>
      <c r="H8">
        <f t="shared" si="6"/>
        <v>0.40960000000000057</v>
      </c>
      <c r="I8">
        <f t="shared" si="7"/>
        <v>-0.60065696855936235</v>
      </c>
      <c r="J8">
        <f t="shared" si="8"/>
        <v>0.1184230572069478</v>
      </c>
      <c r="K8">
        <f t="shared" si="9"/>
        <v>-0.87119999999999997</v>
      </c>
      <c r="L8">
        <f t="shared" si="10"/>
        <v>6.7326513374002972E-2</v>
      </c>
      <c r="M8">
        <f t="shared" si="11"/>
        <v>4.5328594030998011E-3</v>
      </c>
    </row>
    <row r="9" spans="1:14" x14ac:dyDescent="0.2">
      <c r="A9">
        <f t="shared" si="12"/>
        <v>-0.60000000000000031</v>
      </c>
      <c r="B9">
        <f t="shared" si="0"/>
        <v>-0.76687116564417213</v>
      </c>
      <c r="C9">
        <f t="shared" si="1"/>
        <v>0.36000000000000038</v>
      </c>
      <c r="D9">
        <f t="shared" si="2"/>
        <v>0.46012269938650352</v>
      </c>
      <c r="E9">
        <f t="shared" si="3"/>
        <v>-0.56080000000000008</v>
      </c>
      <c r="F9">
        <f t="shared" si="4"/>
        <v>0.20607116564417205</v>
      </c>
      <c r="G9">
        <f t="shared" si="5"/>
        <v>-0.21600000000000033</v>
      </c>
      <c r="H9">
        <f t="shared" si="6"/>
        <v>0.12960000000000027</v>
      </c>
      <c r="I9">
        <f t="shared" si="7"/>
        <v>-0.27607361963190225</v>
      </c>
      <c r="J9">
        <f t="shared" si="8"/>
        <v>4.2465325309947795E-2</v>
      </c>
      <c r="K9">
        <f t="shared" si="9"/>
        <v>-0.74480000000000013</v>
      </c>
      <c r="L9">
        <f t="shared" si="10"/>
        <v>2.2071165644171997E-2</v>
      </c>
      <c r="M9">
        <f t="shared" si="11"/>
        <v>4.8713635289247831E-4</v>
      </c>
    </row>
    <row r="10" spans="1:14" x14ac:dyDescent="0.2">
      <c r="A10">
        <f t="shared" si="12"/>
        <v>-0.4000000000000003</v>
      </c>
      <c r="B10">
        <f t="shared" si="0"/>
        <v>-0.52882072977260741</v>
      </c>
      <c r="C10">
        <f t="shared" si="1"/>
        <v>0.16000000000000025</v>
      </c>
      <c r="D10">
        <f t="shared" si="2"/>
        <v>0.21152829190904313</v>
      </c>
      <c r="E10">
        <f t="shared" si="3"/>
        <v>-0.52720000000000011</v>
      </c>
      <c r="F10">
        <f t="shared" si="4"/>
        <v>1.6207297726072989E-3</v>
      </c>
      <c r="G10">
        <f t="shared" si="5"/>
        <v>-6.4000000000000154E-2</v>
      </c>
      <c r="H10">
        <f t="shared" si="6"/>
        <v>2.5600000000000081E-2</v>
      </c>
      <c r="I10">
        <f t="shared" si="7"/>
        <v>-8.4611316763617314E-2</v>
      </c>
      <c r="J10">
        <f t="shared" si="8"/>
        <v>2.6267649958157069E-6</v>
      </c>
      <c r="K10">
        <f t="shared" si="9"/>
        <v>-0.55680000000000029</v>
      </c>
      <c r="L10">
        <f t="shared" si="10"/>
        <v>-2.7979270227392883E-2</v>
      </c>
      <c r="M10">
        <f t="shared" si="11"/>
        <v>7.8283956245747373E-4</v>
      </c>
    </row>
    <row r="11" spans="1:14" x14ac:dyDescent="0.2">
      <c r="A11">
        <f t="shared" si="12"/>
        <v>-0.20000000000000029</v>
      </c>
      <c r="B11">
        <f t="shared" si="0"/>
        <v>-0.26652452025586393</v>
      </c>
      <c r="C11">
        <f t="shared" si="1"/>
        <v>4.0000000000000119E-2</v>
      </c>
      <c r="D11">
        <f t="shared" si="2"/>
        <v>5.3304904051172865E-2</v>
      </c>
      <c r="E11">
        <f t="shared" si="3"/>
        <v>-0.49360000000000009</v>
      </c>
      <c r="F11">
        <f t="shared" si="4"/>
        <v>-0.22707547974413617</v>
      </c>
      <c r="G11">
        <f t="shared" si="5"/>
        <v>-8.0000000000000349E-3</v>
      </c>
      <c r="H11">
        <f t="shared" si="6"/>
        <v>1.6000000000000092E-3</v>
      </c>
      <c r="I11">
        <f t="shared" si="7"/>
        <v>-1.0660980810234588E-2</v>
      </c>
      <c r="J11">
        <f t="shared" si="8"/>
        <v>5.1563273501029593E-2</v>
      </c>
      <c r="K11">
        <f t="shared" si="9"/>
        <v>-0.30720000000000036</v>
      </c>
      <c r="L11">
        <f t="shared" si="10"/>
        <v>-4.0675479744136434E-2</v>
      </c>
      <c r="M11">
        <f t="shared" si="11"/>
        <v>1.6544946524156532E-3</v>
      </c>
    </row>
    <row r="12" spans="1:14" x14ac:dyDescent="0.2">
      <c r="A12">
        <v>0</v>
      </c>
      <c r="B12">
        <f t="shared" si="0"/>
        <v>0</v>
      </c>
      <c r="C12">
        <f t="shared" si="1"/>
        <v>0</v>
      </c>
      <c r="D12">
        <f t="shared" si="2"/>
        <v>0</v>
      </c>
      <c r="E12">
        <f>0.168*A12-0.46</f>
        <v>-0.46</v>
      </c>
      <c r="F12">
        <f t="shared" si="4"/>
        <v>-0.46</v>
      </c>
      <c r="G12">
        <f t="shared" si="5"/>
        <v>0</v>
      </c>
      <c r="H12">
        <f t="shared" si="6"/>
        <v>0</v>
      </c>
      <c r="I12">
        <f t="shared" si="7"/>
        <v>0</v>
      </c>
      <c r="J12">
        <f t="shared" si="8"/>
        <v>0.21160000000000001</v>
      </c>
      <c r="K12">
        <f t="shared" si="9"/>
        <v>4.0000000000000001E-3</v>
      </c>
      <c r="L12">
        <f t="shared" si="10"/>
        <v>4.0000000000000001E-3</v>
      </c>
      <c r="M12">
        <f t="shared" si="11"/>
        <v>1.5999999999999999E-5</v>
      </c>
    </row>
    <row r="15" spans="1:14" x14ac:dyDescent="0.2">
      <c r="H15" t="s">
        <v>2</v>
      </c>
      <c r="I15">
        <f>SUM(A2:A12)</f>
        <v>-11.000000000000002</v>
      </c>
      <c r="K15">
        <f>162/37675</f>
        <v>4.2999336429993366E-3</v>
      </c>
      <c r="L15" t="s">
        <v>21</v>
      </c>
      <c r="N15">
        <f>SQRT(SUM(M2:M12)/4)</f>
        <v>9.0947960824319315E-2</v>
      </c>
    </row>
    <row r="16" spans="1:14" x14ac:dyDescent="0.2">
      <c r="H16" t="s">
        <v>3</v>
      </c>
      <c r="I16">
        <f>SUM(C2:C12)</f>
        <v>15.400000000000006</v>
      </c>
      <c r="K16">
        <f>51533/30140</f>
        <v>1.7097876575978765</v>
      </c>
      <c r="L16" t="s">
        <v>23</v>
      </c>
    </row>
    <row r="17" spans="8:12" x14ac:dyDescent="0.2">
      <c r="H17" t="s">
        <v>5</v>
      </c>
      <c r="I17">
        <f>SUM(B2:B12)</f>
        <v>-6.8897240411537011</v>
      </c>
      <c r="K17">
        <f>528/685</f>
        <v>0.77080291970802917</v>
      </c>
      <c r="L17" t="s">
        <v>22</v>
      </c>
    </row>
    <row r="18" spans="8:12" x14ac:dyDescent="0.2">
      <c r="H18" t="s">
        <v>6</v>
      </c>
      <c r="I18">
        <f>SUM(D2:D12)</f>
        <v>7.6311196569154793</v>
      </c>
    </row>
    <row r="20" spans="8:12" x14ac:dyDescent="0.2">
      <c r="H20" t="s">
        <v>7</v>
      </c>
      <c r="I20">
        <f>I16*11-I15*I15</f>
        <v>48.40000000000002</v>
      </c>
      <c r="K20" t="s">
        <v>19</v>
      </c>
      <c r="L20">
        <f>SUM(G2:G12)</f>
        <v>-24.200000000000003</v>
      </c>
    </row>
    <row r="21" spans="8:12" x14ac:dyDescent="0.2">
      <c r="H21" t="s">
        <v>8</v>
      </c>
      <c r="I21">
        <f>I18*11-I15*I17</f>
        <v>8.1553517733795502</v>
      </c>
      <c r="K21" t="s">
        <v>20</v>
      </c>
      <c r="L21">
        <f>SUM(H2:H12)</f>
        <v>40.532800000000002</v>
      </c>
    </row>
    <row r="22" spans="8:12" x14ac:dyDescent="0.2">
      <c r="H22" t="s">
        <v>9</v>
      </c>
      <c r="I22">
        <f>I16*I17-I15*I18</f>
        <v>-22.159434007696746</v>
      </c>
      <c r="K22" t="s">
        <v>18</v>
      </c>
      <c r="L22">
        <f>SUM(I2:I12)</f>
        <v>-10.066125635533977</v>
      </c>
    </row>
    <row r="24" spans="8:12" x14ac:dyDescent="0.2">
      <c r="H24" t="s">
        <v>10</v>
      </c>
      <c r="I24">
        <f>I21/I20</f>
        <v>0.16849900358222203</v>
      </c>
    </row>
    <row r="25" spans="8:12" x14ac:dyDescent="0.2">
      <c r="H25" t="s">
        <v>11</v>
      </c>
      <c r="I25">
        <f>I22/I20</f>
        <v>-0.45783954561356893</v>
      </c>
    </row>
    <row r="26" spans="8:12" x14ac:dyDescent="0.2">
      <c r="H26" t="s">
        <v>14</v>
      </c>
      <c r="I26">
        <f>SUM(J2:J12)</f>
        <v>0.85505423932678926</v>
      </c>
    </row>
    <row r="27" spans="8:12" x14ac:dyDescent="0.2">
      <c r="H27" t="s">
        <v>15</v>
      </c>
      <c r="I27">
        <f>SQRT(I26/11)</f>
        <v>0.27880495615243761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2024-04-15T20:53:21Z</dcterms:created>
  <dcterms:modified xsi:type="dcterms:W3CDTF">2024-04-15T22:48:18Z</dcterms:modified>
</cp:coreProperties>
</file>