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esktop\Daniels-Nte\"/>
    </mc:Choice>
  </mc:AlternateContent>
  <xr:revisionPtr revIDLastSave="0" documentId="13_ncr:1_{F5CAB1F1-7DA0-43F3-87F0-A34A0F915A8D}" xr6:coauthVersionLast="47" xr6:coauthVersionMax="47" xr10:uidLastSave="{00000000-0000-0000-0000-000000000000}"/>
  <bookViews>
    <workbookView xWindow="-120" yWindow="-120" windowWidth="19800" windowHeight="11760" tabRatio="796" activeTab="4" xr2:uid="{6DC29860-2DAE-4BF1-9B48-A9E6EDCCF9F3}"/>
  </bookViews>
  <sheets>
    <sheet name="Analysis" sheetId="6" r:id="rId1"/>
    <sheet name="Dataset" sheetId="1" r:id="rId2"/>
    <sheet name="Dashboard" sheetId="5" state="hidden" r:id="rId3"/>
    <sheet name="Dashboard (2)" sheetId="10" state="hidden" r:id="rId4"/>
    <sheet name="main Dashboard" sheetId="12" r:id="rId5"/>
    <sheet name="mine" sheetId="11" state="hidden" r:id="rId6"/>
  </sheets>
  <definedNames>
    <definedName name="_xlchart.v5.0" hidden="1">Analysis!$C$50</definedName>
    <definedName name="_xlchart.v5.1" hidden="1">Analysis!$C$51:$C$95</definedName>
    <definedName name="_xlchart.v5.2" hidden="1">Analysis!$D$51:$D$95</definedName>
    <definedName name="_xlcn.WorksheetConnection_SalesData.xlsxTable11" hidden="1">Table1[]</definedName>
    <definedName name="Slicer_Delivery_Status">#N/A</definedName>
    <definedName name="Slicer_Ship_Mode">#N/A</definedName>
    <definedName name="Slicer_Sub_Category">#N/A</definedName>
    <definedName name="Slicer_Year">#N/A</definedName>
  </definedNames>
  <calcPr calcId="191029"/>
  <pivotCaches>
    <pivotCache cacheId="2287" r:id="rId7"/>
    <pivotCache cacheId="2290" r:id="rId8"/>
    <pivotCache cacheId="2293" r:id="rId9"/>
    <pivotCache cacheId="2296" r:id="rId10"/>
    <pivotCache cacheId="2299" r:id="rId11"/>
    <pivotCache cacheId="2302" r:id="rId12"/>
    <pivotCache cacheId="2305" r:id="rId13"/>
    <pivotCache cacheId="2308" r:id="rId14"/>
    <pivotCache cacheId="2311" r:id="rId15"/>
    <pivotCache cacheId="2314" r:id="rId16"/>
    <pivotCache cacheId="2317" r:id="rId17"/>
    <pivotCache cacheId="2320"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xlsx!Table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1" i="6" l="1"/>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C98" i="6"/>
  <c r="D98" i="6"/>
  <c r="C99" i="6"/>
  <c r="D99" i="6"/>
  <c r="C52" i="6"/>
  <c r="D52" i="6"/>
  <c r="C53" i="6"/>
  <c r="D53" i="6"/>
  <c r="C54" i="6"/>
  <c r="D54" i="6"/>
  <c r="C55" i="6"/>
  <c r="D55" i="6"/>
  <c r="C56" i="6"/>
  <c r="D56" i="6"/>
  <c r="C57" i="6"/>
  <c r="D57" i="6"/>
  <c r="C58" i="6"/>
  <c r="D58" i="6"/>
  <c r="C59" i="6"/>
  <c r="D59" i="6"/>
  <c r="C60" i="6"/>
  <c r="D60" i="6"/>
  <c r="D51" i="6"/>
  <c r="C51" i="6"/>
  <c r="Q6" i="6"/>
  <c r="P6" i="6"/>
  <c r="O6" i="6"/>
  <c r="R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B088E274-5292-4AC7-B29F-9D4AC9AB045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76A67E2-D193-46A2-801E-A35BB6BEA3E3}" name="WorksheetConnection_Sales Data.xlsx!Table1" type="102" refreshedVersion="7" minRefreshableVersion="5">
    <extLst>
      <ext xmlns:x15="http://schemas.microsoft.com/office/spreadsheetml/2010/11/main" uri="{DE250136-89BD-433C-8126-D09CA5730AF9}">
        <x15:connection id="Table1" autoDelete="1">
          <x15:rangePr sourceName="_xlcn.WorksheetConnection_SalesData.xlsxTable11"/>
        </x15:connection>
      </ext>
    </extLst>
  </connection>
</connections>
</file>

<file path=xl/sharedStrings.xml><?xml version="1.0" encoding="utf-8"?>
<sst xmlns="http://schemas.openxmlformats.org/spreadsheetml/2006/main" count="140106" uniqueCount="10976">
  <si>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</si>
  <si>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</si>
  <si>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</si>
  <si>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</si>
  <si>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</si>
  <si>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</si>
  <si>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</si>
  <si>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</si>
  <si>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</si>
  <si>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</si>
  <si>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</si>
  <si>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</si>
  <si>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</si>
  <si>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</si>
  <si>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</si>
  <si>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</si>
  <si>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</si>
  <si>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</si>
  <si>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</si>
  <si>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</si>
  <si>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</si>
  <si>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</si>
  <si>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</si>
  <si>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</si>
  <si>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</si>
  <si>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</si>
  <si>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</si>
  <si>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</si>
  <si>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</si>
  <si>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</si>
  <si>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</si>
  <si>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</si>
  <si>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</si>
  <si>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</si>
  <si>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</si>
  <si>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</si>
  <si>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</si>
  <si>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</si>
  <si>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</si>
  <si>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</si>
  <si>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</si>
  <si>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</si>
  <si>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</si>
  <si>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</si>
  <si>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</si>
  <si>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</si>
  <si>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</si>
  <si>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</si>
  <si>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</si>
  <si>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</si>
  <si>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</si>
  <si>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</si>
  <si>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</si>
  <si>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</si>
  <si>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</si>
  <si>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</si>
  <si>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</si>
  <si>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</si>
  <si>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</si>
  <si>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</si>
  <si>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</si>
  <si>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</si>
  <si>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</si>
  <si>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</si>
  <si>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</si>
  <si>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</si>
  <si>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</si>
  <si>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</si>
  <si>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</si>
  <si>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</si>
  <si>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</si>
  <si>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</si>
  <si>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</si>
  <si>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</si>
  <si>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</si>
  <si>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</si>
  <si>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</si>
  <si>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</si>
  <si>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</si>
  <si>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</si>
  <si>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</si>
  <si>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</si>
  <si>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</si>
  <si>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</si>
  <si>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</si>
  <si>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</si>
  <si>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</si>
  <si>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</si>
  <si>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</si>
  <si>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</si>
  <si>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</si>
  <si>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</si>
  <si>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</si>
  <si>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</si>
  <si>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</si>
  <si>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</si>
  <si>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</si>
  <si>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</si>
  <si>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</si>
  <si>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</si>
  <si>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</si>
  <si>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</si>
  <si>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</si>
  <si>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</si>
  <si>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</si>
  <si>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</si>
  <si>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</si>
  <si>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</si>
  <si>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</si>
  <si>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</si>
  <si>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</si>
  <si>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</si>
  <si>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</si>
  <si>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</si>
  <si>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</si>
  <si>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</si>
  <si>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</si>
  <si>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</si>
  <si>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</si>
  <si>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</si>
  <si>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</si>
  <si>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</si>
  <si>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</si>
  <si>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</si>
  <si>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</si>
  <si>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</si>
  <si>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</si>
  <si>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</si>
  <si>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</si>
  <si>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</si>
  <si>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</si>
  <si>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</si>
  <si>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</si>
  <si>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</si>
  <si>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</si>
  <si>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</si>
  <si>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</si>
  <si>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</si>
  <si>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</si>
  <si>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</si>
  <si>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</si>
  <si>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</si>
  <si>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</si>
  <si>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</si>
  <si>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</si>
  <si>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</si>
  <si>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</si>
  <si>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</si>
  <si>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</si>
  <si>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</si>
  <si>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</si>
  <si>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</si>
  <si>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</si>
  <si>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</si>
  <si>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</si>
  <si>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</si>
  <si>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</si>
  <si>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</si>
  <si>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</si>
  <si>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</si>
  <si>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</si>
  <si>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</si>
  <si>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</si>
  <si>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</si>
  <si>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</si>
  <si>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</si>
  <si>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</si>
  <si>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</si>
  <si>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</si>
  <si>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</si>
  <si>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</si>
  <si>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</si>
  <si>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</si>
  <si>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</si>
  <si>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</si>
  <si>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</si>
  <si>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</si>
  <si>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</si>
  <si>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</si>
  <si>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</si>
  <si>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</si>
  <si>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</si>
  <si>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</si>
  <si>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</si>
  <si>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</si>
  <si>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</si>
  <si>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</si>
  <si>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</si>
  <si>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</si>
  <si>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</si>
  <si>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</si>
  <si>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</si>
  <si>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</si>
  <si>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</si>
  <si>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</si>
  <si>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</si>
  <si>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</si>
  <si>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</si>
  <si>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</si>
  <si>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</si>
  <si>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</si>
  <si>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</si>
  <si>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</si>
  <si>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</si>
  <si>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</si>
  <si>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</si>
  <si>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</si>
  <si>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</si>
  <si>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</si>
  <si>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</si>
  <si>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</si>
  <si>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</si>
  <si>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</si>
  <si>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</si>
  <si>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</si>
  <si>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</si>
  <si>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</si>
  <si>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</si>
  <si>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</si>
  <si>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</si>
  <si>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</si>
  <si>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</si>
  <si>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</si>
  <si>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</si>
  <si>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</si>
  <si>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</si>
  <si>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</si>
  <si>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</si>
  <si>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</si>
  <si>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</si>
  <si>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</si>
  <si>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</si>
  <si>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</si>
  <si>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</si>
  <si>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</si>
  <si>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</si>
  <si>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</si>
  <si>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</si>
  <si>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</si>
  <si>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</si>
  <si>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</si>
  <si>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</si>
  <si>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</si>
  <si>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</si>
  <si>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</si>
  <si>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</si>
  <si>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</si>
  <si>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</si>
  <si>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</si>
  <si>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</si>
  <si>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</si>
  <si>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</si>
  <si>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</si>
  <si>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</si>
  <si>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</si>
  <si>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</si>
  <si>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</si>
  <si>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</si>
  <si>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</si>
  <si>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</si>
  <si>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</si>
  <si>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</si>
  <si>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</si>
  <si>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</si>
  <si>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</si>
  <si>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</si>
  <si>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</si>
  <si>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</si>
  <si>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</si>
  <si>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</si>
  <si>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</si>
  <si>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</si>
  <si>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</si>
  <si>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</si>
  <si>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</si>
  <si>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</si>
  <si>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</si>
  <si>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</si>
  <si>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</si>
  <si>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</si>
  <si>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</si>
  <si>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</si>
  <si>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</si>
  <si>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</si>
  <si>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</si>
  <si>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</si>
  <si>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</si>
  <si>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</si>
  <si>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</si>
  <si>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</si>
  <si>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</si>
  <si>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</si>
  <si>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</si>
  <si>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</si>
  <si>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</si>
  <si>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</si>
  <si>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</si>
  <si>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</si>
  <si>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</si>
  <si>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</si>
  <si>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</si>
  <si>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</si>
  <si>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</si>
  <si>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</si>
  <si>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</si>
  <si>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</si>
  <si>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</si>
  <si>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</si>
  <si>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</si>
  <si>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</si>
  <si>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</si>
  <si>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</si>
  <si>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</si>
  <si>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</si>
  <si>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</si>
  <si>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</si>
  <si>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</si>
  <si>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</si>
  <si>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</si>
  <si>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</si>
  <si>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</si>
  <si>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</si>
  <si>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</si>
  <si>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</si>
  <si>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</si>
  <si>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</si>
  <si>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</si>
  <si>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</si>
  <si>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</si>
  <si>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</si>
  <si>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</si>
  <si>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</si>
  <si>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</si>
  <si>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</si>
  <si>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</si>
  <si>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</si>
  <si>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</si>
  <si>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</si>
  <si>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</si>
  <si>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</si>
  <si>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</si>
  <si>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</si>
  <si>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</si>
  <si>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</si>
  <si>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</si>
  <si>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</si>
  <si>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</si>
  <si>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</si>
  <si>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</si>
  <si>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</si>
  <si>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</si>
  <si>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</si>
  <si>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</si>
  <si>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</si>
  <si>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</si>
  <si>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</si>
  <si>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</si>
  <si>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</si>
  <si>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</si>
  <si>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</si>
  <si>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</si>
  <si>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</si>
  <si>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</si>
  <si>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</si>
  <si>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</si>
  <si>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</si>
  <si>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</si>
  <si>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</si>
  <si>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</si>
  <si>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</si>
  <si>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</si>
  <si>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</si>
  <si>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</si>
  <si>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</si>
  <si>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</si>
  <si>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</si>
  <si>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</si>
  <si>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</si>
  <si>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</si>
  <si>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</si>
  <si>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</si>
  <si>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</si>
  <si>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</si>
  <si>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</si>
  <si>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</si>
  <si>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</si>
  <si>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</si>
  <si>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</si>
  <si>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</si>
  <si>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</si>
  <si>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</si>
  <si>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</si>
  <si>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</si>
  <si>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</si>
  <si>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</si>
  <si>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</si>
  <si>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</si>
  <si>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</si>
  <si>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</si>
  <si>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</si>
  <si>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</si>
  <si>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</si>
  <si>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</si>
  <si>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</si>
  <si>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</si>
  <si>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</si>
  <si>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</si>
  <si>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</si>
  <si>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</si>
  <si>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</si>
  <si>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</si>
  <si>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</si>
  <si>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</si>
  <si>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</si>
  <si>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</si>
  <si>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</si>
  <si>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</si>
  <si>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</si>
  <si>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</si>
  <si>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</si>
  <si>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</si>
  <si>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</si>
  <si>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</si>
  <si>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</si>
  <si>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</si>
  <si>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</si>
  <si>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</si>
  <si>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</si>
  <si>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</si>
  <si>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</si>
  <si>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</si>
  <si>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</si>
  <si>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</si>
  <si>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</si>
  <si>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</si>
  <si>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</si>
  <si>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</si>
  <si>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</si>
  <si>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</si>
  <si>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</si>
  <si>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</si>
  <si>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</si>
  <si>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</si>
  <si>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</si>
  <si>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</si>
  <si>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</si>
  <si>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</si>
  <si>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</si>
  <si>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</si>
  <si>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</si>
  <si>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</si>
  <si>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</si>
  <si>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</si>
  <si>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</si>
  <si>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</si>
  <si>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</si>
  <si>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</si>
  <si>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</si>
  <si>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</si>
  <si>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</si>
  <si>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</si>
  <si>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</si>
  <si>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</si>
  <si>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</si>
  <si>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</si>
  <si>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</si>
  <si>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</si>
  <si>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</si>
  <si>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</si>
  <si>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</si>
  <si>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</si>
  <si>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</si>
  <si>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</si>
  <si>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</si>
  <si>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</si>
  <si>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</si>
  <si>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</si>
  <si>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</si>
  <si>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</si>
  <si>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</si>
  <si>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</si>
  <si>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</si>
  <si>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</si>
  <si>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</si>
  <si>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</si>
  <si>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</si>
  <si>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</si>
  <si>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</si>
  <si>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</si>
  <si>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</si>
  <si>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</si>
  <si>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</si>
  <si>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</si>
  <si>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</si>
  <si>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</si>
  <si>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</si>
  <si>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</si>
  <si>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</si>
  <si>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</si>
  <si>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</si>
  <si>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</si>
  <si>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</si>
  <si>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</si>
  <si>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</si>
  <si>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</si>
  <si>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</si>
  <si>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</si>
  <si>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</si>
  <si>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</si>
  <si>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</si>
  <si>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</si>
  <si>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</si>
  <si>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</si>
  <si>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</si>
  <si>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</si>
  <si>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</si>
  <si>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</si>
  <si>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</si>
  <si>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</si>
  <si>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</si>
  <si>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</si>
  <si>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</si>
  <si>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</si>
  <si>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</si>
  <si>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</si>
  <si>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</si>
  <si>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</si>
  <si>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</si>
  <si>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</si>
  <si>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</si>
  <si>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</si>
  <si>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</si>
  <si>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</si>
  <si>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</si>
  <si>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</si>
  <si>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</si>
  <si>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</si>
  <si>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</si>
  <si>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</si>
  <si>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</si>
  <si>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</si>
  <si>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</si>
  <si>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</si>
  <si>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</si>
  <si>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</si>
  <si>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</si>
  <si>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</si>
  <si>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</si>
  <si>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</si>
  <si>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</si>
  <si>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</si>
  <si>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</si>
  <si>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</si>
  <si>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</si>
  <si>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</si>
  <si>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</si>
  <si>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</si>
  <si>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</si>
  <si>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</si>
  <si>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</si>
  <si>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</si>
  <si>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</si>
  <si>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</si>
  <si>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</si>
  <si>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</si>
  <si>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</si>
  <si>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</si>
  <si>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</si>
  <si>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</si>
  <si>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</si>
  <si>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</si>
  <si>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</si>
  <si>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</si>
  <si>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</si>
  <si>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</si>
  <si>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</si>
  <si>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</si>
  <si>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</si>
  <si>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</si>
  <si>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</si>
  <si>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</si>
  <si>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</si>
  <si>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</si>
  <si>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</si>
  <si>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</si>
  <si>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</si>
  <si>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</si>
  <si>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</si>
  <si>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</si>
  <si>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</si>
  <si>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</si>
  <si>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</si>
  <si>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</si>
  <si>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</si>
  <si>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</si>
  <si>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</si>
  <si>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</si>
  <si>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</si>
  <si>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</si>
  <si>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</si>
  <si>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</si>
  <si>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</si>
  <si>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</si>
  <si>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</si>
  <si>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</si>
  <si>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</si>
  <si>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</si>
  <si>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</si>
  <si>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</si>
  <si>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</si>
  <si>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</si>
  <si>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</si>
  <si>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</si>
  <si>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</si>
  <si>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</si>
  <si>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</si>
  <si>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</si>
  <si>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</si>
  <si>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</si>
  <si>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</si>
  <si>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</si>
  <si>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</si>
  <si>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</si>
  <si>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</si>
  <si>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</si>
  <si>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</si>
  <si>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</si>
  <si>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</si>
  <si>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</si>
  <si>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</si>
  <si>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</si>
  <si>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</si>
  <si>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</si>
  <si>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</si>
  <si>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</si>
  <si>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</si>
  <si>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</si>
  <si>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</si>
  <si>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</si>
  <si>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</si>
  <si>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</si>
  <si>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</si>
  <si>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</si>
  <si>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</si>
  <si>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</si>
  <si>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</si>
  <si>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</si>
  <si>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</si>
  <si>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</si>
  <si>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</si>
  <si>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</si>
  <si>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</si>
  <si>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</si>
  <si>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</si>
  <si>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</si>
  <si>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</si>
  <si>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</si>
  <si>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</si>
  <si>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</si>
  <si>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</si>
  <si>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</si>
  <si>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</si>
  <si>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</si>
  <si>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</si>
  <si>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</si>
  <si>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</si>
  <si>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</si>
  <si>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</si>
  <si>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</si>
  <si>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</si>
  <si>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</si>
  <si>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</si>
  <si>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</si>
  <si>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</si>
  <si>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</si>
  <si>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</si>
  <si>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</si>
  <si>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</si>
  <si>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</si>
  <si>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</si>
  <si>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</si>
  <si>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</si>
  <si>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</si>
  <si>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</si>
  <si>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</si>
  <si>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</si>
  <si>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</si>
  <si>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</si>
  <si>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</si>
  <si>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</si>
  <si>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</si>
  <si>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</si>
  <si>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</si>
  <si>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</si>
  <si>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</si>
  <si>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</si>
  <si>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</si>
  <si>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</si>
  <si>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</si>
  <si>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</si>
  <si>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</si>
  <si>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</si>
  <si>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</si>
  <si>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</si>
  <si>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</si>
  <si>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</si>
  <si>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</si>
  <si>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</si>
  <si>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</si>
  <si>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</si>
  <si>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</si>
  <si>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</si>
  <si>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</si>
  <si>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</si>
  <si>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</si>
  <si>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</si>
  <si>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</si>
  <si>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</si>
  <si>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</si>
  <si>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</si>
  <si>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</si>
  <si>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</si>
  <si>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</si>
  <si>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</si>
  <si>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</si>
  <si>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</si>
  <si>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</si>
  <si>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</si>
  <si>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</si>
  <si>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</si>
  <si>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</si>
  <si>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</si>
  <si>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</si>
  <si>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</si>
  <si>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</si>
  <si>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</si>
  <si>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</si>
  <si>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</si>
  <si>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</si>
  <si>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</si>
  <si>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</si>
  <si>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</si>
  <si>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</si>
  <si>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</si>
  <si>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</si>
  <si>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</si>
  <si>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</si>
  <si>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</si>
  <si>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</si>
  <si>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</si>
  <si>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</si>
  <si>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</si>
  <si>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</si>
  <si>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</si>
  <si>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</si>
  <si>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</si>
  <si>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</si>
  <si>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</si>
  <si>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</si>
  <si>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</si>
  <si>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</si>
  <si>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</si>
  <si>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</si>
  <si>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</si>
  <si>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</si>
  <si>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</si>
  <si>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</si>
  <si>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</si>
  <si>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</si>
  <si>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</si>
  <si>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</si>
  <si>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</si>
  <si>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</si>
  <si>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</si>
  <si>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</si>
  <si>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</si>
  <si>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</si>
  <si>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</si>
  <si>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</si>
  <si>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</si>
  <si>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</si>
  <si>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</si>
  <si>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</si>
  <si>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</si>
  <si>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</si>
  <si>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</si>
  <si>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</si>
  <si>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</si>
  <si>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</si>
  <si>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</si>
  <si>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</si>
  <si>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</si>
  <si>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</si>
  <si>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</si>
  <si>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</si>
  <si>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</si>
  <si>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</si>
  <si>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</si>
  <si>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</si>
  <si>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</si>
  <si>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</si>
  <si>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</si>
  <si>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</si>
  <si>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</si>
  <si>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</si>
  <si>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</si>
  <si>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</si>
  <si>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</si>
  <si>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</si>
  <si>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</si>
  <si>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</si>
  <si>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</si>
  <si>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</si>
  <si>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</si>
  <si>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</si>
  <si>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</si>
  <si>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</si>
  <si>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</si>
  <si>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</si>
  <si>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</si>
  <si>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</si>
  <si>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</si>
  <si>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</si>
  <si>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</si>
  <si>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</si>
  <si>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</si>
  <si>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</si>
  <si>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</si>
  <si>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</si>
  <si>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</si>
  <si>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</si>
  <si>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</si>
  <si>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</si>
  <si>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</si>
  <si>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</si>
  <si>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</si>
  <si>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</si>
  <si>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</si>
  <si>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</si>
  <si>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</si>
  <si>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</si>
  <si>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</si>
  <si>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</si>
  <si>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</si>
  <si>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</si>
  <si>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</si>
  <si>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</si>
  <si>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</si>
  <si>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</si>
  <si>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</si>
  <si>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</si>
  <si>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</si>
  <si>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</si>
  <si>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</si>
  <si>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</si>
  <si>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</si>
  <si>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</si>
  <si>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</si>
  <si>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</si>
  <si>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</si>
  <si>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</si>
  <si>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</si>
  <si>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</si>
  <si>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</si>
  <si>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</si>
  <si>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</si>
  <si>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</si>
  <si>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</si>
  <si>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</si>
  <si>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</si>
  <si>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</si>
  <si>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</si>
  <si>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</si>
  <si>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</si>
  <si>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</si>
  <si>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</si>
  <si>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</si>
  <si>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</si>
  <si>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</si>
  <si>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</si>
  <si>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</si>
  <si>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</si>
  <si>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</si>
  <si>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</si>
  <si>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</si>
  <si>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</si>
  <si>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</si>
  <si>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</si>
  <si>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</si>
  <si>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</si>
  <si>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</si>
  <si>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</si>
  <si>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</si>
  <si>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</si>
  <si>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</si>
  <si>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</si>
  <si>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</si>
  <si>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</si>
  <si>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</si>
  <si>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</si>
  <si>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</si>
  <si>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</si>
  <si>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</si>
  <si>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</si>
  <si>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</si>
  <si>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</si>
  <si>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</si>
  <si>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</si>
  <si>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</si>
  <si>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</si>
  <si>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</si>
  <si>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</si>
  <si>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</si>
  <si>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</si>
  <si>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</si>
  <si>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</si>
  <si>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</si>
  <si>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</si>
  <si>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</si>
  <si>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</si>
  <si>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</si>
  <si>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</si>
  <si>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</si>
  <si>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</si>
  <si>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</si>
  <si>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</si>
  <si>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</si>
  <si>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</si>
  <si>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</si>
  <si>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</si>
  <si>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</si>
  <si>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</si>
  <si>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</si>
  <si>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</si>
  <si>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</si>
  <si>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</si>
  <si>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</si>
  <si>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</si>
  <si>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</si>
  <si>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</si>
  <si>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</si>
  <si>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</si>
  <si>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</si>
  <si>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</si>
  <si>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</si>
  <si>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</si>
  <si>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</si>
  <si>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</si>
  <si>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</si>
  <si>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</si>
  <si>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</si>
  <si>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</si>
  <si>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</si>
  <si>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</si>
  <si>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</si>
  <si>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</si>
  <si>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</si>
  <si>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</si>
  <si>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</si>
  <si>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</si>
  <si>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</si>
  <si>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</si>
  <si>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</si>
  <si>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</si>
  <si>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</si>
  <si>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</si>
  <si>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</si>
  <si>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</si>
  <si>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</si>
  <si>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</si>
  <si>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</si>
  <si>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</si>
  <si>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</si>
  <si>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</si>
  <si>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</si>
  <si>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</si>
  <si>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</si>
  <si>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</si>
  <si>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</si>
  <si>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</si>
  <si>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</si>
  <si>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</si>
  <si>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</si>
  <si>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</si>
  <si>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</si>
  <si>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</si>
  <si>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</si>
  <si>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</si>
  <si>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</si>
  <si>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</si>
  <si>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</si>
  <si>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</si>
  <si>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</si>
  <si>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</si>
  <si>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</si>
  <si>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</si>
  <si>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</si>
  <si>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</si>
  <si>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</si>
  <si>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</si>
  <si>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</si>
  <si>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</si>
  <si>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</si>
  <si>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</si>
  <si>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</si>
  <si>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</si>
  <si>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</si>
  <si>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</si>
  <si>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</si>
  <si>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</si>
  <si>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</si>
  <si>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</si>
  <si>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</si>
  <si>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</si>
  <si>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</si>
  <si>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</si>
  <si>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</si>
  <si>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</si>
  <si>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</si>
  <si>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</si>
  <si>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</si>
  <si>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</si>
  <si>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</si>
  <si>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</si>
  <si>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</si>
  <si>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</si>
  <si>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</si>
  <si>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</si>
  <si>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</si>
  <si>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</si>
  <si>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</si>
  <si>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</si>
  <si>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</si>
  <si>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</si>
  <si>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</si>
  <si>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</si>
  <si>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</si>
  <si>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</si>
  <si>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</si>
  <si>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</si>
  <si>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</si>
  <si>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</si>
  <si>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</si>
  <si>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</si>
  <si>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</si>
  <si>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</si>
  <si>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</si>
  <si>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</si>
  <si>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</si>
  <si>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</si>
  <si>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</si>
  <si>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</si>
  <si>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</si>
  <si>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</si>
  <si>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</si>
  <si>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</si>
  <si>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</si>
  <si>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</si>
  <si>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</si>
  <si>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</si>
  <si>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</si>
  <si>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</si>
  <si>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</si>
  <si>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</si>
  <si>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</si>
  <si>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</si>
  <si>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</si>
  <si>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</si>
  <si>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</si>
  <si>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</si>
  <si>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</si>
  <si>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</si>
  <si>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</si>
  <si>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</si>
  <si>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</si>
  <si>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</si>
  <si>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</si>
  <si>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</si>
  <si>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</si>
  <si>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</si>
  <si>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</si>
  <si>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</si>
  <si>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</si>
  <si>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</si>
  <si>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</si>
  <si>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</si>
  <si>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</si>
  <si>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</si>
  <si>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</si>
  <si>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</si>
  <si>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</si>
  <si>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</si>
  <si>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</si>
  <si>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</si>
  <si>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</si>
  <si>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</si>
  <si>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</si>
  <si>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</si>
  <si>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</si>
  <si>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</si>
  <si>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</si>
  <si>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</si>
  <si>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</si>
  <si>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</si>
  <si>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</si>
  <si>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</si>
  <si>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</si>
  <si>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</si>
  <si>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</si>
  <si>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</si>
  <si>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</si>
  <si>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</si>
  <si>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</si>
  <si>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</si>
  <si>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</si>
  <si>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</si>
  <si>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</si>
  <si>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</si>
  <si>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</si>
  <si>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</si>
  <si>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</si>
  <si>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</si>
  <si>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</si>
  <si>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</si>
  <si>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</si>
  <si>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</si>
  <si>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</si>
  <si>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</si>
  <si>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</si>
  <si>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</si>
  <si>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</si>
  <si>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</si>
  <si>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</si>
  <si>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</si>
  <si>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</si>
  <si>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</si>
  <si>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</si>
  <si>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</si>
  <si>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</si>
  <si>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</si>
  <si>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</si>
  <si>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</si>
  <si>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</si>
  <si>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</si>
  <si>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</si>
  <si>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</si>
  <si>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</si>
  <si>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</si>
  <si>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</si>
  <si>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</si>
  <si>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</si>
  <si>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</si>
  <si>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</si>
  <si>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</si>
  <si>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</si>
  <si>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</si>
  <si>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</si>
  <si>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</si>
  <si>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</si>
  <si>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</si>
  <si>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</si>
  <si>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</si>
  <si>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</si>
  <si>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</si>
  <si>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</si>
  <si>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</si>
  <si>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</si>
  <si>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</si>
  <si>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</si>
  <si>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</si>
  <si>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</si>
  <si>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</si>
  <si>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</si>
  <si>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</si>
  <si>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</si>
  <si>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</si>
  <si>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</si>
  <si>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</si>
  <si>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</si>
  <si>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</si>
  <si>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</si>
  <si>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</si>
  <si>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</si>
  <si>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</si>
  <si>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</si>
  <si>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</si>
  <si>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</si>
  <si>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</si>
  <si>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</si>
  <si>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</si>
  <si>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</si>
  <si>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</si>
  <si>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</si>
  <si>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</si>
  <si>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</si>
  <si>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</si>
  <si>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</si>
  <si>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</si>
  <si>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</si>
  <si>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</si>
  <si>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</si>
  <si>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</si>
  <si>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</si>
  <si>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</si>
  <si>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</si>
  <si>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</si>
  <si>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</si>
  <si>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</si>
  <si>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</si>
  <si>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</si>
  <si>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</si>
  <si>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</si>
  <si>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</si>
  <si>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</si>
  <si>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</si>
  <si>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</si>
  <si>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</si>
  <si>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</si>
  <si>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</si>
  <si>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</si>
  <si>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</si>
  <si>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</si>
  <si>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</si>
  <si>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</si>
  <si>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</si>
  <si>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</si>
  <si>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</si>
  <si>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</si>
  <si>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</si>
  <si>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</si>
  <si>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</si>
  <si>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</si>
  <si>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</si>
  <si>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</si>
  <si>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</si>
  <si>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</si>
  <si>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</si>
  <si>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</si>
  <si>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</si>
  <si>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</si>
  <si>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</si>
  <si>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</si>
  <si>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</si>
  <si>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</si>
  <si>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</si>
  <si>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</si>
  <si>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</si>
  <si>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</si>
  <si>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</si>
  <si>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</si>
  <si>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</si>
  <si>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</si>
  <si>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</si>
  <si>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</si>
  <si>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</si>
  <si>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</si>
  <si>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</si>
  <si>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</si>
  <si>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</si>
  <si>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</si>
  <si>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</si>
  <si>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</si>
  <si>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</si>
  <si>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</si>
  <si>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</si>
  <si>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</si>
  <si>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</si>
  <si>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</si>
  <si>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</si>
  <si>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</si>
  <si>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</si>
  <si>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</si>
  <si>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</si>
  <si>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</si>
  <si>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</si>
  <si>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</si>
  <si>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</si>
  <si>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</si>
  <si>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</si>
  <si>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</si>
  <si>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</si>
  <si>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</si>
  <si>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</si>
  <si>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</si>
  <si>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</si>
  <si>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</si>
  <si>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</si>
  <si>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</si>
  <si>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</si>
  <si>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</si>
  <si>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</si>
  <si>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</si>
  <si>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</si>
  <si>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</si>
  <si>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</si>
  <si>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</si>
  <si>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</si>
  <si>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</si>
  <si>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</si>
  <si>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</si>
  <si>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</si>
  <si>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</si>
  <si>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</si>
  <si>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</si>
  <si>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</si>
  <si>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</si>
  <si>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</si>
  <si>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</si>
  <si>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</si>
  <si>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</si>
  <si>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</si>
  <si>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</si>
  <si>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</si>
  <si>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</si>
  <si>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</si>
  <si>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</si>
  <si>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</si>
  <si>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</si>
  <si>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</si>
  <si>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</si>
  <si>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</si>
  <si>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</si>
  <si>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</si>
  <si>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</si>
  <si>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</si>
  <si>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</si>
  <si>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</si>
  <si>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</si>
  <si>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</si>
  <si>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</si>
  <si>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</si>
  <si>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</si>
  <si>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</si>
  <si>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</si>
  <si>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</si>
  <si>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</si>
  <si>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</si>
  <si>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</si>
  <si>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</si>
  <si>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</si>
  <si>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</si>
  <si>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</si>
  <si>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</si>
  <si>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</si>
  <si>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</si>
  <si>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</si>
  <si>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</si>
  <si>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</si>
  <si>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</si>
  <si>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</si>
  <si>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</si>
  <si>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</si>
  <si>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</si>
  <si>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</si>
  <si>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</si>
  <si>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</si>
  <si>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</si>
  <si>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</si>
  <si>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</si>
  <si>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</si>
  <si>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</si>
  <si>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</si>
  <si>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</si>
  <si>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</si>
  <si>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</si>
  <si>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</si>
  <si>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</si>
  <si>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</si>
  <si>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</si>
  <si>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</si>
  <si>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</si>
  <si>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</si>
  <si>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</si>
  <si>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</si>
  <si>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</si>
  <si>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</si>
  <si>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</si>
  <si>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</si>
  <si>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</si>
  <si>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</si>
  <si>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</si>
  <si>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</si>
  <si>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</si>
  <si>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</si>
  <si>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</si>
  <si>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</si>
  <si>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</si>
  <si>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</si>
  <si>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</si>
  <si>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</si>
  <si>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</si>
  <si>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</si>
  <si>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</si>
  <si>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</si>
  <si>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</si>
  <si>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</si>
  <si>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</si>
  <si>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</si>
  <si>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</si>
  <si>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</si>
  <si>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</si>
  <si>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</si>
  <si>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</si>
  <si>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</si>
  <si>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</si>
  <si>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</si>
  <si>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</si>
  <si>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</si>
  <si>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</si>
  <si>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</si>
  <si>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</si>
  <si>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</si>
  <si>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</si>
  <si>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</si>
  <si>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</si>
  <si>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</si>
  <si>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</si>
  <si>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</si>
  <si>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</si>
  <si>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</si>
  <si>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</si>
  <si>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</si>
  <si>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</si>
  <si>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</si>
  <si>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</si>
  <si>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</si>
  <si>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</si>
  <si>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</si>
  <si>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</si>
  <si>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</si>
  <si>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</si>
  <si>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</si>
  <si>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</si>
  <si>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</si>
  <si>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</si>
  <si>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</si>
  <si>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</si>
  <si>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</si>
  <si>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</si>
  <si>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</si>
  <si>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</si>
  <si>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</si>
  <si>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</si>
  <si>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</si>
  <si>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</si>
  <si>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</si>
  <si>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</si>
  <si>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</si>
  <si>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</si>
  <si>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</si>
  <si>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</si>
  <si>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</si>
  <si>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</si>
  <si>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</si>
  <si>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</si>
  <si>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</si>
  <si>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</si>
  <si>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</si>
  <si>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</si>
  <si>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</si>
  <si>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</si>
  <si>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</si>
  <si>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</si>
  <si>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</si>
  <si>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</si>
  <si>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</si>
  <si>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</si>
  <si>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</si>
  <si>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</si>
  <si>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</si>
  <si>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</si>
  <si>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</si>
  <si>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</si>
  <si>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</si>
  <si>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</si>
  <si>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</si>
  <si>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</si>
  <si>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</si>
  <si>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</si>
  <si>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</si>
  <si>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</si>
  <si>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</si>
  <si>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</si>
  <si>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</si>
  <si>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</si>
  <si>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</si>
  <si>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</si>
  <si>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</si>
  <si>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</si>
  <si>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</si>
  <si>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</si>
  <si>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</si>
  <si>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</si>
  <si>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</si>
  <si>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</si>
  <si>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</si>
  <si>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</si>
  <si>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</si>
  <si>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</si>
  <si>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</si>
  <si>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</si>
  <si>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</si>
  <si>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</si>
  <si>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</si>
  <si>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</si>
  <si>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</si>
  <si>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</si>
  <si>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</si>
  <si>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</si>
  <si>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</si>
  <si>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</si>
  <si>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</si>
  <si>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</si>
  <si>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</si>
  <si>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</si>
  <si>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</si>
  <si>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</si>
  <si>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</si>
  <si>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</si>
  <si>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</si>
  <si>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</si>
  <si>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</si>
  <si>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</si>
  <si>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</si>
  <si>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</si>
  <si>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</si>
  <si>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</si>
  <si>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</si>
  <si>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</si>
  <si>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</si>
  <si>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</si>
  <si>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</si>
  <si>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</si>
  <si>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</si>
  <si>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</si>
  <si>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</si>
  <si>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</si>
  <si>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</si>
  <si>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</si>
  <si>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</si>
  <si>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</si>
  <si>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</si>
  <si>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</si>
  <si>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</si>
  <si>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</si>
  <si>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</si>
  <si>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</si>
  <si>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</si>
  <si>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</si>
  <si>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</si>
  <si>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</si>
  <si>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</si>
  <si>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</si>
  <si>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</si>
  <si>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</si>
  <si>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</si>
  <si>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</si>
  <si>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</si>
  <si>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</si>
  <si>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</si>
  <si>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</si>
  <si>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</si>
  <si>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</si>
  <si>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</si>
  <si>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</si>
  <si>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</si>
  <si>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</si>
  <si>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</si>
  <si>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</si>
  <si>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</si>
  <si>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</si>
  <si>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</si>
  <si>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</si>
  <si>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</si>
  <si>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</si>
  <si>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</si>
  <si>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</si>
  <si>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</si>
  <si>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</si>
  <si>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</si>
  <si>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</si>
  <si>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</si>
  <si>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</si>
  <si>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</si>
  <si>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</si>
  <si>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</si>
  <si>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</si>
  <si>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</si>
  <si>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</si>
  <si>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</si>
  <si>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</si>
  <si>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</si>
  <si>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</si>
  <si>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</si>
  <si>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</si>
  <si>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</si>
  <si>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</si>
  <si>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</si>
  <si>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</si>
  <si>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</si>
  <si>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</si>
  <si>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</si>
  <si>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</si>
  <si>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</si>
  <si>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</si>
  <si>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</si>
  <si>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</si>
  <si>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</si>
  <si>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</si>
  <si>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</si>
  <si>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</si>
  <si>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</si>
  <si>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</si>
  <si>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</si>
  <si>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</si>
  <si>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</si>
  <si>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</si>
  <si>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</si>
  <si>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</si>
  <si>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</si>
  <si>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</si>
  <si>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</si>
  <si>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</si>
  <si>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</si>
  <si>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</si>
  <si>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</si>
  <si>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</si>
  <si>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</si>
  <si>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</si>
  <si>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</si>
  <si>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</si>
  <si>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</si>
  <si>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</si>
  <si>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</si>
  <si>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</si>
  <si>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</si>
  <si>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</si>
  <si>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</si>
  <si>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</si>
  <si>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</si>
  <si>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</si>
  <si>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</si>
  <si>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</si>
  <si>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</si>
  <si>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</si>
  <si>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</si>
  <si>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</si>
  <si>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</si>
  <si>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</si>
  <si>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</si>
  <si>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</si>
  <si>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</si>
  <si>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</si>
  <si>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</si>
  <si>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</si>
  <si>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</si>
  <si>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</si>
  <si>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</si>
  <si>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</si>
  <si>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</si>
  <si>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</si>
  <si>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</si>
  <si>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</si>
  <si>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</si>
  <si>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</si>
  <si>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</si>
  <si>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</si>
  <si>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</si>
  <si>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</si>
  <si>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</si>
  <si>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</si>
  <si>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</si>
  <si>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</si>
  <si>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</si>
  <si>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</si>
  <si>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</si>
  <si>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</si>
  <si>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</si>
  <si>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</si>
  <si>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</si>
  <si>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</si>
  <si>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</si>
  <si>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</si>
  <si>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</si>
  <si>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</si>
  <si>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</si>
  <si>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</si>
  <si>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</si>
  <si>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</si>
  <si>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</si>
  <si>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</si>
  <si>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</si>
  <si>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</si>
  <si>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</si>
  <si>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</si>
  <si>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</si>
  <si>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</si>
  <si>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</si>
  <si>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</si>
  <si>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</si>
  <si>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</si>
  <si>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</si>
  <si>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</si>
  <si>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</si>
  <si>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</si>
  <si>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</si>
  <si>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</si>
  <si>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</si>
  <si>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</si>
  <si>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</si>
  <si>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</si>
  <si>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</si>
  <si>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</si>
  <si>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</si>
  <si>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</si>
  <si>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</si>
  <si>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</si>
  <si>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</si>
  <si>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</si>
  <si>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</si>
  <si>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</si>
  <si>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</si>
  <si>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</si>
  <si>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</si>
  <si>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</si>
  <si>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</si>
  <si>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</si>
  <si>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</si>
  <si>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</si>
  <si>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</si>
  <si>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</si>
  <si>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</si>
  <si>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</si>
  <si>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</si>
  <si>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</si>
  <si>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</si>
  <si>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</si>
  <si>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</si>
  <si>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</si>
  <si>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</si>
  <si>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</si>
  <si>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</si>
  <si>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</si>
  <si>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</si>
  <si>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</si>
  <si>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</si>
  <si>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</si>
  <si>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</si>
  <si>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</si>
  <si>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</si>
  <si>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</si>
  <si>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</si>
  <si>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</si>
  <si>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</si>
  <si>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</si>
  <si>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</si>
  <si>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</si>
  <si>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</si>
  <si>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</si>
  <si>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</si>
  <si>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</si>
  <si>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</si>
  <si>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</si>
  <si>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</si>
  <si>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</si>
  <si>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</si>
  <si>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</si>
  <si>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</si>
  <si>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</si>
  <si>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</si>
  <si>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</si>
  <si>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</si>
  <si>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</si>
  <si>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</si>
  <si>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</si>
  <si>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</si>
  <si>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</si>
  <si>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</si>
  <si>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</si>
  <si>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</si>
  <si>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</si>
  <si>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</si>
  <si>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</si>
  <si>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</si>
  <si>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</si>
  <si>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</si>
  <si>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</si>
  <si>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</si>
  <si>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</si>
  <si>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</si>
  <si>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</si>
  <si>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</si>
  <si>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</si>
  <si>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</si>
  <si>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</si>
  <si>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</si>
  <si>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</si>
  <si>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</si>
  <si>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</si>
  <si>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</si>
  <si>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</si>
  <si>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</si>
  <si>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</si>
  <si>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</si>
  <si>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</si>
  <si>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</si>
  <si>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</si>
  <si>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</si>
  <si>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</si>
  <si>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</si>
  <si>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</si>
  <si>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</si>
  <si>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</si>
  <si>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</si>
  <si>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</si>
  <si>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</si>
  <si>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</si>
  <si>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</si>
  <si>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</si>
  <si>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</si>
  <si>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</si>
  <si>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</si>
  <si>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</si>
  <si>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</si>
  <si>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</si>
  <si>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</si>
  <si>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</si>
  <si>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</si>
  <si>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</si>
  <si>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</si>
  <si>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</si>
  <si>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</si>
  <si>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</si>
  <si>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</si>
  <si>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</si>
  <si>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</si>
  <si>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</si>
  <si>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</si>
  <si>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</si>
  <si>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</si>
  <si>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</si>
  <si>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</si>
  <si>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</si>
  <si>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</si>
  <si>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</si>
  <si>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</si>
  <si>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</si>
  <si>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</si>
  <si>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</si>
  <si>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</si>
  <si>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</si>
  <si>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</si>
  <si>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</si>
  <si>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</si>
  <si>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</si>
  <si>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</si>
  <si>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</si>
  <si>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</si>
  <si>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</si>
  <si>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</si>
  <si>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</si>
  <si>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</si>
  <si>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</si>
  <si>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</si>
  <si>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</si>
  <si>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</si>
  <si>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</si>
  <si>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</si>
  <si>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</si>
  <si>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</si>
  <si>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</si>
  <si>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</si>
  <si>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</si>
  <si>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</si>
  <si>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</si>
  <si>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</si>
  <si>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</si>
  <si>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</si>
  <si>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</si>
  <si>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</si>
  <si>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</si>
  <si>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</si>
  <si>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</si>
  <si>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</si>
  <si>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</si>
  <si>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</si>
  <si>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</si>
  <si>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</si>
  <si>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</si>
  <si>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</si>
  <si>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</si>
  <si>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</si>
  <si>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</si>
  <si>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</si>
  <si>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</si>
  <si>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</si>
  <si>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</si>
  <si>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</si>
  <si>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</si>
  <si>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</si>
  <si>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</si>
  <si>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</si>
  <si>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</si>
  <si>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</si>
  <si>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</si>
  <si>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</si>
  <si>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</si>
  <si>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</si>
  <si>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</si>
  <si>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</si>
  <si>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</si>
  <si>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</si>
  <si>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</si>
  <si>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</si>
  <si>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</si>
  <si>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</si>
  <si>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</si>
  <si>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</si>
  <si>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</si>
  <si>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</si>
  <si>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</si>
  <si>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</si>
  <si>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</si>
  <si>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</si>
  <si>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</si>
  <si>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</si>
  <si>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</si>
  <si>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</si>
  <si>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</si>
  <si>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</si>
  <si>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</si>
  <si>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</si>
  <si>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</si>
  <si>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</si>
  <si>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</si>
  <si>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</si>
  <si>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</si>
  <si>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</si>
  <si>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</si>
  <si>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</si>
  <si>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</si>
  <si>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</si>
  <si>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</si>
  <si>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</si>
  <si>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</si>
  <si>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</si>
  <si>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</si>
  <si>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</si>
  <si>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</si>
  <si>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</si>
  <si>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</si>
  <si>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</si>
  <si>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</si>
  <si>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</si>
  <si>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</si>
  <si>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</si>
  <si>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</si>
  <si>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</si>
  <si>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</si>
  <si>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</si>
  <si>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</si>
  <si>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</si>
  <si>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</si>
  <si>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</si>
  <si>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</si>
  <si>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</si>
  <si>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</si>
  <si>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</si>
  <si>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</si>
  <si>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</si>
  <si>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</si>
  <si>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</si>
  <si>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</si>
  <si>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</si>
  <si>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</si>
  <si>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</si>
  <si>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</si>
  <si>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</si>
  <si>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</si>
  <si>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</si>
  <si>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</si>
  <si>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</si>
  <si>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</si>
  <si>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</si>
  <si>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</si>
  <si>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</si>
  <si>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</si>
  <si>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</si>
  <si>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</si>
  <si>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</si>
  <si>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</si>
  <si>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</si>
  <si>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</si>
  <si>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</si>
  <si>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</si>
  <si>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</si>
  <si>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</si>
  <si>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</si>
  <si>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</si>
  <si>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</si>
  <si>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</si>
  <si>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</si>
  <si>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</si>
  <si>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</si>
  <si>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</si>
  <si>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</si>
  <si>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</si>
  <si>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</si>
  <si>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</si>
  <si>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</si>
  <si>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</si>
  <si>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</si>
  <si>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</si>
  <si>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</si>
  <si>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</si>
  <si>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</si>
  <si>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</si>
  <si>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</si>
  <si>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</si>
  <si>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</si>
  <si>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</si>
  <si>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</si>
  <si>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</si>
  <si>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</si>
  <si>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</si>
  <si>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</si>
  <si>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</si>
  <si>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</si>
  <si>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</si>
  <si>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</si>
  <si>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</si>
  <si>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</si>
  <si>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</si>
  <si>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</si>
  <si>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</si>
  <si>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</si>
  <si>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</si>
  <si>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</si>
  <si>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</si>
  <si>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</si>
  <si>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</si>
  <si>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</si>
  <si>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</si>
  <si>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</si>
  <si>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</si>
  <si>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</si>
  <si>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</si>
  <si>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</si>
  <si>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</si>
  <si>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</si>
  <si>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</si>
  <si>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</si>
  <si>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</si>
  <si>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</si>
  <si>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</si>
  <si>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</si>
  <si>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</si>
  <si>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</si>
  <si>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</si>
  <si>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</si>
  <si>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</si>
  <si>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</si>
  <si>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</si>
  <si>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</si>
  <si>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</si>
  <si>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</si>
  <si>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</si>
  <si>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</si>
  <si>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</si>
  <si>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</si>
  <si>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</si>
  <si>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</si>
  <si>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</si>
  <si>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</si>
  <si>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</si>
  <si>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</si>
  <si>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</si>
  <si>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</si>
  <si>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</si>
  <si>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</si>
  <si>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</si>
  <si>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</si>
  <si>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</si>
  <si>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</si>
  <si>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</si>
  <si>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</si>
  <si>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</si>
  <si>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</si>
  <si>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</si>
  <si>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</si>
  <si>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</si>
  <si>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</si>
  <si>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</si>
  <si>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</si>
  <si>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</si>
  <si>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</si>
  <si>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</si>
  <si>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</si>
  <si>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</si>
  <si>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</si>
  <si>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</si>
  <si>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</si>
  <si>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</si>
  <si>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</si>
  <si>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</si>
  <si>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</si>
  <si>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</si>
  <si>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</si>
  <si>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</si>
  <si>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</si>
  <si>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</si>
  <si>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</si>
  <si>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</si>
  <si>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</si>
  <si>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</si>
  <si>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</si>
  <si>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</si>
  <si>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</si>
  <si>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</si>
  <si>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</si>
  <si>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</si>
  <si>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</si>
  <si>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</si>
  <si>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</si>
  <si>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</si>
  <si>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</si>
  <si>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</si>
  <si>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</si>
  <si>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</si>
  <si>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</si>
  <si>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</si>
  <si>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</si>
  <si>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</si>
  <si>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</si>
  <si>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</si>
  <si>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</si>
  <si>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</si>
  <si>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</si>
  <si>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</si>
  <si>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</si>
  <si>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</si>
  <si>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</si>
  <si>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</si>
  <si>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</si>
  <si>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</si>
  <si>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</si>
  <si>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</si>
  <si>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</si>
  <si>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</si>
  <si>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</si>
  <si>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</si>
  <si>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</si>
  <si>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</si>
  <si>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</si>
  <si>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</si>
  <si>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</si>
  <si>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</si>
  <si>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</si>
  <si>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</si>
  <si>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</si>
  <si>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</si>
  <si>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</si>
  <si>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</si>
  <si>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</si>
  <si>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</si>
  <si>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</si>
  <si>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</si>
  <si>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</si>
  <si>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</si>
  <si>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</si>
  <si>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</si>
  <si>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</si>
  <si>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</si>
  <si>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</si>
  <si>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</si>
  <si>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</si>
  <si>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</si>
  <si>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</si>
  <si>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</si>
  <si>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</si>
  <si>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</si>
  <si>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</si>
  <si>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</si>
  <si>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</si>
  <si>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</si>
  <si>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</si>
  <si>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</si>
  <si>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</si>
  <si>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</si>
  <si>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</si>
  <si>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</si>
  <si>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</si>
  <si>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</si>
  <si>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</si>
  <si>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</si>
  <si>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</si>
  <si>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</si>
  <si>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</si>
  <si>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</si>
  <si>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</si>
  <si>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</si>
  <si>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</si>
  <si>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</si>
  <si>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</si>
  <si>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</si>
  <si>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</si>
  <si>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</si>
  <si>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</si>
  <si>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</si>
  <si>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</si>
  <si>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</si>
  <si>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</si>
  <si>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</si>
  <si>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</si>
  <si>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</si>
  <si>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</si>
  <si>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</si>
  <si>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</si>
  <si>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</si>
  <si>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</si>
  <si>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</si>
  <si>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</si>
  <si>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</si>
  <si>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</si>
  <si>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</si>
  <si>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</si>
  <si>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</si>
  <si>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</si>
  <si>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</si>
  <si>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</si>
  <si>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</si>
  <si>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</si>
  <si>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</si>
  <si>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</si>
  <si>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</si>
  <si>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</si>
  <si>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</si>
  <si>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</si>
  <si>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</si>
  <si>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</si>
  <si>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</si>
  <si>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</si>
  <si>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</si>
  <si>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</si>
  <si>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</si>
  <si>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</si>
  <si>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</si>
  <si>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</si>
  <si>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</si>
  <si>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</si>
  <si>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</si>
  <si>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</si>
  <si>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</si>
  <si>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</si>
  <si>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</si>
  <si>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</si>
  <si>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</si>
  <si>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</si>
  <si>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</si>
  <si>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</si>
  <si>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</si>
  <si>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</si>
  <si>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</si>
  <si>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</si>
  <si>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</si>
  <si>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</si>
  <si>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</si>
  <si>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</si>
  <si>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</si>
  <si>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</si>
  <si>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</si>
  <si>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</si>
  <si>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</si>
  <si>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</si>
  <si>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</si>
  <si>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</si>
  <si>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</si>
  <si>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</si>
  <si>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</si>
  <si>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</si>
  <si>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</si>
  <si>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</si>
  <si>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</si>
  <si>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</si>
  <si>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</si>
  <si>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</si>
  <si>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</si>
  <si>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</si>
  <si>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</si>
  <si>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</si>
  <si>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</si>
  <si>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</si>
  <si>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</si>
  <si>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</si>
  <si>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</si>
  <si>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</si>
  <si>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</si>
  <si>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</si>
  <si>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</si>
  <si>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</si>
  <si>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</si>
  <si>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</si>
  <si>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</si>
  <si>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</si>
  <si>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</si>
  <si>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</si>
  <si>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</si>
  <si>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</si>
  <si>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</si>
  <si>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</si>
  <si>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</si>
  <si>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</si>
  <si>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</si>
  <si>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</si>
  <si>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</si>
  <si>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</si>
  <si>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</si>
  <si>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</si>
  <si>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</si>
  <si>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</si>
  <si>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</si>
  <si>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</si>
  <si>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</si>
  <si>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</si>
  <si>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</si>
  <si>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</si>
  <si>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</si>
  <si>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</si>
  <si>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</si>
  <si>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</si>
  <si>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</si>
  <si>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</si>
  <si>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</si>
  <si>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</si>
  <si>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</si>
  <si>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</si>
  <si>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</si>
  <si>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</si>
  <si>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</si>
  <si>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</si>
  <si>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</si>
  <si>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</si>
  <si>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</si>
  <si>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</si>
  <si>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</si>
  <si>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</si>
  <si>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</si>
  <si>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</si>
  <si>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</si>
  <si>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</si>
  <si>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</si>
  <si>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</si>
  <si>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</si>
  <si>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</si>
  <si>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</si>
  <si>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</si>
  <si>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</si>
  <si>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</si>
  <si>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</si>
  <si>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</si>
  <si>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</si>
  <si>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</si>
  <si>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</si>
  <si>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</si>
  <si>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</si>
  <si>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</si>
  <si>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</si>
  <si>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</si>
  <si>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</si>
  <si>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</si>
  <si>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</si>
  <si>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</si>
  <si>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</si>
  <si>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</si>
  <si>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</si>
  <si>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</si>
  <si>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</si>
  <si>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</si>
  <si>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</si>
  <si>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</si>
  <si>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</si>
  <si>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</si>
  <si>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</si>
  <si>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</si>
  <si>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</si>
  <si>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</si>
  <si>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</si>
  <si>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</si>
  <si>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</si>
  <si>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</si>
  <si>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</si>
  <si>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</si>
  <si>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</si>
  <si>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</si>
  <si>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</si>
  <si>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</si>
  <si>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</si>
  <si>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</si>
  <si>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</si>
  <si>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</si>
  <si>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</si>
  <si>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</si>
  <si>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</si>
  <si>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</si>
  <si>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</si>
  <si>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</si>
  <si>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</si>
  <si>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</si>
  <si>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</si>
  <si>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</si>
  <si>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</si>
  <si>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</si>
  <si>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</si>
  <si>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</si>
  <si>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</si>
  <si>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</si>
  <si>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</si>
  <si>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</si>
  <si>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</si>
  <si>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</si>
  <si>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</si>
  <si>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</si>
  <si>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</si>
  <si>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</si>
  <si>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</si>
  <si>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</si>
  <si>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</si>
  <si>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</si>
  <si>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</si>
  <si>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</si>
  <si>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</si>
  <si>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</si>
  <si>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</si>
  <si>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</si>
  <si>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</si>
  <si>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</si>
  <si>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</si>
  <si>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</si>
  <si>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</si>
  <si>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</si>
  <si>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</si>
  <si>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</si>
  <si>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</si>
  <si>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</si>
  <si>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</si>
  <si>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</si>
  <si>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</si>
  <si>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</si>
  <si>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</si>
  <si>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</si>
  <si>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</si>
  <si>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</si>
  <si>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</si>
  <si>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</si>
  <si>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</si>
  <si>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</si>
  <si>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</si>
  <si>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</si>
  <si>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</si>
  <si>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</si>
  <si>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</si>
  <si>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</si>
  <si>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</si>
  <si>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</si>
  <si>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</si>
  <si>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</si>
  <si>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</si>
  <si>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</si>
  <si>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</si>
  <si>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</si>
  <si>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</si>
  <si>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</si>
  <si>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</si>
  <si>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</si>
  <si>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</si>
  <si>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</si>
  <si>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</si>
  <si>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</si>
  <si>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</si>
  <si>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</si>
  <si>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</si>
  <si>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</si>
  <si>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</si>
  <si>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</si>
  <si>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</si>
  <si>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</si>
  <si>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</si>
  <si>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</si>
  <si>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</si>
  <si>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</si>
  <si>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</si>
  <si>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</si>
  <si>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</si>
  <si>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</si>
  <si>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</si>
  <si>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</si>
  <si>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</si>
  <si>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</si>
  <si>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</si>
  <si>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</si>
  <si>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</si>
  <si>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</si>
  <si>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</si>
  <si>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</si>
  <si>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</si>
  <si>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</si>
  <si>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</si>
  <si>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</si>
  <si>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</si>
  <si>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</si>
  <si>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</si>
  <si>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</si>
  <si>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</si>
  <si>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</si>
  <si>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</si>
  <si>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</si>
  <si>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</si>
  <si>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</si>
  <si>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</si>
  <si>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</si>
  <si>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</si>
  <si>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</si>
  <si>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</si>
  <si>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</si>
  <si>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</si>
  <si>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</si>
  <si>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</si>
  <si>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</si>
  <si>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</si>
  <si>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</si>
  <si>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</si>
  <si>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</si>
  <si>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</si>
  <si>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</si>
  <si>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</si>
  <si>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</si>
  <si>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</si>
  <si>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</si>
  <si>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</si>
  <si>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</si>
  <si>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</si>
  <si>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</si>
  <si>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</si>
  <si>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</si>
  <si>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</si>
  <si>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</si>
  <si>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</si>
  <si>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</si>
  <si>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</si>
  <si>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</si>
  <si>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</si>
  <si>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</si>
  <si>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</si>
  <si>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</si>
  <si>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</si>
  <si>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</si>
  <si>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</si>
  <si>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</si>
  <si>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</si>
  <si>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</si>
  <si>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</si>
  <si>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</si>
  <si>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</si>
  <si>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</si>
  <si>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</si>
  <si>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</si>
  <si>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</si>
  <si>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</si>
  <si>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</si>
  <si>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</si>
  <si>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</si>
  <si>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</si>
  <si>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</si>
  <si>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</si>
  <si>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</si>
  <si>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</si>
  <si>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</si>
  <si>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</si>
  <si>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</si>
  <si>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</si>
  <si>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</si>
  <si>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</si>
  <si>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</si>
  <si>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</si>
  <si>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</si>
  <si>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</si>
  <si>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</si>
  <si>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</si>
  <si>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</si>
  <si>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</si>
  <si>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</si>
  <si>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</si>
  <si>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</si>
  <si>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</si>
  <si>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</si>
  <si>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</si>
  <si>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</si>
  <si>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</si>
  <si>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</si>
  <si>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</si>
  <si>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</si>
  <si>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</si>
  <si>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</si>
  <si>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</si>
  <si>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</si>
  <si>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</si>
  <si>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</si>
  <si>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</si>
  <si>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</si>
  <si>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</si>
  <si>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</si>
  <si>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</si>
  <si>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</si>
  <si>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</si>
  <si>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</si>
  <si>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</si>
  <si>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</si>
  <si>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</si>
  <si>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</si>
  <si>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</si>
  <si>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</si>
  <si>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</si>
  <si>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</si>
  <si>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</si>
  <si>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</si>
  <si>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</si>
  <si>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</si>
  <si>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</si>
  <si>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</si>
  <si>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</si>
  <si>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</si>
  <si>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</si>
  <si>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</si>
  <si>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</si>
  <si>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</si>
  <si>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</si>
  <si>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</si>
  <si>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</si>
  <si>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</si>
  <si>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</si>
  <si>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</si>
  <si>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</si>
  <si>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</si>
  <si>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</si>
  <si>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</si>
  <si>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</si>
  <si>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</si>
  <si>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</si>
  <si>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</si>
  <si>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</si>
  <si>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</si>
  <si>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</si>
  <si>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</si>
  <si>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</si>
  <si>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</si>
  <si>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</si>
  <si>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</si>
  <si>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</si>
  <si>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</si>
  <si>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</si>
  <si>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</si>
  <si>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</si>
  <si>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</si>
  <si>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</si>
  <si>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</si>
  <si>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</si>
  <si>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</si>
  <si>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</si>
  <si>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</si>
  <si>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</si>
  <si>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</si>
  <si>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</si>
  <si>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</si>
  <si>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</si>
  <si>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</si>
  <si>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</si>
  <si>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</si>
  <si>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</si>
  <si>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</si>
  <si>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</si>
  <si>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</si>
  <si>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</si>
  <si>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</si>
  <si>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</si>
  <si>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</si>
  <si>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</si>
  <si>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</si>
  <si>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</si>
  <si>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</si>
  <si>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</si>
  <si>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</si>
  <si>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</si>
  <si>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</si>
  <si>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</si>
  <si>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</si>
  <si>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</si>
  <si>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</si>
  <si>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</si>
  <si>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</si>
  <si>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</si>
  <si>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</si>
  <si>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</si>
  <si>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</si>
  <si>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</si>
  <si>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</si>
  <si>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</si>
  <si>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</si>
  <si>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</si>
  <si>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</si>
  <si>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</si>
  <si>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</si>
  <si>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</si>
  <si>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</si>
  <si>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</si>
  <si>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</si>
  <si>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</si>
  <si>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</si>
  <si>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</si>
  <si>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</si>
  <si>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</si>
  <si>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</si>
  <si>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</si>
  <si>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</si>
  <si>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</si>
  <si>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</si>
  <si>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</si>
  <si>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</si>
  <si>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</si>
  <si>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</si>
  <si>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</si>
  <si>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</si>
  <si>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</si>
  <si>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</si>
  <si>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</si>
  <si>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</si>
  <si>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</si>
  <si>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</si>
  <si>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</si>
  <si>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</si>
  <si>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</si>
  <si>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</si>
  <si>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</si>
  <si>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</si>
  <si>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</si>
  <si>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</si>
  <si>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</si>
  <si>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</si>
  <si>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</si>
  <si>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</si>
  <si>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</si>
  <si>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</si>
  <si>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</si>
  <si>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</si>
  <si>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</si>
  <si>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</si>
  <si>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</si>
  <si>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</si>
  <si>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</si>
  <si>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</si>
  <si>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</si>
  <si>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</si>
  <si>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</si>
  <si>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</si>
  <si>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</si>
  <si>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</si>
  <si>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</si>
  <si>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</si>
  <si>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</si>
  <si>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</si>
  <si>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</si>
  <si>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</si>
  <si>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</si>
  <si>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</si>
  <si>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</si>
  <si>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</si>
  <si>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</si>
  <si>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</si>
  <si>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</si>
  <si>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</si>
  <si>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</si>
  <si>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</si>
  <si>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</si>
  <si>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</si>
  <si>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</si>
  <si>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</si>
  <si>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</si>
  <si>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</si>
  <si>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</si>
  <si>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</si>
  <si>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</si>
  <si>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</si>
  <si>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</si>
  <si>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</si>
  <si>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</si>
  <si>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</si>
  <si>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</si>
  <si>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</si>
  <si>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</si>
  <si>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</si>
  <si>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</si>
  <si>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</si>
  <si>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</si>
  <si>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</si>
  <si>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</si>
  <si>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</si>
  <si>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</si>
  <si>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</si>
  <si>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</si>
  <si>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</si>
  <si>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</si>
  <si>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</si>
  <si>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</si>
  <si>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</si>
  <si>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</si>
  <si>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</si>
  <si>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</si>
  <si>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</si>
  <si>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</si>
  <si>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</si>
  <si>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</si>
  <si>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</si>
  <si>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</si>
  <si>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</si>
  <si>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</si>
  <si>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</si>
  <si>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</si>
  <si>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</si>
  <si>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</si>
  <si>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</si>
  <si>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</si>
  <si>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</si>
  <si>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</si>
  <si>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</si>
  <si>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</si>
  <si>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</si>
  <si>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</si>
  <si>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</si>
  <si>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</si>
  <si>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</si>
  <si>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</si>
  <si>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</si>
  <si>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</si>
  <si>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</si>
  <si>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</si>
  <si>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</si>
  <si>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</si>
  <si>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</si>
  <si>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</si>
  <si>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</si>
  <si>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</si>
  <si>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</si>
  <si>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</si>
  <si>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</si>
  <si>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</si>
  <si>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</si>
  <si>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</si>
  <si>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</si>
  <si>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</si>
  <si>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</si>
  <si>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</si>
  <si>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</si>
  <si>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</si>
  <si>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</si>
  <si>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</si>
  <si>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</si>
  <si>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</si>
  <si>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</si>
  <si>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</si>
  <si>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</si>
  <si>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</si>
  <si>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</si>
  <si>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</si>
  <si>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</si>
  <si>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</si>
  <si>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</si>
  <si>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</si>
  <si>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</si>
  <si>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</si>
  <si>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</si>
  <si>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</si>
  <si>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</si>
  <si>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</si>
  <si>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</si>
  <si>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</si>
  <si>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</si>
  <si>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</si>
  <si>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</si>
  <si>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</si>
  <si>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</si>
  <si>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</si>
  <si>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</si>
  <si>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</si>
  <si>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</si>
  <si>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</si>
  <si>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</si>
  <si>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</si>
  <si>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</si>
  <si>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</si>
  <si>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</si>
  <si>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</si>
  <si>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</si>
  <si>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</si>
  <si>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</si>
  <si>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</si>
  <si>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</si>
  <si>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</si>
  <si>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</si>
  <si>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</si>
  <si>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</si>
  <si>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</si>
  <si>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</si>
  <si>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</si>
  <si>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</si>
  <si>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</si>
  <si>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</si>
  <si>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</si>
  <si>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</si>
  <si>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</si>
  <si>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</si>
  <si>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</si>
  <si>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</si>
  <si>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</si>
  <si>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</si>
  <si>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</si>
  <si>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</si>
  <si>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</si>
  <si>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</si>
  <si>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</si>
  <si>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</si>
  <si>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</si>
  <si>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</si>
  <si>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</si>
  <si>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</si>
  <si>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</si>
  <si>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</si>
  <si>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</si>
  <si>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</si>
  <si>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</si>
  <si>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</si>
  <si>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</si>
  <si>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</si>
  <si>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</si>
  <si>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</si>
  <si>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</si>
  <si>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</si>
  <si>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</si>
  <si>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</si>
  <si>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</si>
  <si>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</si>
  <si>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</si>
  <si>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</si>
  <si>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</si>
  <si>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</si>
  <si>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</si>
  <si>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</si>
  <si>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</si>
  <si>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</si>
  <si>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</si>
  <si>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</si>
  <si>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</si>
  <si>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</si>
  <si>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</si>
  <si>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</si>
  <si>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</si>
  <si>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</si>
  <si>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</si>
  <si>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</si>
  <si>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</si>
  <si>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</si>
  <si>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</si>
  <si>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</si>
  <si>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</si>
  <si>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</si>
  <si>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</si>
  <si>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</si>
  <si>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</si>
  <si>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</si>
  <si>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</si>
  <si>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</si>
  <si>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</si>
  <si>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</si>
  <si>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</si>
  <si>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</si>
  <si>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</si>
  <si>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</si>
  <si>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</si>
  <si>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</si>
  <si>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</si>
  <si>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</si>
  <si>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</si>
  <si>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</si>
  <si>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</si>
  <si>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</si>
  <si>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</si>
  <si>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</si>
  <si>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</si>
  <si>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</si>
  <si>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</si>
  <si>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</si>
  <si>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</si>
  <si>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</si>
  <si>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</si>
  <si>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</si>
  <si>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</si>
  <si>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</si>
  <si>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</si>
  <si>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</si>
  <si>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</si>
  <si>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</si>
  <si>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</si>
  <si>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</si>
  <si>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</si>
  <si>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</si>
  <si>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</si>
  <si>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</si>
  <si>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</si>
  <si>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</si>
  <si>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</si>
  <si>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</si>
  <si>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</si>
  <si>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</si>
  <si>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</si>
  <si>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</si>
  <si>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</si>
  <si>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</si>
  <si>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</si>
  <si>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</si>
  <si>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</si>
  <si>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</si>
  <si>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</si>
  <si>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</si>
  <si>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</si>
  <si>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</si>
  <si>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</si>
  <si>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</si>
  <si>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</si>
  <si>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</si>
  <si>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</si>
  <si>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</si>
  <si>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</si>
  <si>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</si>
  <si>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</si>
  <si>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</si>
  <si>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</si>
  <si>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</si>
  <si>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</si>
  <si>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</si>
  <si>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</si>
  <si>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</si>
  <si>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</si>
  <si>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</si>
  <si>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</si>
  <si>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</si>
  <si>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</si>
  <si>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</si>
  <si>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</si>
  <si>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</si>
  <si>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</si>
  <si>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</si>
  <si>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</si>
  <si>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</si>
  <si>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</si>
  <si>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</si>
  <si>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</si>
  <si>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</si>
  <si>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</si>
  <si>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</si>
  <si>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</si>
  <si>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</si>
  <si>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</si>
  <si>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</si>
  <si>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</si>
  <si>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</si>
  <si>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</si>
  <si>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</si>
  <si>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</si>
  <si>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</si>
  <si>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</si>
  <si>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</si>
  <si>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</si>
  <si>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</si>
  <si>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</si>
  <si>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</si>
  <si>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</si>
  <si>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</si>
  <si>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</si>
  <si>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</si>
  <si>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</si>
  <si>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</si>
  <si>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</si>
  <si>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</si>
  <si>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</si>
  <si>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</si>
  <si>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</si>
  <si>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</si>
  <si>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</si>
  <si>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</si>
  <si>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</si>
  <si>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</si>
  <si>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</si>
  <si>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</si>
  <si>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</si>
  <si>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</si>
  <si>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</si>
  <si>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</si>
  <si>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</si>
  <si>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</si>
  <si>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</si>
  <si>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</si>
  <si>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</si>
  <si>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</si>
  <si>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</si>
  <si>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</si>
  <si>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</si>
  <si>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</si>
  <si>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</si>
  <si>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</si>
  <si>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</si>
  <si>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</si>
  <si>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</si>
  <si>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</si>
  <si>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</si>
  <si>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</si>
  <si>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</si>
  <si>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</si>
  <si>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</si>
  <si>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</si>
  <si>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</si>
  <si>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</si>
  <si>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</si>
  <si>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</si>
  <si>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</si>
  <si>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</si>
  <si>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</si>
  <si>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</si>
  <si>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</si>
  <si>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</si>
  <si>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</si>
  <si>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</si>
  <si>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</si>
  <si>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</si>
  <si>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</si>
  <si>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</si>
  <si>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</si>
  <si>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</si>
  <si>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</si>
  <si>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</si>
  <si>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</si>
  <si>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</si>
  <si>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</si>
  <si>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</si>
  <si>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</si>
  <si>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</si>
  <si>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</si>
  <si>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</si>
  <si>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</si>
  <si>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</si>
  <si>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</si>
  <si>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</si>
  <si>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</si>
  <si>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</si>
  <si>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</si>
  <si>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</si>
  <si>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</si>
  <si>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</si>
  <si>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</si>
  <si>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</si>
  <si>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</si>
  <si>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</si>
  <si>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</si>
  <si>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</si>
  <si>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</si>
  <si>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</si>
  <si>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</si>
  <si>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</si>
  <si>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</si>
  <si>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</si>
  <si>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</si>
  <si>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</si>
  <si>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</si>
  <si>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</si>
  <si>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</si>
  <si>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</si>
  <si>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</si>
  <si>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</si>
  <si>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</si>
  <si>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</si>
  <si>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</si>
  <si>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</si>
  <si>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</si>
  <si>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</si>
  <si>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</si>
  <si>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</si>
  <si>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</si>
  <si>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</si>
  <si>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</si>
  <si>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</si>
  <si>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</si>
  <si>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</si>
  <si>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</si>
  <si>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</si>
  <si>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</si>
  <si>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</si>
  <si>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</si>
  <si>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</si>
  <si>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</si>
  <si>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</si>
  <si>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</si>
  <si>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</si>
  <si>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</si>
  <si>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</si>
  <si>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</si>
  <si>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</si>
  <si>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</si>
  <si>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</si>
  <si>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</si>
  <si>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</si>
  <si>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</si>
  <si>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</si>
  <si>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</si>
  <si>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</si>
  <si>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</si>
  <si>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</si>
  <si>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</si>
  <si>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</si>
  <si>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</si>
  <si>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</si>
  <si>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</si>
  <si>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</si>
  <si>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</si>
  <si>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</si>
  <si>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</si>
  <si>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</si>
  <si>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</si>
  <si>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</si>
  <si>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</si>
  <si>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</si>
  <si>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</si>
  <si>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</si>
  <si>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</si>
  <si>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</si>
  <si>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</si>
  <si>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</si>
  <si>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</si>
  <si>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</si>
  <si>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</si>
  <si>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</si>
  <si>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</si>
  <si>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</si>
  <si>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</si>
  <si>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</si>
  <si>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</si>
  <si>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</si>
  <si>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</si>
  <si>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</si>
  <si>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</si>
  <si>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</si>
  <si>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</si>
  <si>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</si>
  <si>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</si>
  <si>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</si>
  <si>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</si>
  <si>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</si>
  <si>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</si>
  <si>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</si>
  <si>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</si>
  <si>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</si>
  <si>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</si>
  <si>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</si>
  <si>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</si>
  <si>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</si>
  <si>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</si>
  <si>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</si>
  <si>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</si>
  <si>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</si>
  <si>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</si>
  <si>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</si>
  <si>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</si>
  <si>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</si>
  <si>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</si>
  <si>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</si>
  <si>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</si>
  <si>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</si>
  <si>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</si>
  <si>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</si>
  <si>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</si>
  <si>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</si>
  <si>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</si>
  <si>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</si>
  <si>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</si>
  <si>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</si>
  <si>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</si>
  <si>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</si>
  <si>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</si>
  <si>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</si>
  <si>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</si>
  <si>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</si>
  <si>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</si>
  <si>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</si>
  <si>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</si>
  <si>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</si>
  <si>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</si>
  <si>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</si>
  <si>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</si>
  <si>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</si>
  <si>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</si>
  <si>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</si>
  <si>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</si>
  <si>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</si>
  <si>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</si>
  <si>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</si>
  <si>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</si>
  <si>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</si>
  <si>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</si>
  <si>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</si>
  <si>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</si>
  <si>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</si>
  <si>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</si>
  <si>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</si>
  <si>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</si>
  <si>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</si>
  <si>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</si>
  <si>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</si>
  <si>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</si>
  <si>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</si>
  <si>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</si>
  <si>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</si>
  <si>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</si>
  <si>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</si>
  <si>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</si>
  <si>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</si>
  <si>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</si>
  <si>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</si>
  <si>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</si>
  <si>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</si>
  <si>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</si>
  <si>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</si>
  <si>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</si>
  <si>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</si>
  <si>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</si>
  <si>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</si>
  <si>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</si>
  <si>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</si>
  <si>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</si>
  <si>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</si>
  <si>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</si>
  <si>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</si>
  <si>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</si>
  <si>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</si>
  <si>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</si>
  <si>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</si>
  <si>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</si>
  <si>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</si>
  <si>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</si>
  <si>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</si>
  <si>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</si>
  <si>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</si>
  <si>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</si>
  <si>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</si>
  <si>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</si>
  <si>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</si>
  <si>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</si>
  <si>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</si>
  <si>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</si>
  <si>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</si>
  <si>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</si>
  <si>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</si>
  <si>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</si>
  <si>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</si>
  <si>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</si>
  <si>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</si>
  <si>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</si>
  <si>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</si>
  <si>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</si>
  <si>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</si>
  <si>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</si>
  <si>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</si>
  <si>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</si>
  <si>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</si>
  <si>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</si>
  <si>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</si>
  <si>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</si>
  <si>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</si>
  <si>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</si>
  <si>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</si>
  <si>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</si>
  <si>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</si>
  <si>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</si>
  <si>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</si>
  <si>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</si>
  <si>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</si>
  <si>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</si>
  <si>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</si>
  <si>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</si>
  <si>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</si>
  <si>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</si>
  <si>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</si>
  <si>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</si>
  <si>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</si>
  <si>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</si>
  <si>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</si>
  <si>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</si>
  <si>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</si>
  <si>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</si>
  <si>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</si>
  <si>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</si>
  <si>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</si>
  <si>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</si>
  <si>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</si>
  <si>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</si>
  <si>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</si>
  <si>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</si>
  <si>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</si>
  <si>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</si>
  <si>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</si>
  <si>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</si>
  <si>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</si>
  <si>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</si>
  <si>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</si>
  <si>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</si>
  <si>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</si>
  <si>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</si>
  <si>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</si>
  <si>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</si>
  <si>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</si>
  <si>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</si>
  <si>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</si>
  <si>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</si>
  <si>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</si>
  <si>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</si>
  <si>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</si>
  <si>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</si>
  <si>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</si>
  <si>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</si>
  <si>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</si>
  <si>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</si>
  <si>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</si>
  <si>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</si>
  <si>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</si>
  <si>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</si>
  <si>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</si>
  <si>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</si>
  <si>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</si>
  <si>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</si>
  <si>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</si>
  <si>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</si>
  <si>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</si>
  <si>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</si>
  <si>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</si>
  <si>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</si>
  <si>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</si>
  <si>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</si>
  <si>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</si>
  <si>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</si>
  <si>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</si>
  <si>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</si>
  <si>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</si>
  <si>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</si>
  <si>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</si>
  <si>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</si>
  <si>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</si>
  <si>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</si>
  <si>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</si>
  <si>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</si>
  <si>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</si>
  <si>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</si>
  <si>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</si>
  <si>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</si>
  <si>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</si>
  <si>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</si>
  <si>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</si>
  <si>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</si>
  <si>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</si>
  <si>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</si>
  <si>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</si>
  <si>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</si>
  <si>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</si>
  <si>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</si>
  <si>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</si>
  <si>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</si>
  <si>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</si>
  <si>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</si>
  <si>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</si>
  <si>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</si>
  <si>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</si>
  <si>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</si>
  <si>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</si>
  <si>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</si>
  <si>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</si>
  <si>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</si>
  <si>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</si>
  <si>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</si>
  <si>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</si>
  <si>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</si>
  <si>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</si>
  <si>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</si>
  <si>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</si>
  <si>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</si>
  <si>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</si>
  <si>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</si>
  <si>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</si>
  <si>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</si>
  <si>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</si>
  <si>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</si>
  <si>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</si>
  <si>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</si>
  <si>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</si>
  <si>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</si>
  <si>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</si>
  <si>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</si>
  <si>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</si>
  <si>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</si>
  <si>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</si>
  <si>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</si>
  <si>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</si>
  <si>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</si>
  <si>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</si>
  <si>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</si>
  <si>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</si>
  <si>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</si>
  <si>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</si>
  <si>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</si>
  <si>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</si>
  <si>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</si>
  <si>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</si>
  <si>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</si>
  <si>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</si>
  <si>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</si>
  <si>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</si>
  <si>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</si>
  <si>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</si>
  <si>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</si>
  <si>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</si>
  <si>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</si>
  <si>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</si>
  <si>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</si>
  <si>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</si>
  <si>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</si>
  <si>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</si>
  <si>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</si>
  <si>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</si>
  <si>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</si>
  <si>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</si>
  <si>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</si>
  <si>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</si>
  <si>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</si>
  <si>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</si>
  <si>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</si>
  <si>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</si>
  <si>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</si>
  <si>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</si>
  <si>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</si>
  <si>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</si>
  <si>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</si>
  <si>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</si>
  <si>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</si>
  <si>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</si>
  <si>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</si>
  <si>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</si>
  <si>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</si>
  <si>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</si>
  <si>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</si>
  <si>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</si>
  <si>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</si>
  <si>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</si>
  <si>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</si>
  <si>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</si>
  <si>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</si>
  <si>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</si>
  <si>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</si>
  <si>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</si>
  <si>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</si>
  <si>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</si>
  <si>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</si>
  <si>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</si>
  <si>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</si>
  <si>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</si>
  <si>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</si>
  <si>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</si>
  <si>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</si>
  <si>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</si>
  <si>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</si>
  <si>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</si>
  <si>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</si>
  <si>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</si>
  <si>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</si>
  <si>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</si>
  <si>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</si>
  <si>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</si>
  <si>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</si>
  <si>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</si>
  <si>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</si>
  <si>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</si>
  <si>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</si>
  <si>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</si>
  <si>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</si>
  <si>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</si>
  <si>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</si>
  <si>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</si>
  <si>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</si>
  <si>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</si>
  <si>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</si>
  <si>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</si>
  <si>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</si>
  <si>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</si>
  <si>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</si>
  <si>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</si>
  <si>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</si>
  <si>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</si>
  <si>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</si>
  <si>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</si>
  <si>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</si>
  <si>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</si>
  <si>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</si>
  <si>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</si>
  <si>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</si>
  <si>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</si>
  <si>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</si>
  <si>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</si>
  <si>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</si>
  <si>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</si>
  <si>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</si>
  <si>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</si>
  <si>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</si>
  <si>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</si>
  <si>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</si>
  <si>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</si>
  <si>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</si>
  <si>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</si>
  <si>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</si>
  <si>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</si>
  <si>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</si>
  <si>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</si>
  <si>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</si>
  <si>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</si>
  <si>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</si>
  <si>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</si>
  <si>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</si>
  <si>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</si>
  <si>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</si>
  <si>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</si>
  <si>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</si>
  <si>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</si>
  <si>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</si>
  <si>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</si>
  <si>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</si>
  <si>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</si>
  <si>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</si>
  <si>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</si>
  <si>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</si>
  <si>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</si>
  <si>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</si>
  <si>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</si>
  <si>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</si>
  <si>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</si>
  <si>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</si>
  <si>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</si>
  <si>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</si>
  <si>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</si>
  <si>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</si>
  <si>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</si>
  <si>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</si>
  <si>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</si>
  <si>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</si>
  <si>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</si>
  <si>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</si>
  <si>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</si>
  <si>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</si>
  <si>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</si>
  <si>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</si>
  <si>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</si>
  <si>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</si>
  <si>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</si>
  <si>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</si>
  <si>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</si>
  <si>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</si>
  <si>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</si>
  <si>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</si>
  <si>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</si>
  <si>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</si>
  <si>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</si>
  <si>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</si>
  <si>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</si>
  <si>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</si>
  <si>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</si>
  <si>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</si>
  <si>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</si>
  <si>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</si>
  <si>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</si>
  <si>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</si>
  <si>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</si>
  <si>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</si>
  <si>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</si>
  <si>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</si>
  <si>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</si>
  <si>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</si>
  <si>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</si>
  <si>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</si>
  <si>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</si>
  <si>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</si>
  <si>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</si>
  <si>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</si>
  <si>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</si>
  <si>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</si>
  <si>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</si>
  <si>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</si>
  <si>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</si>
  <si>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</si>
  <si>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</si>
  <si>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</si>
  <si>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</si>
  <si>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</si>
  <si>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</si>
  <si>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</si>
  <si>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</si>
  <si>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</si>
  <si>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</si>
  <si>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</si>
  <si>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</si>
  <si>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</si>
  <si>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</si>
  <si>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</si>
  <si>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</si>
  <si>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</si>
  <si>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</si>
  <si>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</si>
  <si>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</si>
  <si>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</si>
  <si>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</si>
  <si>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</si>
  <si>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</si>
  <si>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</si>
  <si>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</si>
  <si>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</si>
  <si>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</si>
  <si>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</si>
  <si>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</si>
  <si>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</si>
  <si>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</si>
  <si>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</si>
  <si>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</si>
  <si>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</si>
  <si>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</si>
  <si>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</si>
  <si>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</si>
  <si>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</si>
  <si>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</si>
  <si>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</si>
  <si>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</si>
  <si>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</si>
  <si>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</si>
  <si>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</si>
  <si>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</si>
  <si>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</si>
  <si>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</si>
  <si>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</si>
  <si>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</si>
  <si>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</si>
  <si>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</si>
  <si>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</si>
  <si>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</si>
  <si>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</si>
  <si>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</si>
  <si>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</si>
  <si>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</si>
  <si>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</si>
  <si>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</si>
  <si>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</si>
  <si>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</si>
  <si>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</si>
  <si>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</si>
  <si>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</si>
  <si>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</si>
  <si>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</si>
  <si>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</si>
  <si>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</si>
  <si>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</si>
  <si>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</si>
  <si>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</si>
  <si>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</si>
  <si>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</si>
  <si>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</si>
  <si>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</si>
  <si>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</si>
  <si>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</si>
  <si>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</si>
  <si>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</si>
  <si>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</si>
  <si>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</si>
  <si>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</si>
  <si>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</si>
  <si>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</si>
  <si>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</si>
  <si>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</si>
  <si>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</si>
  <si>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</si>
  <si>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</si>
  <si>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</si>
  <si>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</si>
  <si>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</si>
  <si>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</si>
  <si>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</si>
  <si>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</si>
  <si>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</si>
  <si>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</si>
  <si>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</si>
  <si>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</si>
  <si>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</si>
  <si>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</si>
  <si>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</si>
  <si>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</si>
  <si>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</si>
  <si>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</si>
  <si>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</si>
  <si>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</si>
  <si>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</si>
  <si>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</si>
  <si>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</si>
  <si>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</si>
  <si>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</si>
  <si>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</si>
  <si>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</si>
  <si>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</si>
  <si>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</si>
  <si>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</si>
  <si>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</si>
  <si>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</si>
  <si>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</si>
  <si>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</si>
  <si>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</si>
  <si>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</si>
  <si>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</si>
  <si>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</si>
  <si>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</si>
  <si>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</si>
  <si>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</si>
  <si>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</si>
  <si>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</si>
  <si>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</si>
  <si>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</si>
  <si>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</si>
  <si>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</si>
  <si>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</si>
  <si>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</si>
  <si>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</si>
  <si>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</si>
  <si>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</si>
  <si>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</si>
  <si>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</si>
  <si>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</si>
  <si>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</si>
  <si>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</si>
  <si>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</si>
  <si>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</si>
  <si>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</si>
  <si>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</si>
  <si>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</si>
  <si>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</si>
  <si>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</si>
  <si>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</si>
  <si>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</si>
  <si>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</si>
  <si>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</si>
  <si>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</si>
  <si>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</si>
  <si>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</si>
  <si>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</si>
  <si>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</si>
  <si>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</si>
  <si>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</si>
  <si>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</si>
  <si>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</si>
  <si>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</si>
  <si>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</si>
  <si>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</si>
  <si>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</si>
  <si>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</si>
  <si>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</si>
  <si>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</si>
  <si>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</si>
  <si>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</si>
  <si>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</si>
  <si>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</si>
  <si>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</si>
  <si>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</si>
  <si>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</si>
  <si>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</si>
  <si>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</si>
  <si>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</si>
  <si>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</si>
  <si>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</si>
  <si>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</si>
  <si>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</si>
  <si>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</si>
  <si>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</si>
  <si>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</si>
  <si>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</si>
  <si>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</si>
  <si>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</si>
  <si>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</si>
  <si>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</si>
  <si>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</si>
  <si>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</si>
  <si>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</si>
  <si>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</si>
  <si>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</si>
  <si>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</si>
  <si>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</si>
  <si>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</si>
  <si>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</si>
  <si>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</si>
  <si>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</si>
  <si>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</si>
  <si>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</si>
  <si>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</si>
  <si>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</si>
  <si>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</si>
  <si>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</si>
  <si>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</si>
  <si>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</si>
  <si>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</si>
  <si>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</si>
  <si>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</si>
  <si>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</si>
  <si>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</si>
  <si>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</si>
  <si>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</si>
  <si>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</si>
  <si>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</si>
  <si>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</si>
  <si>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</si>
  <si>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</si>
  <si>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</si>
  <si>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</si>
  <si>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</si>
  <si>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</si>
  <si>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</si>
  <si>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</si>
  <si>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</si>
  <si>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</si>
  <si>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</si>
  <si>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</si>
  <si>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</si>
  <si>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</si>
  <si>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</si>
  <si>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</si>
  <si>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</si>
  <si>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</si>
  <si>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</si>
  <si>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</si>
  <si>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</si>
  <si>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</si>
  <si>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</si>
  <si>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</si>
  <si>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</si>
  <si>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</si>
  <si>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</si>
  <si>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</si>
  <si>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</si>
  <si>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</si>
  <si>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</si>
  <si>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</si>
  <si>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</si>
  <si>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</si>
  <si>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</si>
  <si>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</si>
  <si>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</si>
  <si>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</si>
  <si>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</si>
  <si>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</si>
  <si>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</si>
  <si>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</si>
  <si>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</si>
  <si>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</si>
  <si>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</si>
  <si>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</si>
  <si>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</si>
  <si>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</si>
  <si>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</si>
  <si>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</si>
  <si>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</si>
  <si>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</si>
  <si>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</si>
  <si>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</si>
  <si>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</si>
  <si>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</si>
  <si>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</si>
  <si>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</si>
  <si>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</si>
  <si>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</si>
  <si>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</si>
  <si>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</si>
  <si>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</si>
  <si>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</si>
  <si>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</si>
  <si>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</si>
  <si>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</si>
  <si>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</si>
  <si>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</si>
  <si>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</si>
  <si>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</si>
  <si>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</si>
  <si>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</si>
  <si>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</si>
  <si>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</si>
  <si>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</si>
  <si>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</si>
  <si>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</si>
  <si>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</si>
  <si>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</si>
  <si>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</si>
  <si>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</si>
  <si>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</si>
  <si>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</si>
  <si>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</si>
  <si>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</si>
  <si>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</si>
  <si>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</si>
  <si>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</si>
  <si>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</si>
  <si>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</si>
  <si>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</si>
  <si>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</si>
  <si>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</si>
  <si>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</si>
  <si>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</si>
  <si>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</si>
  <si>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</si>
  <si>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</si>
  <si>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</si>
  <si>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</si>
  <si>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</si>
  <si>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</si>
  <si>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</si>
  <si>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</si>
  <si>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</si>
  <si>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</si>
  <si>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</si>
  <si>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</si>
  <si>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</si>
  <si>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</si>
  <si>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</si>
  <si>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</si>
  <si>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</si>
  <si>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</si>
  <si>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</si>
  <si>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</si>
  <si>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</si>
  <si>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</si>
  <si>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</si>
  <si>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</si>
  <si>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</si>
  <si>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</si>
  <si>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</si>
  <si>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</si>
  <si>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</si>
  <si>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</si>
  <si>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</si>
  <si>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</si>
  <si>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</si>
  <si>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</si>
  <si>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</si>
  <si>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</si>
  <si>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</si>
  <si>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</si>
  <si>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</si>
  <si>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</si>
  <si>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</si>
  <si>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</si>
  <si>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</si>
  <si>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</si>
  <si>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</si>
  <si>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</si>
  <si>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</si>
  <si>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</si>
  <si>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</si>
  <si>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</si>
  <si>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</si>
  <si>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</si>
  <si>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</si>
  <si>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</si>
  <si>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</si>
  <si>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</si>
  <si>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</si>
  <si>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</si>
  <si>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</si>
  <si>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</si>
  <si>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</si>
  <si>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</si>
  <si>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</si>
  <si>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</si>
  <si>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</si>
  <si>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</si>
  <si>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</si>
  <si>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</si>
  <si>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</si>
  <si>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</si>
  <si>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</si>
  <si>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</si>
  <si>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</si>
  <si>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</si>
  <si>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</si>
  <si>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</si>
  <si>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</si>
  <si>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</si>
  <si>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</si>
  <si>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</si>
  <si>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</si>
  <si>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</si>
  <si>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</si>
  <si>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</si>
  <si>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</si>
  <si>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</si>
  <si>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</si>
  <si>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</si>
  <si>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</si>
  <si>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</si>
  <si>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</si>
  <si>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</si>
  <si>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</si>
  <si>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</si>
  <si>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</si>
  <si>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</si>
  <si>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</si>
  <si>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</si>
  <si>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</si>
  <si>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</si>
  <si>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</si>
  <si>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</si>
  <si>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</si>
  <si>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</si>
  <si>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</si>
  <si>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</si>
  <si>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</si>
  <si>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</si>
  <si>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</si>
  <si>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</si>
  <si>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</si>
  <si>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</si>
  <si>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</si>
  <si>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</si>
  <si>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</si>
  <si>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</si>
  <si>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</si>
  <si>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</si>
  <si>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</si>
  <si>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</si>
  <si>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</si>
  <si>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</si>
  <si>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</si>
  <si>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</si>
  <si>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</si>
  <si>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</si>
  <si>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</si>
  <si>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</si>
  <si>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</si>
  <si>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</si>
  <si>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</si>
  <si>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</si>
  <si>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</si>
  <si>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</si>
  <si>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</si>
  <si>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</si>
  <si>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</si>
  <si>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</si>
  <si>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</si>
  <si>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</si>
  <si>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</si>
  <si>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</si>
  <si>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</si>
  <si>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</si>
  <si>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</si>
  <si>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</si>
  <si>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</si>
  <si>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</si>
  <si>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</si>
  <si>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</si>
  <si>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</si>
  <si>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</si>
  <si>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</si>
  <si>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</si>
  <si>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</si>
  <si>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</si>
  <si>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</si>
  <si>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</si>
  <si>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</si>
  <si>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</si>
  <si>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</si>
  <si>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</si>
  <si>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</si>
  <si>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</si>
  <si>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</si>
  <si>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</si>
  <si>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</si>
  <si>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</si>
  <si>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</si>
  <si>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</si>
  <si>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</si>
  <si>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</si>
  <si>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</si>
  <si>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</si>
  <si>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</si>
  <si>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</si>
  <si>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</si>
  <si>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</si>
  <si>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</si>
  <si>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</si>
  <si>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</si>
  <si>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</si>
  <si>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</si>
  <si>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</si>
  <si>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</si>
  <si>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</si>
  <si>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</si>
  <si>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</si>
  <si>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</si>
  <si>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</si>
  <si>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</si>
  <si>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</si>
  <si>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</si>
  <si>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</si>
  <si>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</si>
  <si>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</si>
  <si>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</si>
  <si>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</si>
  <si>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</si>
  <si>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</si>
  <si>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</si>
  <si>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</si>
  <si>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</si>
  <si>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</si>
  <si>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</si>
  <si>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</si>
  <si>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</si>
  <si>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</si>
  <si>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</si>
  <si>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</si>
  <si>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</si>
  <si>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</si>
  <si>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</si>
  <si>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</si>
  <si>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</si>
  <si>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</si>
  <si>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</si>
  <si>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</si>
  <si>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</si>
  <si>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</si>
  <si>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</si>
  <si>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</si>
  <si>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</si>
  <si>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</si>
  <si>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</si>
  <si>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</si>
  <si>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</si>
  <si>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</si>
  <si>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</si>
  <si>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</si>
  <si>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</si>
  <si>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</si>
  <si>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</si>
  <si>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</si>
  <si>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</si>
  <si>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</si>
  <si>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</si>
  <si>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</si>
  <si>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</si>
  <si>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</si>
  <si>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</si>
  <si>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</si>
  <si>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</si>
  <si>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</si>
  <si>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</si>
  <si>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</si>
  <si>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</si>
  <si>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</si>
  <si>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</si>
  <si>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</si>
  <si>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</si>
  <si>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</si>
  <si>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</si>
  <si>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</si>
  <si>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</si>
  <si>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</si>
  <si>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</si>
  <si>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</si>
  <si>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</si>
  <si>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</si>
  <si>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</si>
  <si>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</si>
  <si>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</si>
  <si>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</si>
  <si>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</si>
  <si>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</si>
  <si>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</si>
  <si>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</si>
  <si>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</si>
  <si>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</si>
  <si>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</si>
  <si>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</si>
  <si>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</si>
  <si>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</si>
  <si>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</si>
  <si>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</si>
  <si>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</si>
  <si>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</si>
  <si>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</si>
  <si>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</si>
  <si>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</si>
  <si>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</si>
  <si>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</si>
  <si>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</si>
  <si>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</si>
  <si>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</si>
  <si>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</si>
  <si>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</si>
  <si>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</si>
  <si>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</si>
  <si>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</si>
  <si>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</si>
  <si>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</si>
  <si>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</si>
  <si>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</si>
  <si>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</si>
  <si>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</si>
  <si>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</si>
  <si>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</si>
  <si>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</si>
  <si>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</si>
  <si>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</si>
  <si>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</si>
  <si>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</si>
  <si>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</si>
  <si>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</si>
  <si>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</si>
  <si>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</si>
  <si>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</si>
  <si>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</si>
  <si>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</si>
  <si>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</si>
  <si>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</si>
  <si>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</si>
  <si>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</si>
  <si>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</si>
  <si>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</si>
  <si>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</si>
  <si>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</si>
  <si>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</si>
  <si>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</si>
  <si>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</si>
  <si>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</si>
  <si>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</si>
  <si>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</si>
  <si>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</si>
  <si>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</si>
  <si>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</si>
  <si>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</si>
  <si>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</si>
  <si>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</si>
  <si>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</si>
  <si>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</si>
  <si>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</si>
  <si>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</si>
  <si>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</si>
  <si>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</si>
  <si>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</si>
  <si>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</si>
  <si>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</si>
  <si>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</si>
  <si>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</si>
  <si>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</si>
  <si>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</si>
  <si>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</si>
  <si>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</si>
  <si>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</si>
  <si>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</si>
  <si>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</si>
  <si>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</si>
  <si>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</si>
  <si>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</si>
  <si>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</si>
  <si>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</si>
  <si>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</si>
  <si>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</si>
  <si>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</si>
  <si>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</si>
  <si>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</si>
  <si>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</si>
  <si>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</si>
  <si>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</si>
  <si>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</si>
  <si>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</si>
  <si>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</si>
  <si>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</si>
  <si>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</si>
  <si>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</si>
  <si>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</si>
  <si>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</si>
  <si>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</si>
  <si>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</si>
  <si>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</si>
  <si>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</si>
  <si>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</si>
  <si>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</si>
  <si>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</si>
  <si>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</si>
  <si>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</si>
  <si>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</si>
  <si>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</si>
  <si>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</si>
  <si>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</si>
  <si>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</si>
  <si>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</si>
  <si>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</si>
  <si>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</si>
  <si>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</si>
  <si>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</si>
  <si>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</si>
  <si>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</si>
  <si>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</si>
  <si>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</si>
  <si>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</si>
  <si>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</si>
  <si>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</si>
  <si>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</si>
  <si>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</si>
  <si>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</si>
  <si>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</si>
  <si>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</si>
  <si>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</si>
  <si>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</si>
  <si>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</si>
  <si>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</si>
  <si>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</si>
  <si>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</si>
  <si>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</si>
  <si>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</si>
  <si>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</si>
  <si>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</si>
  <si>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</si>
  <si>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</si>
  <si>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</si>
  <si>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</si>
  <si>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</si>
  <si>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</si>
  <si>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</si>
  <si>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</si>
  <si>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</si>
  <si>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</si>
  <si>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</si>
  <si>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</si>
  <si>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</si>
  <si>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</si>
  <si>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</si>
  <si>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</si>
  <si>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</si>
  <si>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</si>
  <si>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</si>
  <si>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</si>
  <si>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</si>
  <si>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</si>
  <si>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</si>
  <si>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</si>
  <si>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</si>
  <si>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</si>
  <si>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</si>
  <si>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</si>
  <si>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</si>
  <si>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</si>
  <si>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</si>
  <si>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</si>
  <si>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</si>
  <si>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</si>
  <si>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</si>
  <si>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</si>
  <si>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</si>
  <si>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</si>
  <si>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</si>
  <si>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</si>
  <si>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</si>
  <si>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</si>
  <si>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</si>
  <si>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</si>
  <si>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</si>
  <si>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</si>
  <si>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</si>
  <si>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</si>
  <si>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</si>
  <si>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</si>
  <si>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</si>
  <si>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</si>
  <si>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</si>
  <si>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</si>
  <si>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</si>
  <si>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</si>
  <si>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</si>
  <si>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</si>
  <si>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</si>
  <si>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</si>
  <si>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</si>
  <si>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</si>
  <si>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</si>
  <si>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</si>
  <si>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</si>
  <si>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</si>
  <si>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</si>
  <si>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</si>
  <si>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</si>
  <si>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</si>
  <si>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</si>
  <si>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</si>
  <si>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</si>
  <si>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</si>
  <si>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</si>
  <si>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</si>
  <si>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</si>
  <si>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</si>
  <si>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</si>
  <si>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</si>
  <si>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</si>
  <si>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</si>
  <si>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</si>
  <si>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</si>
  <si>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</si>
  <si>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</si>
  <si>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</si>
  <si>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</si>
  <si>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</si>
  <si>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</si>
  <si>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</si>
  <si>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</si>
  <si>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</si>
  <si>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</si>
  <si>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</si>
  <si>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</si>
  <si>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</si>
  <si>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</si>
  <si>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</si>
  <si>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</si>
  <si>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</si>
  <si>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</si>
  <si>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</si>
  <si>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</si>
  <si>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</si>
  <si>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</si>
  <si>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</si>
  <si>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</si>
  <si>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</si>
  <si>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</si>
  <si>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</si>
  <si>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</si>
  <si>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</si>
  <si>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</si>
  <si>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</si>
  <si>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</si>
  <si>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</si>
  <si>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</si>
  <si>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</si>
  <si>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</si>
  <si>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</si>
  <si>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</si>
  <si>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</si>
  <si>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</si>
  <si>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</si>
  <si>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</si>
  <si>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</si>
  <si>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</si>
  <si>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</si>
  <si>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</si>
  <si>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</si>
  <si>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</si>
  <si>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</si>
  <si>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</si>
  <si>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</si>
  <si>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</si>
  <si>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</si>
  <si>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</si>
  <si>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</si>
  <si>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</si>
  <si>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</si>
  <si>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</si>
  <si>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</si>
  <si>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</si>
  <si>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</si>
  <si>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</si>
  <si>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</si>
  <si>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</si>
  <si>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</si>
  <si>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</si>
  <si>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</si>
  <si>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</si>
  <si>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</si>
  <si>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</si>
  <si>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</si>
  <si>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</si>
  <si>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</si>
  <si>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</si>
  <si>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</si>
  <si>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</si>
  <si>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</si>
  <si>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</si>
  <si>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</si>
  <si>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</si>
  <si>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</si>
  <si>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</si>
  <si>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</si>
  <si>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</si>
  <si>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</si>
  <si>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</si>
  <si>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</si>
  <si>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</si>
  <si>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</si>
  <si>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</si>
  <si>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</si>
  <si>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</si>
  <si>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</si>
  <si>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</si>
  <si>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</si>
  <si>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</si>
  <si>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</si>
  <si>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</si>
  <si>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</si>
  <si>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</si>
  <si>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</si>
  <si>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</si>
  <si>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</si>
  <si>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</si>
  <si>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</si>
  <si>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</si>
  <si>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</si>
  <si>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</si>
  <si>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</si>
  <si>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</si>
  <si>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</si>
  <si>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</si>
  <si>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</si>
  <si>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</si>
  <si>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</si>
  <si>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</si>
  <si>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</si>
  <si>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</si>
  <si>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</si>
  <si>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</si>
  <si>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</si>
  <si>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</si>
  <si>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</si>
  <si>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</si>
  <si>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</si>
  <si>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</si>
  <si>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</si>
  <si>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</si>
  <si>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</si>
  <si>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</si>
  <si>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</si>
  <si>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</si>
  <si>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</si>
  <si>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</si>
  <si>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</si>
  <si>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</si>
  <si>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</si>
  <si>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</si>
  <si>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</si>
  <si>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</si>
  <si>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</si>
  <si>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</si>
  <si>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</si>
  <si>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</si>
  <si>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</si>
  <si>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</si>
  <si>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</si>
  <si>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</si>
  <si>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</si>
  <si>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</si>
  <si>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</si>
  <si>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</si>
  <si>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</si>
  <si>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</si>
  <si>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</si>
  <si>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</si>
  <si>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</si>
  <si>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</si>
  <si>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</si>
  <si>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</si>
  <si>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</si>
  <si>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</si>
  <si>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</si>
  <si>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</si>
  <si>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</si>
  <si>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</si>
  <si>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</si>
  <si>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</si>
  <si>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</si>
  <si>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</si>
  <si>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</si>
  <si>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</si>
  <si>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</si>
  <si>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</si>
  <si>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</si>
  <si>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</si>
  <si>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</si>
  <si>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</si>
  <si>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</si>
  <si>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</si>
  <si>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</si>
  <si>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</si>
  <si>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</si>
  <si>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</si>
  <si>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</si>
  <si>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</si>
  <si>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</si>
  <si>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</si>
  <si>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</si>
  <si>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</si>
  <si>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</si>
  <si>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</si>
  <si>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</si>
  <si>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</si>
  <si>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</si>
  <si>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</si>
  <si>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</si>
  <si>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</si>
  <si>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</si>
  <si>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</si>
  <si>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</si>
  <si>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</si>
  <si>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</si>
  <si>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</si>
  <si>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</si>
  <si>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</si>
  <si>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</si>
  <si>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</si>
  <si>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</si>
  <si>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</si>
  <si>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</si>
  <si>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</si>
  <si>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</si>
  <si>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</si>
  <si>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</si>
  <si>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</si>
  <si>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</si>
  <si>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</si>
  <si>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</si>
  <si>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</si>
  <si>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</si>
  <si>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</si>
  <si>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</si>
  <si>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</si>
  <si>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</si>
  <si>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</si>
  <si>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</si>
  <si>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</si>
  <si>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</si>
  <si>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</si>
  <si>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</si>
  <si>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</si>
  <si>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</si>
  <si>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</si>
  <si>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</si>
  <si>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</si>
  <si>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</si>
  <si>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</si>
  <si>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</si>
  <si>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</si>
  <si>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</si>
  <si>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</si>
  <si>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</si>
  <si>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</si>
  <si>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</si>
  <si>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</si>
  <si>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</si>
  <si>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</si>
  <si>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</si>
  <si>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</si>
  <si>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</si>
  <si>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</si>
  <si>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</si>
  <si>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</si>
  <si>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</si>
  <si>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</si>
  <si>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</si>
  <si>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</si>
  <si>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</si>
  <si>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</si>
  <si>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</si>
  <si>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</si>
  <si>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</si>
  <si>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</si>
  <si>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</si>
  <si>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</si>
  <si>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</si>
  <si>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</si>
  <si>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</si>
  <si>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</si>
  <si>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</si>
  <si>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</si>
  <si>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</si>
  <si>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</si>
  <si>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</si>
  <si>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</si>
  <si>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</si>
  <si>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</si>
  <si>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</si>
  <si>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</si>
  <si>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</si>
  <si>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</si>
  <si>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</si>
  <si>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</si>
  <si>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</si>
  <si>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</si>
  <si>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</si>
  <si>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</si>
  <si>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</si>
  <si>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</si>
  <si>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</si>
  <si>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</si>
  <si>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</si>
  <si>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</si>
  <si>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</si>
  <si>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</si>
  <si>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</si>
  <si>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</si>
  <si>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</si>
  <si>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</si>
  <si>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</si>
  <si>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</si>
  <si>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</si>
  <si>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</si>
  <si>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</si>
  <si>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</si>
  <si>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</si>
  <si>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</si>
  <si>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</si>
  <si>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</si>
  <si>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</si>
  <si>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</si>
  <si>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</si>
  <si>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</si>
  <si>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</si>
  <si>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</si>
  <si>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</si>
  <si>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</si>
  <si>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</si>
  <si>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</si>
  <si>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</si>
  <si>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</si>
  <si>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</si>
  <si>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</si>
  <si>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</si>
  <si>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</si>
  <si>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</si>
  <si>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</si>
  <si>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</si>
  <si>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</si>
  <si>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</si>
  <si>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</si>
  <si>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</si>
  <si>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</si>
  <si>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</si>
  <si>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</si>
  <si>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</si>
  <si>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</si>
  <si>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</si>
  <si>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</si>
  <si>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</si>
  <si>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</si>
  <si>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</si>
  <si>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</si>
  <si>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</si>
  <si>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</si>
  <si>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</si>
  <si>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</si>
  <si>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</si>
  <si>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</si>
  <si>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</si>
  <si>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</si>
  <si>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</si>
  <si>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</si>
  <si>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</si>
  <si>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</si>
  <si>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</si>
  <si>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</si>
  <si>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</si>
  <si>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</si>
  <si>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</si>
  <si>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</si>
  <si>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</si>
  <si>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</si>
  <si>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</si>
  <si>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</si>
  <si>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</si>
  <si>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</si>
  <si>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</si>
  <si>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</si>
  <si>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</si>
  <si>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</si>
  <si>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</si>
  <si>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</si>
  <si>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</si>
  <si>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</si>
  <si>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</si>
  <si>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</si>
  <si>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</si>
  <si>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</si>
  <si>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</si>
  <si>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</si>
  <si>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</si>
  <si>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</si>
  <si>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</si>
  <si>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</si>
  <si>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</si>
  <si>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</si>
  <si>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</si>
  <si>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</si>
  <si>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</si>
  <si>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</si>
  <si>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</si>
  <si>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</si>
  <si>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</si>
  <si>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</si>
  <si>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</si>
  <si>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</si>
  <si>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</si>
  <si>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</si>
  <si>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</si>
  <si>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</si>
  <si>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</si>
  <si>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</si>
  <si>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</si>
  <si>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</si>
  <si>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</si>
  <si>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</si>
  <si>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</si>
  <si>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</si>
  <si>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</si>
  <si>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</si>
  <si>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</si>
  <si>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</si>
  <si>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</si>
  <si>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</si>
  <si>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</si>
  <si>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</si>
  <si>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</si>
  <si>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</si>
  <si>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</si>
  <si>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</si>
  <si>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</si>
  <si>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</si>
  <si>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</si>
  <si>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</si>
  <si>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</si>
  <si>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</si>
  <si>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</si>
  <si>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</si>
  <si>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</si>
  <si>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</si>
  <si>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</si>
  <si>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</si>
  <si>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</si>
  <si>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</si>
  <si>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</si>
  <si>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</si>
  <si>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</si>
  <si>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</si>
  <si>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</si>
  <si>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</si>
  <si>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</si>
  <si>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</si>
  <si>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</si>
  <si>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</si>
  <si>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</si>
  <si>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</si>
  <si>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</si>
  <si>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</si>
  <si>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</si>
  <si>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</si>
  <si>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</si>
  <si>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</si>
  <si>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</si>
  <si>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</si>
  <si>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</si>
  <si>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</si>
  <si>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</si>
  <si>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</si>
  <si>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</si>
  <si>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</si>
  <si>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</si>
  <si>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</si>
  <si>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</si>
  <si>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</si>
  <si>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</si>
  <si>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</si>
  <si>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</si>
  <si>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</si>
  <si>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</si>
  <si>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</si>
  <si>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</si>
  <si>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</si>
  <si>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</si>
  <si>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</si>
  <si>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</si>
  <si>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</si>
  <si>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</si>
  <si>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</si>
  <si>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</si>
  <si>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</si>
  <si>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</si>
  <si>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</si>
  <si>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</si>
  <si>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</si>
  <si>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</si>
  <si>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</si>
  <si>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</si>
  <si>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</si>
  <si>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</si>
  <si>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</si>
  <si>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</si>
  <si>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</si>
  <si>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</si>
  <si>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</si>
  <si>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</si>
  <si>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</si>
  <si>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</si>
  <si>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</si>
  <si>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</si>
  <si>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</si>
  <si>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</si>
  <si>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</si>
  <si>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</si>
  <si>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</si>
  <si>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</si>
  <si>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</si>
  <si>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</si>
  <si>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</si>
  <si>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</si>
  <si>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</si>
  <si>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</si>
  <si>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</si>
  <si>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</si>
  <si>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</si>
  <si>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</si>
  <si>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</si>
  <si>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</si>
  <si>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</si>
  <si>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</si>
  <si>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</si>
  <si>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</si>
  <si>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</si>
  <si>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</si>
  <si>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</si>
  <si>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</si>
  <si>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</si>
  <si>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</si>
  <si>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</si>
  <si>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</si>
  <si>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</si>
  <si>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</si>
  <si>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</si>
  <si>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</si>
  <si>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</si>
  <si>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</si>
  <si>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</si>
  <si>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</si>
  <si>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</si>
  <si>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</si>
  <si>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</si>
  <si>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</si>
  <si>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</si>
  <si>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</si>
  <si>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</si>
  <si>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</si>
  <si>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</si>
  <si>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</si>
  <si>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</si>
  <si>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</si>
  <si>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</si>
  <si>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</si>
  <si>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</si>
  <si>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</si>
  <si>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</si>
  <si>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</si>
  <si>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</si>
  <si>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</si>
  <si>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</si>
  <si>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</si>
  <si>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</si>
  <si>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</si>
  <si>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</si>
  <si>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</si>
  <si>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</si>
  <si>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</si>
  <si>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</si>
  <si>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</si>
  <si>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</si>
  <si>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</si>
  <si>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</si>
  <si>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</si>
  <si>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</si>
  <si>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</si>
  <si>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</si>
  <si>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</si>
  <si>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</si>
  <si>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</si>
  <si>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</si>
  <si>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</si>
  <si>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</si>
  <si>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</si>
  <si>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</si>
  <si>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</si>
  <si>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</si>
  <si>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</si>
  <si>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</si>
  <si>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</si>
  <si>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</si>
  <si>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</si>
  <si>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</si>
  <si>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</si>
  <si>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</si>
  <si>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</si>
  <si>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</si>
  <si>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</si>
  <si>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</si>
  <si>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</si>
  <si>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</si>
  <si>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</si>
  <si>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</si>
  <si>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</si>
  <si>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</si>
  <si>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</si>
  <si>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</si>
  <si>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</si>
  <si>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</si>
  <si>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</si>
  <si>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</si>
  <si>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</si>
  <si>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</si>
  <si>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</si>
  <si>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</si>
  <si>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</si>
  <si>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</si>
  <si>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</si>
  <si>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</si>
  <si>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</si>
  <si>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</si>
  <si>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</si>
  <si>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</si>
  <si>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</si>
  <si>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</si>
  <si>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</si>
  <si>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</si>
  <si>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</si>
  <si>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</si>
  <si>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</si>
  <si>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</si>
  <si>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</si>
  <si>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</si>
  <si>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</si>
  <si>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</si>
  <si>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</si>
  <si>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</si>
  <si>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</si>
  <si>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</si>
  <si>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</si>
  <si>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</si>
  <si>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</si>
  <si>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</si>
  <si>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</si>
  <si>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</si>
  <si>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</si>
  <si>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</si>
  <si>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</si>
  <si>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</si>
  <si>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</si>
  <si>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</si>
  <si>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</si>
  <si>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</si>
  <si>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</si>
  <si>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</si>
  <si>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</si>
  <si>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</si>
  <si>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</si>
  <si>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</si>
  <si>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</si>
  <si>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</si>
  <si>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</si>
  <si>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</si>
  <si>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</si>
  <si>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</si>
  <si>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</si>
  <si>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</si>
  <si>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</si>
  <si>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</si>
  <si>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</si>
  <si>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</si>
  <si>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</si>
  <si>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</si>
  <si>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</si>
  <si>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</si>
  <si>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</si>
  <si>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</si>
  <si>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</si>
  <si>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</si>
  <si>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</si>
  <si>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</si>
  <si>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</si>
  <si>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</si>
  <si>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</si>
  <si>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</si>
  <si>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</si>
  <si>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</si>
  <si>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</si>
  <si>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</si>
  <si>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</si>
  <si>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</si>
  <si>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</si>
  <si>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</si>
  <si>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</si>
  <si>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</si>
  <si>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</si>
  <si>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</si>
  <si>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</si>
  <si>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</si>
  <si>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</si>
  <si>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</si>
  <si>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</si>
  <si>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</si>
  <si>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</si>
  <si>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</si>
  <si>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</si>
  <si>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</si>
  <si>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</si>
  <si>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</si>
  <si>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</si>
  <si>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</si>
  <si>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</si>
  <si>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</si>
  <si>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</si>
  <si>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</si>
  <si>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</si>
  <si>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</si>
  <si>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</si>
  <si>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</si>
  <si>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</si>
  <si>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</si>
  <si>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</si>
  <si>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</si>
  <si>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</si>
  <si>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</si>
  <si>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</si>
  <si>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</si>
  <si>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</si>
  <si>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</si>
  <si>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</si>
  <si>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</si>
  <si>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</si>
  <si>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</si>
  <si>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</si>
  <si>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</si>
  <si>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</si>
  <si>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</si>
  <si>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</si>
  <si>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</si>
  <si>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</si>
  <si>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</si>
  <si>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</si>
  <si>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</si>
  <si>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</si>
  <si>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</si>
  <si>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</si>
  <si>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</si>
  <si>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</si>
  <si>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</si>
  <si>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</si>
  <si>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</si>
  <si>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</si>
  <si>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</si>
  <si>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</si>
  <si>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</si>
  <si>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</si>
  <si>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</si>
  <si>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</si>
  <si>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</si>
  <si>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</si>
  <si>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</si>
  <si>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</si>
  <si>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</si>
  <si>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</si>
  <si>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</si>
  <si>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</si>
  <si>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</si>
  <si>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</si>
  <si>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</si>
  <si>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</si>
  <si>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</si>
  <si>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</si>
  <si>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</si>
  <si>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</si>
  <si>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</si>
  <si>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</si>
  <si>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</si>
  <si>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</si>
  <si>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</si>
  <si>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</si>
  <si>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</si>
  <si>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</si>
  <si>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</si>
  <si>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</si>
  <si>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</si>
  <si>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</si>
  <si>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</si>
  <si>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</si>
  <si>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</si>
  <si>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</si>
  <si>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</si>
  <si>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</si>
  <si>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</si>
  <si>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</si>
  <si>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</si>
  <si>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</si>
  <si>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</si>
  <si>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</si>
  <si>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</si>
  <si>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</si>
  <si>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</si>
  <si>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</si>
  <si>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</si>
  <si>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</si>
  <si>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</si>
  <si>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</si>
  <si>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</si>
  <si>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</si>
  <si>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</si>
  <si>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</si>
  <si>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</si>
  <si>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</si>
  <si>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</si>
  <si>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</si>
  <si>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</si>
  <si>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</si>
  <si>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</si>
  <si>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</si>
  <si>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</si>
  <si>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</si>
  <si>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</si>
  <si>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</si>
  <si>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</si>
  <si>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</si>
  <si>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</si>
  <si>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</si>
  <si>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</si>
  <si>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</si>
  <si>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</si>
  <si>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</si>
  <si>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</si>
  <si>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</si>
  <si>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</si>
  <si>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</si>
  <si>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</si>
  <si>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</si>
  <si>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</si>
  <si>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</si>
  <si>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</si>
  <si>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</si>
  <si>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</si>
  <si>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</si>
  <si>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</si>
  <si>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</si>
  <si>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</si>
  <si>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</si>
  <si>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</si>
  <si>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</si>
  <si>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</si>
  <si>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</si>
  <si>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</si>
  <si>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</si>
  <si>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</si>
  <si>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</si>
  <si>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</si>
  <si>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</si>
  <si>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</si>
  <si>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</si>
  <si>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</si>
  <si>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</si>
  <si>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</si>
  <si>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</si>
  <si>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</si>
  <si>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</si>
  <si>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</si>
  <si>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</si>
  <si>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</si>
  <si>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</si>
  <si>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</si>
  <si>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</si>
  <si>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</si>
  <si>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</si>
  <si>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</si>
  <si>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</si>
  <si>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</si>
  <si>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</si>
  <si>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</si>
  <si>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</si>
  <si>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</si>
  <si>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</si>
  <si>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</si>
  <si>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</si>
  <si>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</si>
  <si>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</si>
  <si>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</si>
  <si>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</si>
  <si>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</si>
  <si>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</si>
  <si>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</si>
  <si>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</si>
  <si>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</si>
  <si>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</si>
  <si>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</si>
  <si>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</si>
  <si>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</si>
  <si>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</si>
  <si>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</si>
  <si>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</si>
  <si>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</si>
  <si>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</si>
  <si>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</si>
  <si>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</si>
  <si>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</si>
  <si>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</si>
  <si>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</si>
  <si>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</si>
  <si>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</si>
  <si>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</si>
  <si>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</si>
  <si>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</si>
  <si>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</si>
  <si>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</si>
  <si>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</si>
  <si>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</si>
  <si>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</si>
  <si>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</si>
  <si>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</si>
  <si>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</si>
  <si>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</si>
  <si>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</si>
  <si>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</si>
  <si>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</si>
  <si>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</si>
  <si>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</si>
  <si>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</si>
  <si>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</si>
  <si>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</si>
  <si>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</si>
  <si>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</si>
  <si>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</si>
  <si>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</si>
  <si>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</si>
  <si>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</si>
  <si>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</si>
  <si>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</si>
  <si>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</si>
  <si>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</si>
  <si>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</si>
  <si>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</si>
  <si>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</si>
  <si>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</si>
  <si>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</si>
  <si>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</si>
  <si>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</si>
  <si>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</si>
  <si>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</si>
  <si>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</si>
  <si>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</si>
  <si>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</si>
  <si>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</si>
  <si>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</si>
  <si>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</si>
  <si>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</si>
  <si>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</si>
  <si>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</si>
  <si>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</si>
  <si>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</si>
  <si>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</si>
  <si>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</si>
  <si>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</si>
  <si>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</si>
  <si>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</si>
  <si>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</si>
  <si>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</si>
  <si>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</si>
  <si>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</si>
  <si>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</si>
  <si>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</si>
  <si>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</si>
  <si>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</si>
  <si>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</si>
  <si>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</si>
  <si>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</si>
  <si>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</si>
  <si>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</si>
  <si>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</si>
  <si>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</si>
  <si>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</si>
  <si>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</si>
  <si>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</si>
  <si>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</si>
  <si>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</si>
  <si>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</si>
  <si>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</si>
  <si>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</si>
  <si>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</si>
  <si>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</si>
  <si>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</si>
  <si>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</si>
  <si>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</si>
  <si>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</si>
  <si>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</si>
  <si>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</si>
  <si>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</si>
  <si>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</si>
  <si>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</si>
  <si>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</si>
  <si>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</si>
  <si>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</si>
  <si>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</si>
  <si>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</si>
  <si>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</si>
  <si>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</si>
  <si>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</si>
  <si>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</si>
  <si>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</si>
  <si>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</si>
  <si>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</si>
  <si>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</si>
  <si>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</si>
  <si>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</si>
  <si>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</si>
  <si>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</si>
  <si>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</si>
  <si>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</si>
  <si>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</si>
  <si>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</si>
  <si>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</si>
  <si>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</si>
  <si>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</si>
  <si>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</si>
  <si>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</si>
  <si>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</si>
  <si>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</si>
  <si>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</si>
  <si>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</si>
  <si>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</si>
  <si>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</si>
  <si>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</si>
  <si>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</si>
  <si>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</si>
  <si>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</si>
  <si>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</si>
  <si>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</si>
  <si>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</si>
  <si>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</si>
  <si>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</si>
  <si>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</si>
  <si>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</si>
  <si>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</si>
  <si>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</si>
  <si>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</si>
  <si>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</si>
  <si>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</si>
  <si>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</si>
  <si>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</si>
  <si>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</si>
  <si>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</si>
  <si>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</si>
  <si>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</si>
  <si>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</si>
  <si>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</si>
  <si>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</si>
  <si>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</si>
  <si>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</si>
  <si>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</si>
  <si>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</si>
  <si>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</si>
  <si>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</si>
  <si>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</si>
  <si>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</si>
  <si>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</si>
  <si>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</si>
  <si>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</si>
  <si>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</si>
  <si>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</si>
  <si>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</si>
  <si>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</si>
  <si>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</si>
  <si>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</si>
  <si>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</si>
  <si>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</si>
  <si>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</si>
  <si>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</si>
  <si>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</si>
  <si>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</si>
  <si>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</si>
  <si>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</si>
  <si>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</si>
  <si>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</si>
  <si>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</si>
  <si>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</si>
  <si>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</si>
  <si>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</si>
  <si>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</si>
  <si>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</si>
  <si>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</si>
  <si>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</si>
  <si>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</si>
  <si>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</si>
  <si>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</si>
  <si>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</si>
  <si>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</si>
  <si>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</si>
  <si>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</si>
  <si>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</si>
  <si>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</si>
  <si>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</si>
  <si>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</si>
  <si>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</si>
  <si>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</si>
  <si>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</si>
  <si>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</si>
  <si>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</si>
  <si>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</si>
  <si>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</si>
  <si>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</si>
  <si>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</si>
  <si>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</si>
  <si>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</si>
  <si>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</si>
  <si>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</si>
  <si>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</si>
  <si>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</si>
  <si>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</si>
  <si>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</si>
  <si>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</si>
  <si>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</si>
  <si>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</si>
  <si>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</si>
  <si>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</si>
  <si>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</si>
  <si>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</si>
  <si>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</si>
  <si>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</si>
  <si>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</si>
  <si>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</si>
  <si>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</si>
  <si>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</si>
  <si>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</si>
  <si>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</si>
  <si>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</si>
  <si>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</si>
  <si>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</si>
  <si>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</si>
  <si>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</si>
  <si>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</si>
  <si>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</si>
  <si>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</si>
  <si>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</si>
  <si>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</si>
  <si>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</si>
  <si>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</si>
  <si>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</si>
  <si>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</si>
  <si>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</si>
  <si>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</si>
  <si>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</si>
  <si>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</si>
  <si>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</si>
  <si>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</si>
  <si>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</si>
  <si>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</si>
  <si>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</si>
  <si>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</si>
  <si>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</si>
  <si>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</si>
  <si>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</si>
  <si>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</si>
  <si>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</si>
  <si>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</si>
  <si>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</si>
  <si>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</si>
  <si>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</si>
  <si>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</si>
  <si>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</si>
  <si>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</si>
  <si>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</si>
  <si>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</si>
  <si>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</si>
  <si>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</si>
  <si>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</si>
  <si>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</si>
  <si>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</si>
  <si>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</si>
  <si>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</si>
  <si>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</si>
  <si>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</si>
  <si>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</si>
  <si>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</si>
  <si>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</si>
  <si>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</si>
  <si>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</si>
  <si>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</si>
  <si>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</si>
  <si>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</si>
  <si>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</si>
  <si>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</si>
  <si>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</si>
  <si>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</si>
  <si>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</si>
  <si>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</si>
  <si>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</si>
  <si>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</si>
  <si>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</si>
  <si>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</si>
  <si>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</si>
  <si>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</si>
  <si>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</si>
  <si>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</si>
  <si>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</si>
  <si>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</si>
  <si>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</si>
  <si>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</si>
  <si>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</si>
  <si>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</si>
  <si>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</si>
  <si>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</si>
  <si>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</si>
  <si>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</si>
  <si>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</si>
  <si>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</si>
  <si>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</si>
  <si>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</si>
  <si>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</si>
  <si>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</si>
  <si>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</si>
  <si>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</si>
  <si>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</si>
  <si>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</si>
  <si>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</si>
  <si>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</si>
  <si>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</si>
  <si>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</si>
  <si>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</si>
  <si>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</si>
  <si>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</si>
  <si>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</si>
  <si>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</si>
  <si>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</si>
  <si>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</si>
  <si>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</si>
  <si>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</si>
  <si>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</si>
  <si>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</si>
  <si>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</si>
  <si>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</si>
  <si>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</si>
  <si>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</si>
  <si>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</si>
  <si>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</si>
  <si>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</si>
  <si>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</si>
  <si>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</si>
  <si>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</si>
  <si>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</si>
  <si>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</si>
  <si>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</si>
  <si>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</si>
  <si>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</si>
  <si>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</si>
  <si>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</si>
  <si>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</si>
  <si>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</si>
  <si>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</si>
  <si>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</si>
  <si>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</si>
  <si>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</si>
  <si>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</si>
  <si>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</si>
  <si>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</si>
  <si>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</si>
  <si>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</si>
  <si>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</si>
  <si>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</si>
  <si>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</si>
  <si>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</si>
  <si>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</si>
  <si>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</si>
  <si>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</si>
  <si>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</si>
  <si>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</si>
  <si>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</si>
  <si>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</si>
  <si>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</si>
  <si>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</si>
  <si>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</si>
  <si>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</si>
  <si>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</si>
  <si>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</si>
  <si>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</si>
  <si>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</si>
  <si>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</si>
  <si>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</si>
  <si>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</si>
  <si>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</si>
  <si>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</si>
  <si>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</si>
  <si>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</si>
  <si>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</si>
  <si>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</si>
  <si>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</si>
  <si>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</si>
  <si>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</si>
  <si>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</si>
  <si>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</si>
  <si>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</si>
  <si>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</si>
  <si>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</si>
  <si>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</si>
  <si>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</si>
  <si>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</si>
  <si>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</si>
  <si>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</si>
  <si>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</si>
  <si>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</si>
  <si>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</si>
  <si>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</si>
  <si>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</si>
  <si>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</si>
  <si>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</si>
  <si>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</si>
  <si>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</si>
  <si>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</si>
  <si>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</si>
  <si>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</si>
  <si>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</si>
  <si>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</si>
  <si>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</si>
  <si>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</si>
  <si>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</si>
  <si>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</si>
  <si>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</si>
  <si>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</si>
  <si>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</si>
  <si>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</si>
  <si>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</si>
  <si>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</si>
  <si>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</si>
  <si>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</si>
  <si>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</si>
  <si>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</si>
  <si>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</si>
  <si>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</si>
  <si>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</si>
  <si>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</si>
  <si>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</si>
  <si>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</si>
  <si>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</si>
  <si>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</si>
  <si>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</si>
  <si>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</si>
  <si>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</si>
  <si>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</si>
  <si>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</si>
  <si>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</si>
  <si>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</si>
  <si>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</si>
  <si>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</si>
  <si>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</si>
  <si>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</si>
  <si>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</si>
  <si>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</si>
  <si>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</si>
  <si>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</si>
  <si>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</si>
  <si>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</si>
  <si>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</si>
  <si>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</si>
  <si>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</si>
  <si>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</si>
  <si>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</si>
  <si>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</si>
  <si>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</si>
  <si>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</si>
  <si>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</si>
  <si>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</si>
  <si>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</si>
  <si>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</si>
  <si>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</si>
  <si>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</si>
  <si>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</si>
  <si>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</si>
  <si>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</si>
  <si>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</si>
  <si>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</si>
  <si>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</si>
  <si>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</si>
  <si>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</si>
  <si>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</si>
  <si>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</si>
  <si>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</si>
  <si>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</si>
  <si>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</si>
  <si>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</si>
  <si>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</si>
  <si>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</si>
  <si>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</si>
  <si>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</si>
  <si>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</si>
  <si>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</si>
  <si>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</si>
  <si>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</si>
  <si>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</si>
  <si>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</si>
  <si>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</si>
  <si>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</si>
  <si>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</si>
  <si>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</si>
  <si>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</si>
  <si>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</si>
  <si>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</si>
  <si>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</si>
  <si>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</si>
  <si>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</si>
  <si>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</si>
  <si>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</si>
  <si>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</si>
  <si>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</si>
  <si>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</si>
  <si>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</si>
  <si>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</si>
  <si>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</si>
  <si>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</si>
  <si>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</si>
  <si>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</si>
  <si>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</si>
  <si>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</si>
  <si>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</si>
  <si>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</si>
  <si>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</si>
  <si>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</si>
  <si>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</si>
  <si>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</si>
  <si>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</si>
  <si>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</si>
  <si>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</si>
  <si>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</si>
  <si>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</si>
  <si>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</si>
  <si>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</si>
  <si>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</si>
  <si>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</si>
  <si>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</si>
  <si>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</si>
  <si>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</si>
  <si>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</si>
  <si>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</si>
  <si>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</si>
  <si>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</si>
  <si>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</si>
  <si>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</si>
  <si>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</si>
  <si>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</si>
  <si>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</si>
  <si>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</si>
  <si>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</si>
  <si>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</si>
  <si>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</si>
  <si>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</si>
  <si>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</si>
  <si>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</si>
  <si>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</si>
  <si>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</si>
  <si>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</si>
  <si>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</si>
  <si>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</si>
  <si>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</si>
  <si>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</si>
  <si>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</si>
  <si>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</si>
  <si>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</si>
  <si>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</si>
  <si>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</si>
  <si>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</si>
  <si>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</si>
  <si>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</si>
  <si>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</si>
  <si>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</si>
  <si>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</si>
  <si>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</si>
  <si>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</si>
  <si>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</si>
  <si>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</si>
  <si>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</si>
  <si>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</si>
  <si>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</si>
  <si>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</si>
  <si>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</si>
  <si>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</si>
  <si>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</si>
  <si>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</si>
  <si>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</si>
  <si>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</si>
  <si>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</si>
  <si>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</si>
  <si>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</si>
  <si>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</si>
  <si>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</si>
  <si>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</si>
  <si>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</si>
  <si>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</si>
  <si>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</si>
  <si>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</si>
  <si>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</si>
  <si>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</si>
  <si>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</si>
  <si>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</si>
  <si>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</si>
  <si>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</si>
  <si>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</si>
  <si>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</si>
  <si>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</si>
  <si>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</si>
  <si>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</si>
  <si>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</si>
  <si>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</si>
  <si>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</si>
  <si>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</si>
  <si>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</si>
  <si>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</si>
  <si>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</si>
  <si>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</si>
  <si>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</si>
  <si>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</si>
  <si>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</si>
  <si>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</si>
  <si>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</si>
  <si>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</si>
  <si>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</si>
  <si>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</si>
  <si>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</si>
  <si>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</si>
  <si>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</si>
  <si>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</si>
  <si>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</si>
  <si>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</si>
  <si>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</si>
  <si>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</si>
  <si>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</si>
  <si>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</si>
  <si>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</si>
  <si>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</si>
  <si>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</si>
  <si>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</si>
  <si>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</si>
  <si>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</si>
  <si>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</si>
  <si>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</si>
  <si>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</si>
  <si>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</si>
  <si>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</si>
  <si>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</si>
  <si>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</si>
  <si>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</si>
  <si>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</si>
  <si>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</si>
  <si>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</si>
  <si>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</si>
  <si>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</si>
  <si>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</si>
  <si>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</si>
  <si>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</si>
  <si>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</si>
  <si>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</si>
  <si>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</si>
  <si>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</si>
  <si>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</si>
  <si>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</si>
  <si>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</si>
  <si>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</si>
  <si>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</si>
  <si>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</si>
  <si>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</si>
  <si>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</si>
  <si>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</si>
  <si>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</si>
  <si>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</si>
  <si>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</si>
  <si>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</si>
  <si>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</si>
  <si>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</si>
  <si>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</si>
  <si>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</si>
  <si>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</si>
  <si>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</si>
  <si>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</si>
  <si>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</si>
  <si>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</si>
  <si>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</si>
  <si>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</si>
  <si>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</si>
  <si>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</si>
  <si>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</si>
  <si>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</si>
  <si>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</si>
  <si>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</si>
  <si>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</si>
  <si>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</si>
  <si>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</si>
  <si>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</si>
  <si>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</si>
  <si>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</si>
  <si>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</si>
  <si>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</si>
  <si>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</si>
  <si>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</si>
  <si>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</si>
  <si>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</si>
  <si>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</si>
  <si>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</si>
  <si>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</si>
  <si>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</si>
  <si>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</si>
  <si>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</si>
  <si>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</si>
  <si>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</si>
  <si>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</si>
  <si>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</si>
  <si>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</si>
  <si>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</si>
  <si>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</si>
  <si>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</si>
  <si>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</si>
  <si>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</si>
  <si>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</si>
  <si>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</si>
  <si>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</si>
  <si>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</si>
  <si>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</si>
  <si>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</si>
  <si>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</si>
  <si>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</si>
  <si>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</si>
  <si>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</si>
  <si>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</si>
  <si>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</si>
  <si>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</si>
  <si>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</si>
  <si>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</si>
  <si>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</si>
  <si>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</si>
  <si>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</si>
  <si>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</si>
  <si>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</si>
  <si>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</si>
  <si>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</si>
  <si>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</si>
  <si>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</si>
  <si>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</si>
  <si>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</si>
  <si>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</si>
  <si>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</si>
  <si>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</si>
  <si>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</si>
  <si>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</si>
  <si>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</si>
  <si>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</si>
  <si>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</si>
  <si>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</si>
  <si>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</si>
  <si>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</si>
  <si>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</si>
  <si>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</si>
  <si>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</si>
  <si>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</si>
  <si>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</si>
  <si>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</si>
  <si>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</si>
  <si>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</si>
  <si>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</si>
  <si>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</si>
  <si>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</si>
  <si>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</si>
  <si>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</si>
  <si>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</si>
  <si>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</si>
  <si>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</si>
  <si>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</si>
  <si>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</si>
  <si>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</si>
  <si>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</si>
  <si>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</si>
  <si>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</si>
  <si>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</si>
  <si>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</si>
  <si>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</si>
  <si>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</si>
  <si>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</si>
  <si>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</si>
  <si>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</si>
  <si>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</si>
  <si>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</si>
  <si>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</si>
  <si>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</si>
  <si>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</si>
  <si>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</si>
  <si>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</si>
  <si>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</si>
  <si>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</si>
  <si>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</si>
  <si>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</si>
  <si>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</si>
  <si>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</si>
  <si>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</si>
  <si>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</si>
  <si>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</si>
  <si>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</si>
  <si>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</si>
  <si>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</si>
  <si>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</si>
  <si>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</si>
  <si>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</si>
  <si>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</si>
  <si>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</si>
  <si>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</si>
  <si>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</si>
  <si>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</si>
  <si>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</si>
  <si>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</si>
  <si>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</si>
  <si>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</si>
  <si>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</si>
  <si>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</si>
  <si>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</si>
  <si>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</si>
  <si>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</si>
  <si>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</si>
  <si>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</si>
  <si>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</si>
  <si>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</si>
  <si>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</si>
  <si>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</si>
  <si>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</si>
  <si>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</si>
  <si>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</si>
  <si>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</si>
  <si>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</si>
  <si>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</si>
  <si>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</si>
  <si>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</si>
  <si>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</si>
  <si>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</si>
  <si>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</si>
  <si>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</si>
  <si>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</si>
  <si>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</si>
  <si>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</si>
  <si>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</si>
  <si>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</si>
  <si>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</si>
  <si>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</si>
  <si>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</si>
  <si>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</si>
  <si>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</si>
  <si>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</si>
  <si>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</si>
  <si>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</si>
  <si>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</si>
  <si>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</si>
  <si>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</si>
  <si>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</si>
  <si>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</si>
  <si>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</si>
  <si>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</si>
  <si>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</si>
  <si>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</si>
  <si>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</si>
  <si>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</si>
  <si>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</si>
  <si>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</si>
  <si>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</si>
  <si>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</si>
  <si>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</si>
  <si>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</si>
  <si>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</si>
  <si>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</si>
  <si>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</si>
  <si>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</si>
  <si>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</si>
  <si>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</si>
  <si>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</si>
  <si>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</si>
  <si>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</si>
  <si>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</si>
  <si>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</si>
  <si>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</si>
  <si>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</si>
  <si>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</si>
  <si>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</si>
  <si>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</si>
  <si>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</si>
  <si>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</si>
  <si>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</si>
  <si>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</si>
  <si>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</si>
  <si>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</si>
  <si>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</si>
  <si>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</si>
  <si>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</si>
  <si>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</si>
  <si>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</si>
  <si>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</si>
  <si>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</si>
  <si>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</si>
  <si>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</si>
  <si>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</si>
  <si>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</si>
  <si>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</si>
  <si>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</si>
  <si>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</si>
  <si>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</si>
  <si>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</si>
  <si>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</si>
  <si>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</si>
  <si>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</si>
  <si>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</si>
  <si>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</si>
  <si>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</si>
  <si>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</si>
  <si>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</si>
  <si>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</si>
  <si>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</si>
  <si>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</si>
  <si>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</si>
  <si>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</si>
  <si>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</si>
  <si>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</si>
  <si>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</si>
  <si>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</si>
  <si>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</si>
  <si>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</si>
  <si>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</si>
  <si>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</si>
  <si>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</si>
  <si>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</si>
  <si>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</si>
  <si>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</si>
  <si>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</si>
  <si>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</si>
  <si>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</si>
  <si>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</si>
  <si>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</si>
  <si>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</si>
  <si>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</si>
  <si>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</si>
  <si>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</si>
  <si>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</si>
  <si>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</si>
  <si>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</si>
  <si>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</si>
  <si>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</si>
  <si>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</si>
  <si>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</si>
  <si>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</si>
  <si>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</si>
  <si>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</si>
  <si>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</si>
  <si>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</si>
  <si>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</si>
  <si>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</si>
  <si>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</si>
  <si>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</si>
  <si>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</si>
  <si>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</si>
  <si>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</si>
  <si>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</si>
  <si>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</si>
  <si>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</si>
  <si>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</si>
  <si>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</si>
  <si>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</si>
  <si>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</si>
  <si>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</si>
  <si>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</si>
  <si>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</si>
  <si>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</si>
  <si>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</si>
  <si>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</si>
  <si>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</si>
  <si>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</si>
  <si>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</si>
  <si>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</si>
  <si>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</si>
  <si>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</si>
  <si>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</si>
  <si>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</si>
  <si>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</si>
  <si>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</si>
  <si>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</si>
  <si>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</si>
  <si>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</si>
  <si>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</si>
  <si>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</si>
  <si>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</si>
  <si>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</si>
  <si>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</si>
  <si>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</si>
  <si>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</si>
  <si>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</si>
  <si>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</si>
  <si>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</si>
  <si>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</si>
  <si>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</si>
  <si>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</si>
  <si>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</si>
  <si>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</si>
  <si>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</si>
  <si>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</si>
  <si>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</si>
  <si>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</si>
  <si>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</si>
  <si>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</si>
  <si>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</si>
  <si>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</si>
  <si>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</si>
  <si>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</si>
  <si>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</si>
  <si>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</si>
  <si>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</si>
  <si>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</si>
  <si>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</si>
  <si>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</si>
  <si>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</si>
  <si>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</si>
  <si>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</si>
  <si>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</si>
  <si>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</si>
  <si>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</si>
  <si>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</si>
  <si>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</si>
  <si>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</si>
  <si>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</si>
  <si>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</si>
  <si>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</si>
  <si>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</si>
  <si>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</si>
  <si>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</si>
  <si>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</si>
  <si>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</si>
  <si>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</si>
  <si>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</si>
  <si>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</si>
  <si>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</si>
  <si>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</si>
  <si>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</si>
  <si>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</si>
  <si>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</si>
  <si>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</si>
  <si>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</si>
  <si>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</si>
  <si>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</si>
  <si>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</si>
  <si>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</si>
  <si>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</si>
  <si>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</si>
  <si>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</si>
  <si>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</si>
  <si>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</si>
  <si>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</si>
  <si>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</si>
  <si>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</si>
  <si>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</si>
  <si>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</si>
  <si>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</si>
  <si>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</si>
  <si>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</si>
  <si>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</si>
  <si>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</si>
  <si>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</si>
  <si>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</si>
  <si>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</si>
  <si>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</si>
  <si>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</si>
  <si>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</si>
  <si>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</si>
  <si>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</si>
  <si>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</si>
  <si>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</si>
  <si>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</si>
  <si>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</si>
  <si>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</si>
  <si>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</si>
  <si>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</si>
  <si>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</si>
  <si>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</si>
  <si>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</si>
  <si>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</si>
  <si>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</si>
  <si>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</si>
  <si>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</si>
  <si>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</si>
  <si>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</si>
  <si>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</si>
  <si>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</si>
  <si>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</si>
  <si>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</si>
  <si>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</si>
  <si>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</si>
  <si>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</si>
  <si>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</si>
  <si>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</si>
  <si>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</si>
  <si>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</si>
  <si>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</si>
  <si>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</si>
  <si>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</si>
  <si>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</si>
  <si>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</si>
  <si>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</si>
  <si>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</si>
  <si>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</si>
  <si>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</si>
  <si>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</si>
  <si>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</si>
  <si>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</si>
  <si>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</si>
  <si>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</si>
  <si>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</si>
  <si>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</si>
  <si>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</si>
  <si>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</si>
  <si>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</si>
  <si>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</si>
  <si>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</si>
  <si>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</si>
  <si>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</si>
  <si>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</si>
  <si>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</si>
  <si>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</si>
  <si>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</si>
  <si>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</si>
  <si>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</si>
  <si>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</si>
  <si>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</si>
  <si>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</si>
  <si>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</si>
  <si>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</si>
  <si>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</si>
  <si>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</si>
  <si>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</si>
  <si>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</si>
  <si>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</si>
  <si>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</si>
  <si>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</si>
  <si>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</si>
  <si>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</si>
  <si>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</si>
  <si>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</si>
  <si>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</si>
  <si>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</si>
  <si>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</si>
  <si>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</si>
  <si>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</si>
  <si>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</si>
  <si>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</si>
  <si>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</si>
  <si>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</si>
  <si>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</si>
  <si>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</si>
  <si>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</si>
  <si>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</si>
  <si>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</si>
  <si>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</si>
  <si>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</si>
  <si>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</si>
  <si>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</si>
  <si>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</si>
  <si>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</si>
  <si>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</si>
  <si>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</si>
  <si>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</si>
  <si>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</si>
  <si>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</si>
  <si>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</si>
  <si>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</si>
  <si>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</si>
  <si>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</si>
  <si>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</si>
  <si>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</si>
  <si>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</si>
  <si>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</si>
  <si>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</si>
  <si>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</si>
  <si>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</si>
  <si>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</si>
  <si>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</si>
  <si>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</si>
  <si>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</si>
  <si>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</si>
  <si>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</si>
  <si>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</si>
  <si>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</si>
  <si>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</si>
  <si>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</si>
  <si>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</si>
  <si>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</si>
  <si>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</si>
  <si>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</si>
  <si>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</si>
  <si>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</si>
  <si>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</si>
  <si>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</si>
  <si>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</si>
  <si>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</si>
  <si>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</si>
  <si>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</si>
  <si>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</si>
  <si>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</si>
  <si>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</si>
  <si>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</si>
  <si>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</si>
  <si>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</si>
  <si>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</si>
  <si>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</si>
  <si>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</si>
  <si>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</si>
  <si>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</si>
  <si>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</si>
  <si>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</si>
  <si>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</si>
  <si>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</si>
  <si>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</si>
  <si>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</si>
  <si>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</si>
  <si>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</si>
  <si>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</si>
  <si>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</si>
  <si>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</si>
  <si>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</si>
  <si>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</si>
  <si>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</si>
  <si>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</si>
  <si>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</si>
  <si>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</si>
  <si>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</si>
  <si>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</si>
  <si>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</si>
  <si>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</si>
  <si>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</si>
  <si>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</si>
  <si>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</si>
  <si>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</si>
  <si>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</si>
  <si>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</si>
  <si>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</si>
  <si>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</si>
  <si>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</si>
  <si>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</si>
  <si>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</si>
  <si>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</si>
  <si>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</si>
  <si>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</si>
  <si>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</si>
  <si>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</si>
  <si>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</si>
  <si>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</si>
  <si>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</si>
  <si>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</si>
  <si>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</si>
  <si>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</si>
  <si>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</si>
  <si>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</si>
  <si>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</si>
  <si>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</si>
  <si>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</si>
  <si>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</si>
  <si>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</si>
  <si>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</si>
  <si>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</si>
  <si>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</si>
  <si>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</si>
  <si>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</si>
  <si>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</si>
  <si>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</si>
  <si>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</si>
  <si>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</si>
  <si>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</si>
  <si>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</si>
  <si>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</si>
  <si>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</si>
  <si>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</si>
  <si>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</si>
  <si>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</si>
  <si>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</si>
  <si>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</si>
  <si>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</si>
  <si>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</si>
  <si>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</si>
  <si>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</si>
  <si>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</si>
  <si>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</si>
  <si>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</si>
  <si>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</si>
  <si>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</si>
  <si>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</si>
  <si>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</si>
  <si>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</si>
  <si>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</si>
  <si>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</si>
  <si>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</si>
  <si>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</si>
  <si>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</si>
  <si>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</si>
  <si>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</si>
  <si>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</si>
  <si>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</si>
  <si>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</si>
  <si>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</si>
  <si>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</si>
  <si>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</si>
  <si>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</si>
  <si>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</si>
  <si>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</si>
  <si>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</si>
  <si>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</si>
  <si>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</si>
  <si>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</si>
  <si>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</si>
  <si>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</si>
  <si>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</si>
  <si>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</si>
  <si>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</si>
  <si>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</si>
  <si>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</si>
  <si>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</si>
  <si>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</si>
  <si>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</si>
  <si>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</si>
  <si>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</si>
  <si>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</si>
  <si>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</si>
  <si>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</si>
  <si>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</si>
  <si>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</si>
  <si>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</si>
  <si>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</si>
  <si>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</si>
  <si>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</si>
  <si>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</si>
  <si>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</si>
  <si>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</si>
  <si>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</si>
  <si>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</si>
  <si>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</si>
  <si>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</si>
  <si>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</si>
  <si>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</si>
  <si>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</si>
  <si>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</si>
  <si>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</si>
  <si>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</si>
  <si>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</si>
  <si>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</si>
  <si>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</si>
  <si>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</si>
  <si>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</si>
  <si>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</si>
  <si>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</si>
  <si>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</si>
  <si>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</si>
  <si>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</si>
  <si>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</si>
  <si>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</si>
  <si>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</si>
  <si>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</si>
  <si>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</si>
  <si>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</si>
  <si>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</si>
  <si>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</si>
  <si>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</si>
  <si>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</si>
  <si>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</si>
  <si>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</si>
  <si>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</si>
  <si>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</si>
  <si>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</si>
  <si>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</si>
  <si>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</si>
  <si>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</si>
  <si>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</si>
  <si>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</si>
  <si>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</si>
  <si>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</si>
  <si>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</si>
  <si>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</si>
  <si>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</si>
  <si>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</si>
  <si>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</si>
  <si>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</si>
  <si>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</si>
  <si>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</si>
  <si>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</si>
  <si>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</si>
  <si>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</si>
  <si>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</si>
  <si>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</si>
  <si>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</si>
  <si>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</si>
  <si>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</si>
  <si>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</si>
  <si>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</si>
  <si>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</si>
  <si>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</si>
  <si>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</si>
  <si>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</si>
  <si>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</si>
  <si>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</si>
  <si>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</si>
  <si>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</si>
  <si>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</si>
  <si>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</si>
  <si>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</si>
  <si>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</si>
  <si>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</si>
  <si>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</si>
  <si>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</si>
  <si>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</si>
  <si>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</si>
  <si>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</si>
  <si>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</si>
  <si>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</si>
  <si>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</si>
  <si>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</si>
  <si>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</si>
  <si>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</si>
  <si>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</si>
  <si>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</si>
  <si>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</si>
  <si>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</si>
  <si>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</si>
  <si>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</si>
  <si>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</si>
  <si>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</si>
  <si>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</si>
  <si>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</si>
  <si>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</si>
  <si>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</si>
  <si>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</si>
  <si>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</si>
  <si>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</si>
  <si>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</si>
  <si>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</si>
  <si>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</si>
  <si>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</si>
  <si>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</si>
  <si>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</si>
  <si>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</si>
  <si>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</si>
  <si>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</si>
  <si>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</si>
  <si>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</si>
  <si>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</si>
  <si>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</si>
  <si>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</si>
  <si>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</si>
  <si>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</si>
  <si>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</si>
  <si>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</si>
  <si>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</si>
  <si>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</si>
  <si>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</si>
  <si>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</si>
  <si>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</si>
  <si>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</si>
  <si>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</si>
  <si>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</si>
  <si>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</si>
  <si>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</si>
  <si>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</si>
  <si>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</si>
  <si>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</si>
  <si>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</si>
  <si>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</si>
  <si>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</si>
  <si>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</si>
  <si>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</si>
  <si>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</si>
  <si>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</si>
  <si>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</si>
  <si>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</si>
  <si>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</si>
  <si>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</si>
  <si>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</si>
  <si>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</si>
  <si>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</si>
  <si>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</si>
  <si>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</si>
  <si>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</si>
  <si>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</si>
  <si>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</si>
  <si>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</si>
  <si>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</si>
  <si>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</si>
  <si>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</si>
  <si>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</si>
  <si>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</si>
  <si>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</si>
  <si>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</si>
  <si>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</si>
  <si>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</si>
  <si>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</si>
  <si>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</si>
  <si>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</si>
  <si>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</si>
  <si>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</si>
  <si>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</si>
  <si>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</si>
  <si>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</si>
  <si>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</si>
  <si>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</si>
  <si>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</si>
  <si>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</si>
  <si>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</si>
  <si>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</si>
  <si>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</si>
  <si>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</si>
  <si>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</si>
  <si>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</si>
  <si>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</si>
  <si>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</si>
  <si>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</si>
  <si>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</si>
  <si>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</si>
  <si>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</si>
  <si>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</si>
  <si>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</si>
  <si>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</si>
  <si>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</si>
  <si>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</si>
  <si>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</si>
  <si>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</si>
  <si>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</si>
  <si>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</si>
  <si>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</si>
  <si>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</si>
  <si>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</si>
  <si>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</si>
  <si>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</si>
  <si>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</si>
  <si>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</si>
  <si>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</si>
  <si>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</si>
  <si>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</si>
  <si>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</si>
  <si>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</si>
  <si>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</si>
  <si>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</si>
  <si>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</si>
  <si>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</si>
  <si>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</si>
  <si>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</si>
  <si>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</si>
  <si>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</si>
  <si>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</si>
  <si>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</si>
  <si>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</si>
  <si>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</si>
  <si>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</si>
  <si>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</si>
  <si>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</si>
  <si>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</si>
  <si>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</si>
  <si>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</si>
  <si>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</si>
  <si>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</si>
  <si>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</si>
  <si>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</si>
  <si>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</si>
  <si>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</si>
  <si>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</si>
  <si>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</si>
  <si>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</si>
  <si>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</si>
  <si>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</si>
  <si>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</si>
  <si>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</si>
  <si>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</si>
  <si>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</si>
  <si>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</si>
  <si>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</si>
  <si>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</si>
  <si>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</si>
  <si>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</si>
  <si>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</si>
  <si>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</si>
  <si>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</si>
  <si>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</si>
  <si>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</si>
  <si>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</si>
  <si>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</si>
  <si>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</si>
  <si>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</si>
  <si>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</si>
  <si>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</si>
  <si>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</si>
  <si>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</si>
  <si>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</si>
  <si>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</si>
  <si>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</si>
  <si>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</si>
  <si>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</si>
  <si>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</si>
  <si>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</si>
  <si>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</si>
  <si>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</si>
  <si>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</si>
  <si>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</si>
  <si>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</si>
  <si>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</si>
  <si>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</si>
  <si>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</si>
  <si>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</si>
  <si>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</si>
  <si>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</si>
  <si>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</si>
  <si>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</si>
  <si>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</si>
  <si>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</si>
  <si>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</si>
  <si>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</si>
  <si>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</si>
  <si>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</si>
  <si>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</si>
  <si>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</si>
  <si>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</si>
  <si>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</si>
  <si>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</si>
  <si>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</si>
  <si>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</si>
  <si>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</si>
  <si>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</si>
  <si>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</si>
  <si>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</si>
  <si>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</si>
  <si>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</si>
  <si>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</si>
  <si>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</si>
  <si>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</si>
  <si>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</si>
  <si>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</si>
  <si>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</si>
  <si>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</si>
  <si>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</si>
  <si>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</si>
  <si>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</si>
  <si>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</si>
  <si>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</si>
  <si>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</si>
  <si>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</si>
  <si>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</si>
  <si>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</si>
  <si>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</si>
  <si>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</si>
  <si>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</si>
  <si>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</si>
  <si>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</si>
  <si>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</si>
  <si>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</si>
  <si>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</si>
  <si>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</si>
  <si>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</si>
  <si>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</si>
  <si>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</si>
  <si>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</si>
  <si>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</si>
  <si>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</si>
  <si>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</si>
  <si>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</si>
  <si>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</si>
  <si>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</si>
  <si>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</si>
  <si>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</si>
  <si>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</si>
  <si>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</si>
  <si>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</si>
  <si>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</si>
  <si>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</si>
  <si>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</si>
  <si>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</si>
  <si>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</si>
  <si>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</si>
  <si>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</si>
  <si>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</si>
  <si>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</si>
  <si>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</si>
  <si>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</si>
  <si>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</si>
  <si>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</si>
  <si>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</si>
  <si>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</si>
  <si>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</si>
  <si>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</si>
  <si>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</si>
  <si>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</si>
  <si>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</si>
  <si>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</si>
  <si>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</si>
  <si>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</si>
  <si>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</si>
  <si>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</si>
  <si>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</si>
  <si>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</si>
  <si>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</si>
  <si>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</si>
  <si>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</si>
  <si>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</si>
  <si>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</si>
  <si>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</si>
  <si>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</si>
  <si>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</si>
  <si>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</si>
  <si>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</si>
  <si>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</si>
  <si>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</si>
  <si>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</si>
  <si>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</si>
  <si>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</si>
  <si>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</si>
  <si>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</si>
  <si>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</si>
  <si>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</si>
  <si>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</si>
  <si>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</si>
  <si>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</si>
  <si>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</si>
  <si>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</si>
  <si>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</si>
  <si>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</si>
  <si>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</si>
  <si>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</si>
  <si>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</si>
  <si>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</si>
  <si>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</si>
  <si>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</si>
  <si>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</si>
  <si>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</si>
  <si>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</si>
  <si>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</si>
  <si>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</si>
  <si>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</si>
  <si>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</si>
  <si>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</si>
  <si>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</si>
  <si>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</si>
  <si>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</si>
  <si>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</si>
  <si>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</si>
  <si>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</si>
  <si>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</si>
  <si>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</si>
  <si>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</si>
  <si>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</si>
  <si>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</si>
  <si>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</si>
  <si>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</si>
  <si>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</si>
  <si>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</si>
  <si>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</si>
  <si>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</si>
  <si>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</si>
  <si>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</si>
  <si>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</si>
  <si>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</si>
  <si>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</si>
  <si>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</si>
  <si>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</si>
  <si>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</si>
  <si>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</si>
  <si>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</si>
  <si>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</si>
  <si>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</si>
  <si>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</si>
  <si>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</si>
  <si>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</si>
  <si>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</si>
  <si>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</si>
  <si>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</si>
  <si>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</si>
  <si>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</si>
  <si>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</si>
  <si>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</si>
  <si>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</si>
  <si>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</si>
  <si>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</si>
  <si>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</si>
  <si>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</si>
  <si>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</si>
  <si>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</si>
  <si>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</si>
  <si>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</si>
  <si>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</si>
  <si>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</si>
  <si>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</si>
  <si>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</si>
  <si>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</si>
  <si>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</si>
  <si>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</si>
  <si>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</si>
  <si>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</si>
  <si>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</si>
  <si>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</si>
  <si>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</si>
  <si>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</si>
  <si>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</si>
  <si>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</si>
  <si>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</si>
  <si>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</si>
  <si>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</si>
  <si>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</si>
  <si>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</si>
  <si>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</si>
  <si>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</si>
  <si>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</si>
  <si>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</si>
  <si>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</si>
  <si>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</si>
  <si>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</si>
  <si>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</si>
  <si>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</si>
  <si>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</si>
  <si>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</si>
  <si>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</si>
  <si>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</si>
  <si>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</si>
  <si>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</si>
  <si>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</si>
  <si>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</si>
  <si>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</si>
  <si>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</si>
  <si>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</si>
  <si>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</si>
  <si>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</si>
  <si>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</si>
  <si>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</si>
  <si>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</si>
  <si>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</si>
  <si>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</si>
  <si>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</si>
  <si>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</si>
  <si>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</si>
  <si>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</si>
  <si>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</si>
  <si>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</si>
  <si>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</si>
  <si>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</si>
  <si>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</si>
  <si>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</si>
  <si>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</si>
  <si>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</si>
  <si>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</si>
  <si>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</si>
  <si>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</si>
  <si>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</si>
  <si>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</si>
  <si>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</si>
  <si>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</si>
  <si>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</si>
  <si>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</si>
  <si>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</si>
  <si>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</si>
  <si>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</si>
  <si>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</si>
  <si>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</si>
  <si>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</si>
  <si>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</si>
  <si>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</si>
  <si>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</si>
  <si>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</si>
  <si>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</si>
  <si>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</si>
  <si>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</si>
  <si>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</si>
  <si>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</si>
  <si>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</si>
  <si>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</si>
  <si>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</si>
  <si>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</si>
  <si>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</si>
  <si>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</si>
  <si>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</si>
  <si>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</si>
  <si>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</si>
  <si>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</si>
  <si>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</si>
  <si>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</si>
  <si>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</si>
  <si>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</si>
  <si>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</si>
  <si>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</si>
  <si>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</si>
  <si>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</si>
  <si>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</si>
  <si>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</si>
  <si>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</si>
  <si>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</si>
  <si>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</si>
  <si>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</si>
  <si>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</si>
  <si>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</si>
  <si>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</si>
  <si>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</si>
  <si>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</si>
  <si>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</si>
  <si>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</si>
  <si>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</si>
  <si>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</si>
  <si>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</si>
  <si>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</si>
  <si>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</si>
  <si>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</si>
  <si>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</si>
  <si>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</si>
  <si>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</si>
  <si>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</si>
  <si>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</si>
  <si>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</si>
  <si>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</si>
  <si>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</si>
  <si>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</si>
  <si>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</si>
  <si>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</si>
  <si>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</si>
  <si>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</si>
  <si>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</si>
  <si>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</si>
  <si>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</si>
  <si>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</si>
  <si>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</si>
  <si>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</si>
  <si>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</si>
  <si>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</si>
  <si>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</si>
  <si>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</si>
  <si>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</si>
  <si>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</si>
  <si>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</si>
  <si>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</si>
  <si>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</si>
  <si>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</si>
  <si>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</si>
  <si>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</si>
  <si>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</si>
  <si>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</si>
  <si>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</si>
  <si>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</si>
  <si>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</si>
  <si>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</si>
  <si>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</si>
  <si>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</si>
  <si>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</si>
  <si>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</si>
  <si>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</si>
  <si>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</si>
  <si>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</si>
  <si>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</si>
  <si>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</si>
  <si>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</si>
  <si>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</si>
  <si>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</si>
  <si>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</si>
  <si>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</si>
  <si>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</si>
  <si>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</si>
  <si>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</si>
  <si>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</si>
  <si>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</si>
  <si>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</si>
  <si>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</si>
  <si>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</si>
  <si>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</si>
  <si>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</si>
  <si>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</si>
  <si>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</si>
  <si>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</si>
  <si>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</si>
  <si>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</si>
  <si>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</si>
  <si>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</si>
  <si>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</si>
  <si>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</si>
  <si>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</si>
  <si>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</si>
  <si>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</si>
  <si>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</si>
  <si>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</si>
  <si>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</si>
  <si>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</si>
  <si>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</si>
  <si>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</si>
  <si>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</si>
  <si>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</si>
  <si>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</si>
  <si>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</si>
  <si>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</si>
  <si>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</si>
  <si>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</si>
  <si>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</si>
  <si>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</si>
  <si>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</si>
  <si>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</si>
  <si>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</si>
  <si>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</si>
  <si>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</si>
  <si>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</si>
  <si>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</si>
  <si>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</si>
  <si>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</si>
  <si>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</si>
  <si>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</si>
  <si>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</si>
  <si>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</si>
  <si>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</si>
  <si>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</si>
  <si>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</si>
  <si>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</si>
  <si>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</si>
  <si>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</si>
  <si>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</si>
  <si>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</si>
  <si>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</si>
  <si>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</si>
  <si>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</si>
  <si>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</si>
  <si>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</si>
  <si>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</si>
  <si>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</si>
  <si>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</si>
  <si>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</si>
  <si>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</si>
  <si>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</si>
  <si>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</si>
  <si>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</si>
  <si>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</si>
  <si>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</si>
  <si>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</si>
  <si>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</si>
  <si>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</si>
  <si>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</si>
  <si>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</si>
  <si>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</si>
  <si>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</si>
  <si>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</si>
  <si>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</si>
  <si>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</si>
  <si>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</si>
  <si>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</si>
  <si>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</si>
  <si>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</si>
  <si>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</si>
  <si>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</si>
  <si>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</si>
  <si>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</si>
  <si>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</si>
  <si>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</si>
  <si>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</si>
  <si>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</si>
  <si>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</si>
  <si>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</si>
  <si>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</si>
  <si>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</si>
  <si>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</si>
  <si>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</si>
  <si>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</si>
  <si>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</si>
  <si>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</si>
  <si>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</si>
  <si>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</si>
  <si>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</si>
  <si>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</si>
  <si>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</si>
  <si>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</si>
  <si>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</si>
  <si>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</si>
  <si>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</si>
  <si>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</si>
  <si>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</si>
  <si>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</si>
  <si>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</si>
  <si>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</si>
  <si>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</si>
  <si>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</si>
  <si>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</si>
  <si>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</si>
  <si>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</si>
  <si>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</si>
  <si>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</si>
  <si>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</si>
  <si>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</si>
  <si>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</si>
  <si>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</si>
  <si>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</si>
  <si>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</si>
  <si>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</si>
  <si>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</si>
  <si>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</si>
  <si>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</si>
  <si>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</si>
  <si>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</si>
  <si>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</si>
  <si>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</si>
  <si>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</si>
  <si>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</si>
  <si>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</si>
  <si>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</si>
  <si>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</si>
  <si>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</si>
  <si>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</si>
  <si>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</si>
  <si>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</si>
  <si>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</si>
  <si>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</si>
  <si>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</si>
  <si>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</si>
  <si>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</si>
  <si>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</si>
  <si>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</si>
  <si>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</si>
  <si>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</si>
  <si>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</si>
  <si>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</si>
  <si>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</si>
  <si>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</si>
  <si>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</si>
  <si>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</si>
  <si>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</si>
  <si>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</si>
  <si>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</si>
  <si>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</si>
  <si>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</si>
  <si>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</si>
  <si>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</si>
  <si>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</si>
  <si>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</si>
  <si>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</si>
  <si>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</si>
  <si>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</si>
  <si>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</si>
  <si>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</si>
  <si>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</si>
  <si>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</si>
  <si>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</si>
  <si>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</si>
  <si>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</si>
  <si>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</si>
  <si>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</si>
  <si>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</si>
  <si>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</si>
  <si>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</si>
  <si>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</si>
  <si>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</si>
  <si>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</si>
  <si>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</si>
  <si>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</si>
  <si>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</si>
  <si>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</si>
  <si>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</si>
  <si>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</si>
  <si>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</si>
  <si>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</si>
  <si>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</si>
  <si>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</si>
  <si>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</si>
  <si>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</si>
  <si>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</si>
  <si>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</si>
  <si>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</si>
  <si>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</si>
  <si>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</si>
  <si>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</si>
  <si>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</si>
  <si>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</si>
  <si>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</si>
  <si>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</si>
  <si>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</si>
  <si>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</si>
  <si>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</si>
  <si>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</si>
  <si>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</si>
  <si>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</si>
  <si>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</si>
  <si>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</si>
  <si>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</si>
  <si>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</si>
  <si>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</si>
  <si>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</si>
  <si>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</si>
  <si>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</si>
  <si>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</si>
  <si>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</si>
  <si>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</si>
  <si>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</si>
  <si>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</si>
  <si>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</si>
  <si>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</si>
  <si>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</si>
  <si>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</si>
  <si>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</si>
  <si>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</si>
  <si>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</si>
  <si>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</si>
  <si>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</si>
  <si>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</si>
  <si>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</si>
  <si>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</si>
  <si>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</si>
  <si>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</si>
  <si>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</si>
  <si>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</si>
  <si>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</si>
  <si>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</si>
  <si>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</si>
  <si>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</si>
  <si>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</si>
  <si>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</si>
  <si>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</si>
  <si>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</si>
  <si>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</si>
  <si>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</si>
  <si>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</si>
  <si>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</si>
  <si>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</si>
  <si>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</si>
  <si>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</si>
  <si>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</si>
  <si>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</si>
  <si>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</si>
  <si>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</si>
  <si>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</si>
  <si>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</si>
  <si>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</si>
  <si>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</si>
  <si>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</si>
  <si>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</si>
  <si>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</si>
  <si>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</si>
  <si>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</si>
  <si>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</si>
  <si>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</si>
  <si>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</si>
  <si>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</si>
  <si>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</si>
  <si>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</si>
  <si>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</si>
  <si>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</si>
  <si>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</si>
  <si>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</si>
  <si>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</si>
  <si>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</si>
  <si>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</si>
  <si>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</si>
  <si>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</si>
  <si>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</si>
  <si>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</si>
  <si>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</si>
  <si>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</si>
  <si>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</si>
  <si>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</si>
  <si>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</si>
  <si>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</si>
  <si>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</si>
  <si>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</si>
  <si>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</si>
  <si>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</si>
  <si>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</si>
  <si>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</si>
  <si>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</si>
  <si>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</si>
  <si>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</si>
  <si>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</si>
  <si>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</si>
  <si>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</si>
  <si>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</si>
  <si>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</si>
  <si>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</si>
  <si>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</si>
  <si>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</si>
  <si>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</si>
  <si>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</si>
  <si>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</si>
  <si>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</si>
  <si>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</si>
  <si>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</si>
  <si>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</si>
  <si>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</si>
  <si>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</si>
  <si>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</si>
  <si>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</si>
  <si>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</si>
  <si>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</si>
  <si>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</si>
  <si>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</si>
  <si>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</si>
  <si>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</si>
  <si>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</si>
  <si>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</si>
  <si>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</si>
  <si>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</si>
  <si>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</si>
  <si>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</si>
  <si>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</si>
  <si>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</si>
  <si>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</si>
  <si>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</si>
  <si>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</si>
  <si>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</si>
  <si>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</si>
  <si>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</si>
  <si>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</si>
  <si>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</si>
  <si>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</si>
  <si>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</si>
  <si>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</si>
  <si>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</si>
  <si>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</si>
  <si>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</si>
  <si>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</si>
  <si>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</si>
  <si>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</si>
  <si>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</si>
  <si>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</si>
  <si>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</si>
  <si>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</si>
  <si>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</si>
  <si>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</si>
  <si>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</si>
  <si>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</si>
  <si>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</si>
  <si>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</si>
  <si>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</si>
  <si>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</si>
  <si>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</si>
  <si>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</si>
  <si>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</si>
  <si>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</si>
  <si>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</si>
  <si>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</si>
  <si>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</si>
  <si>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</si>
  <si>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</si>
  <si>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</si>
  <si>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</si>
  <si>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</si>
  <si>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</si>
  <si>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</si>
  <si>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</si>
  <si>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</si>
  <si>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</si>
  <si>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</si>
  <si>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</si>
  <si>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</si>
  <si>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</si>
  <si>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</si>
  <si>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</si>
  <si>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</si>
  <si>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</si>
  <si>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</si>
  <si>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</si>
  <si>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</si>
  <si>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</si>
  <si>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</si>
  <si>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</si>
  <si>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</si>
  <si>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</si>
  <si>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</si>
  <si>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</si>
  <si>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</si>
  <si>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</si>
  <si>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</si>
  <si>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</si>
  <si>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</si>
  <si>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</si>
  <si>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</si>
  <si>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</si>
  <si>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</si>
  <si>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</si>
  <si>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</si>
  <si>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</si>
  <si>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</si>
  <si>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</si>
  <si>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</si>
  <si>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</si>
  <si>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</si>
  <si>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</si>
  <si>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</si>
  <si>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</si>
  <si>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</si>
  <si>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</si>
  <si>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</si>
  <si>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</si>
  <si>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</si>
  <si>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</si>
  <si>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</si>
  <si>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</si>
  <si>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</si>
  <si>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</si>
  <si>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</si>
  <si>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</si>
  <si>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</si>
  <si>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</si>
  <si>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</si>
  <si>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</si>
  <si>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</si>
  <si>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</si>
  <si>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</si>
  <si>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</si>
  <si>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</si>
  <si>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</si>
  <si>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</si>
  <si>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</si>
  <si>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</si>
  <si>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</si>
  <si>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</si>
  <si>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</si>
  <si>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</si>
  <si>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</si>
  <si>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</si>
  <si>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</si>
  <si>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</si>
  <si>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</si>
  <si>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</si>
  <si>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</si>
  <si>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</si>
  <si>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</si>
  <si>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</si>
  <si>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</si>
  <si>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</si>
  <si>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</si>
  <si>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</si>
  <si>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</si>
  <si>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</si>
  <si>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</si>
  <si>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</si>
  <si>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</si>
  <si>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</si>
  <si>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</si>
  <si>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</si>
  <si>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</si>
  <si>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</si>
  <si>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</si>
  <si>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</si>
  <si>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</si>
  <si>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</si>
  <si>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</si>
  <si>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</si>
  <si>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</si>
  <si>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</si>
  <si>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</si>
  <si>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</si>
  <si>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</si>
  <si>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</si>
  <si>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</si>
  <si>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</si>
  <si>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</si>
  <si>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</si>
  <si>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</si>
  <si>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</si>
  <si>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</si>
  <si>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</si>
  <si>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</si>
  <si>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</si>
  <si>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</si>
  <si>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</si>
  <si>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</si>
  <si>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</si>
  <si>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</si>
  <si>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</si>
  <si>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</si>
  <si>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</si>
  <si>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</si>
  <si>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</si>
  <si>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</si>
  <si>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</si>
  <si>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</si>
  <si>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</si>
  <si>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</si>
  <si>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</si>
  <si>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</si>
  <si>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</si>
  <si>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</si>
  <si>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</si>
  <si>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</si>
  <si>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</si>
  <si>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</si>
  <si>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</si>
  <si>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</si>
  <si>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</si>
  <si>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</si>
  <si>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</si>
  <si>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</si>
  <si>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</si>
  <si>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</si>
  <si>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</si>
  <si>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</si>
  <si>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</si>
  <si>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</si>
  <si>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</si>
  <si>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</si>
  <si>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</si>
  <si>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</si>
  <si>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</si>
  <si>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</si>
  <si>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</si>
  <si>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</si>
  <si>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</si>
  <si>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</si>
  <si>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</si>
  <si>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</si>
  <si>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</si>
  <si>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</si>
  <si>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</si>
  <si>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</si>
  <si>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</si>
  <si>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</si>
  <si>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</si>
  <si>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</si>
  <si>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</si>
  <si>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</si>
  <si>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</si>
  <si>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</si>
  <si>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</si>
  <si>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</si>
  <si>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</si>
  <si>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</si>
  <si>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</si>
  <si>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</si>
  <si>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</si>
  <si>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</si>
  <si>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</si>
  <si>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</si>
  <si>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</si>
  <si>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</si>
  <si>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</si>
  <si>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</si>
  <si>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</si>
  <si>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</si>
  <si>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</si>
  <si>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</si>
  <si>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</si>
  <si>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</si>
  <si>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</si>
  <si>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</si>
  <si>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</si>
  <si>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</si>
  <si>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</si>
  <si>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</si>
  <si>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</si>
  <si>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</si>
  <si>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</si>
  <si>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</si>
  <si>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</si>
  <si>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</si>
  <si>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</si>
  <si>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</si>
  <si>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</si>
  <si>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</si>
  <si>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</si>
  <si>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</si>
  <si>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</si>
  <si>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</si>
  <si>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</si>
  <si>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</si>
  <si>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</si>
  <si>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</si>
  <si>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</si>
  <si>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</si>
  <si>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</si>
  <si>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</si>
  <si>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</si>
  <si>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</si>
  <si>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</si>
  <si>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</si>
  <si>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</si>
  <si>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</si>
  <si>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</si>
  <si>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</si>
  <si>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</si>
  <si>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</si>
  <si>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</si>
  <si>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</si>
  <si>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</si>
  <si>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</si>
  <si>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</si>
  <si>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</si>
  <si>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</si>
  <si>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</si>
  <si>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</si>
  <si>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</si>
  <si>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</si>
  <si>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</si>
  <si>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</si>
  <si>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</si>
  <si>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</si>
  <si>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</si>
  <si>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</si>
  <si>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</si>
  <si>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</si>
  <si>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</si>
  <si>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</si>
  <si>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</si>
  <si>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</si>
  <si>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</si>
  <si>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</si>
  <si>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</si>
  <si>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</si>
  <si>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</si>
  <si>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</si>
  <si>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</si>
  <si>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</si>
  <si>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</si>
  <si>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</si>
  <si>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</si>
  <si>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</si>
  <si>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</si>
  <si>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</si>
  <si>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</si>
  <si>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</si>
  <si>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</si>
  <si>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</si>
  <si>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</si>
  <si>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</si>
  <si>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</si>
  <si>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</si>
  <si>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</si>
  <si>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</si>
  <si>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</si>
  <si>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</si>
  <si>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</si>
  <si>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</si>
  <si>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</si>
  <si>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</si>
  <si>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</si>
  <si>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</si>
  <si>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</si>
  <si>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</si>
  <si>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</si>
  <si>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</si>
  <si>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</si>
  <si>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</si>
  <si>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</si>
  <si>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</si>
  <si>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</si>
  <si>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</si>
  <si>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</si>
  <si>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</si>
  <si>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</si>
  <si>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</si>
  <si>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</si>
  <si>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</si>
  <si>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</si>
  <si>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</si>
  <si>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</si>
  <si>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</si>
  <si>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</si>
  <si>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</si>
  <si>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</si>
  <si>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</si>
  <si>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</si>
  <si>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</si>
  <si>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</si>
  <si>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</si>
  <si>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</si>
  <si>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</si>
  <si>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</si>
  <si>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</si>
  <si>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</si>
  <si>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</si>
  <si>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</si>
  <si>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</si>
  <si>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</si>
  <si>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</si>
  <si>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</si>
  <si>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</si>
  <si>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</si>
  <si>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</si>
  <si>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</si>
  <si>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</si>
  <si>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</si>
  <si>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</si>
  <si>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</si>
  <si>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</si>
  <si>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</si>
  <si>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</si>
  <si>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</si>
  <si>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</si>
  <si>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</si>
  <si>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</si>
  <si>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</si>
  <si>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</si>
  <si>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</si>
  <si>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</si>
  <si>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</si>
  <si>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</si>
  <si>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</si>
  <si>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</si>
  <si>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</si>
  <si>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</si>
  <si>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</si>
  <si>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</si>
  <si>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</si>
  <si>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</si>
  <si>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</si>
  <si>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</si>
  <si>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</si>
  <si>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</si>
  <si>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</si>
  <si>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</si>
  <si>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</si>
  <si>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</si>
  <si>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</si>
  <si>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</si>
  <si>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</si>
  <si>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</si>
  <si>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</si>
  <si>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</si>
  <si>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</si>
  <si>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</si>
  <si>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</si>
  <si>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</si>
  <si>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</si>
  <si>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</si>
  <si>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</si>
  <si>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</si>
  <si>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</si>
  <si>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</si>
  <si>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</si>
  <si>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</si>
  <si>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</si>
  <si>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</si>
  <si>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</si>
  <si>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</si>
  <si>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</si>
  <si>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</si>
  <si>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</si>
  <si>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</si>
  <si>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</si>
  <si>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</si>
  <si>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</si>
  <si>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</si>
  <si>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</si>
  <si>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</si>
  <si>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</si>
  <si>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</si>
  <si>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</si>
  <si>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</si>
  <si>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</si>
  <si>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</si>
  <si>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</si>
  <si>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</si>
  <si>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</si>
  <si>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</si>
  <si>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</si>
  <si>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</si>
  <si>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</si>
  <si>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</si>
  <si>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</si>
  <si>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</si>
  <si>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</si>
  <si>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</si>
  <si>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</si>
  <si>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</si>
  <si>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</si>
  <si>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</si>
  <si>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</si>
  <si>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</si>
  <si>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</si>
  <si>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</si>
  <si>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</si>
  <si>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</si>
  <si>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</si>
  <si>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</si>
  <si>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</si>
  <si>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</si>
  <si>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</si>
  <si>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</si>
  <si>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</si>
  <si>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</si>
  <si>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</si>
  <si>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</si>
  <si>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</si>
  <si>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</si>
  <si>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</si>
  <si>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</si>
  <si>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</si>
  <si>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</si>
  <si>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</si>
  <si>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</si>
  <si>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</si>
  <si>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</si>
  <si>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</si>
  <si>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</si>
  <si>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</si>
  <si>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</si>
  <si>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</si>
  <si>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</si>
  <si>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</si>
  <si>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</si>
  <si>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</si>
  <si>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</si>
  <si>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</si>
  <si>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</si>
  <si>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</si>
  <si>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</si>
  <si>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</si>
  <si>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</si>
  <si>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</si>
  <si>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</si>
  <si>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</si>
  <si>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</si>
  <si>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</si>
  <si>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</si>
  <si>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</si>
  <si>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</si>
  <si>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</si>
  <si>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</si>
  <si>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</si>
  <si>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</si>
  <si>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</si>
  <si>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</si>
  <si>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</si>
  <si>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</si>
  <si>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</si>
  <si>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</si>
  <si>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</si>
  <si>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</si>
  <si>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</si>
  <si>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</si>
  <si>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</si>
  <si>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</si>
  <si>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</si>
  <si>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</si>
  <si>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</si>
  <si>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</si>
  <si>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</si>
  <si>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</si>
  <si>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</si>
  <si>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</si>
  <si>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</si>
  <si>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</si>
  <si>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</si>
  <si>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</si>
  <si>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</si>
  <si>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</si>
  <si>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</si>
  <si>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</si>
  <si>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</si>
  <si>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</si>
  <si>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</si>
  <si>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</si>
  <si>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</si>
  <si>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</si>
  <si>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</si>
  <si>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</si>
  <si>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</si>
  <si>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</si>
  <si>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</si>
  <si>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</si>
  <si>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</si>
  <si>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</si>
  <si>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</si>
  <si>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</si>
  <si>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</si>
  <si>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</si>
  <si>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</si>
  <si>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</si>
  <si>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</si>
  <si>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</si>
  <si>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</si>
  <si>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</si>
  <si>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</si>
  <si>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</si>
  <si>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</si>
  <si>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</si>
  <si>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</si>
  <si>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</si>
  <si>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</si>
  <si>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</si>
  <si>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</si>
  <si>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</si>
  <si>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</si>
  <si>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</si>
  <si>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</si>
  <si>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</si>
  <si>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</si>
  <si>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</si>
  <si>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</si>
  <si>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</si>
  <si>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</si>
  <si>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</si>
  <si>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</si>
  <si>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</si>
  <si>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</si>
  <si>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</si>
  <si>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</si>
  <si>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</si>
  <si>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</si>
  <si>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</si>
  <si>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</si>
  <si>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</si>
  <si>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</si>
  <si>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</si>
  <si>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</si>
  <si>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</si>
  <si>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</si>
  <si>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</si>
  <si>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</si>
  <si>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</si>
  <si>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</si>
  <si>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</si>
  <si>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</si>
  <si>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</si>
  <si>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</si>
  <si>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</si>
  <si>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</si>
  <si>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</si>
  <si>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</si>
  <si>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</si>
  <si>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</si>
  <si>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</si>
  <si>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</si>
  <si>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</si>
  <si>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</si>
  <si>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</si>
  <si>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</si>
  <si>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</si>
  <si>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</si>
  <si>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</si>
  <si>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</si>
  <si>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</si>
  <si>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</si>
  <si>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</si>
  <si>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</si>
  <si>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</si>
  <si>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</si>
  <si>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</si>
  <si>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</si>
  <si>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</si>
  <si>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</si>
  <si>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</si>
  <si>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</si>
  <si>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</si>
  <si>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</si>
  <si>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</si>
  <si>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</si>
  <si>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</si>
  <si>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</si>
  <si>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</si>
  <si>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</si>
  <si>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</si>
  <si>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</si>
  <si>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</si>
  <si>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</si>
  <si>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</si>
  <si>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</si>
  <si>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</si>
  <si>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</si>
  <si>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</si>
  <si>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</si>
  <si>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</si>
  <si>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</si>
  <si>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</si>
  <si>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</si>
  <si>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</si>
  <si>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</si>
  <si>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</si>
  <si>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</si>
  <si>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</si>
  <si>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</si>
  <si>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</si>
  <si>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</si>
  <si>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</si>
  <si>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</si>
  <si>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</si>
  <si>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</si>
  <si>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</si>
  <si>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</si>
  <si>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</si>
  <si>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</si>
  <si>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</si>
  <si>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</si>
  <si>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</si>
  <si>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</si>
  <si>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</si>
  <si>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</si>
  <si>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</si>
  <si>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</si>
  <si>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</si>
  <si>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</si>
  <si>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</si>
  <si>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</si>
  <si>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</si>
  <si>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</si>
  <si>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</si>
  <si>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</si>
  <si>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</si>
  <si>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</si>
  <si>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</si>
  <si>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</si>
  <si>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</si>
  <si>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</si>
  <si>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</si>
  <si>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</si>
  <si>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</si>
  <si>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</si>
  <si>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</si>
  <si>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</si>
  <si>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</si>
  <si>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</si>
  <si>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</si>
  <si>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</si>
  <si>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</si>
  <si>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</si>
  <si>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</si>
  <si>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</si>
  <si>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</si>
  <si>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</si>
  <si>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</si>
  <si>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</si>
  <si>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</si>
  <si>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</si>
  <si>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</si>
  <si>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</si>
  <si>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</si>
  <si>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</si>
  <si>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</si>
  <si>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</si>
  <si>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</si>
  <si>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</si>
  <si>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</si>
  <si>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</si>
  <si>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</si>
  <si>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</si>
  <si>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</si>
  <si>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</si>
  <si>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</si>
  <si>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</si>
  <si>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</si>
  <si>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</si>
  <si>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</si>
  <si>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</si>
  <si>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</si>
  <si>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</si>
  <si>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</si>
  <si>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</si>
  <si>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</si>
  <si>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</si>
  <si>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</si>
  <si>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</si>
  <si>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</si>
  <si>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</si>
  <si>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</si>
  <si>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</si>
  <si>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</si>
  <si>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</si>
  <si>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</si>
  <si>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</si>
  <si>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</si>
  <si>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</si>
  <si>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</si>
  <si>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</si>
  <si>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</si>
  <si>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</si>
  <si>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</si>
  <si>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</si>
  <si>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</si>
  <si>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</si>
  <si>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</si>
  <si>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</si>
  <si>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</si>
  <si>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</si>
  <si>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</si>
  <si>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</si>
  <si>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</si>
  <si>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</si>
  <si>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</si>
  <si>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</si>
  <si>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</si>
  <si>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</si>
  <si>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</si>
  <si>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</si>
  <si>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</si>
  <si>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</si>
  <si>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</si>
  <si>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</si>
  <si>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</si>
  <si>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</si>
  <si>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</si>
  <si>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</si>
  <si>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</si>
  <si>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</si>
  <si>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</si>
  <si>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</si>
  <si>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</si>
  <si>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</si>
  <si>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</si>
  <si>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</si>
  <si>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</si>
  <si>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</si>
  <si>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</si>
  <si>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</si>
  <si>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</si>
  <si>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</si>
  <si>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</si>
  <si>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</si>
  <si>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</si>
  <si>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</si>
  <si>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</si>
  <si>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</si>
  <si>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</si>
  <si>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</si>
  <si>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</si>
  <si>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</si>
  <si>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</si>
  <si>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</si>
  <si>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</si>
  <si>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</si>
  <si>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</si>
  <si>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</si>
  <si>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</si>
  <si>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</si>
  <si>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</si>
  <si>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</si>
  <si>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</si>
  <si>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</si>
  <si>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</si>
  <si>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</si>
  <si>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</si>
  <si>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</si>
  <si>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</si>
  <si>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</si>
  <si>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</si>
  <si>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</si>
  <si>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</si>
  <si>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</si>
  <si>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</si>
  <si>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</si>
  <si>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</si>
  <si>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</si>
  <si>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</si>
  <si>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</si>
  <si>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</si>
  <si>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</si>
  <si>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</si>
  <si>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</si>
  <si>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</si>
  <si>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</si>
  <si>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</si>
  <si>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</si>
  <si>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</si>
  <si>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</si>
  <si>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</si>
  <si>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</si>
  <si>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</si>
  <si>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</si>
  <si>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</si>
  <si>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</si>
  <si>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</si>
  <si>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</si>
  <si>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</si>
  <si>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</si>
  <si>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</si>
  <si>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</si>
  <si>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</si>
  <si>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</si>
  <si>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</si>
  <si>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</si>
  <si>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</si>
  <si>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</si>
  <si>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</si>
  <si>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</si>
  <si>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</si>
  <si>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</si>
  <si>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</si>
  <si>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</si>
  <si>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</si>
  <si>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</si>
  <si>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</si>
  <si>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</si>
  <si>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</si>
  <si>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</si>
  <si>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</si>
  <si>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</si>
  <si>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</si>
  <si>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</si>
  <si>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</si>
  <si>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</si>
  <si>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</si>
  <si>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</si>
  <si>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</si>
  <si>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</si>
  <si>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</si>
  <si>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</si>
  <si>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</si>
  <si>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</si>
  <si>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</si>
  <si>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</si>
  <si>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</si>
  <si>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</si>
  <si>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</si>
  <si>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</si>
  <si>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</si>
  <si>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</si>
  <si>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</si>
  <si>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</si>
  <si>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</si>
  <si>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</si>
  <si>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</si>
  <si>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</si>
  <si>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</si>
  <si>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</si>
  <si>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</si>
  <si>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</si>
  <si>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</si>
  <si>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</si>
  <si>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</si>
  <si>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</si>
  <si>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</si>
  <si>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</si>
  <si>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</si>
  <si>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</si>
  <si>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</si>
  <si>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</si>
  <si>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</si>
  <si>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</si>
  <si>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</si>
  <si>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</si>
  <si>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</si>
  <si>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</si>
  <si>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</si>
  <si>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</si>
  <si>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</si>
  <si>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</si>
  <si>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</si>
  <si>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</si>
  <si>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</si>
  <si>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</si>
  <si>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</si>
  <si>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</si>
  <si>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</si>
  <si>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</si>
  <si>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</si>
  <si>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</si>
  <si>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</si>
  <si>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</si>
  <si>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</si>
  <si>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</si>
  <si>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</si>
  <si>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</si>
  <si>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</si>
  <si>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</si>
  <si>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</si>
  <si>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</si>
  <si>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</si>
  <si>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</si>
  <si>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</si>
  <si>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</si>
  <si>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</si>
  <si>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</si>
  <si>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</si>
  <si>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</si>
  <si>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</si>
  <si>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</si>
  <si>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</si>
  <si>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</si>
  <si>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</si>
  <si>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</si>
  <si>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</si>
  <si>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</si>
  <si>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</si>
  <si>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</si>
  <si>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</si>
  <si>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</si>
  <si>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</si>
  <si>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</si>
  <si>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</si>
  <si>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</si>
  <si>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</si>
  <si>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</si>
  <si>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</si>
  <si>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</si>
  <si>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</si>
  <si>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</si>
  <si>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</si>
  <si>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</si>
  <si>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</si>
  <si>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</si>
  <si>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</si>
  <si>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</si>
  <si>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</si>
  <si>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</si>
  <si>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</si>
  <si>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</si>
  <si>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</si>
  <si>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</si>
  <si>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</si>
  <si>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</si>
  <si>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</si>
  <si>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</si>
  <si>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</si>
  <si>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</si>
  <si>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</si>
  <si>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</si>
  <si>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</si>
  <si>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</si>
  <si>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</si>
  <si>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</si>
  <si>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</si>
  <si>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</si>
  <si>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</si>
  <si>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</si>
  <si>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</si>
  <si>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</si>
  <si>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</si>
  <si>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</si>
  <si>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</si>
  <si>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</si>
  <si>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</si>
  <si>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</si>
  <si>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</si>
  <si>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</si>
  <si>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</si>
  <si>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</si>
  <si>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</si>
  <si>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</si>
  <si>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</si>
  <si>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</si>
  <si>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</si>
  <si>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</si>
  <si>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</si>
  <si>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</si>
  <si>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</si>
  <si>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</si>
  <si>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</si>
  <si>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</si>
  <si>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</si>
  <si>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</si>
  <si>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</si>
  <si>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</si>
  <si>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</si>
  <si>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</si>
  <si>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</si>
  <si>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</si>
  <si>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</si>
  <si>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</si>
  <si>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</si>
  <si>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</si>
  <si>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</si>
  <si>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</si>
  <si>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</si>
  <si>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</si>
  <si>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</si>
  <si>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</si>
  <si>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</si>
  <si>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</si>
  <si>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</si>
  <si>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</si>
  <si>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</si>
  <si>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</si>
  <si>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</si>
  <si>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</si>
  <si>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</si>
  <si>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</si>
  <si>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</si>
  <si>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</si>
  <si>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</si>
  <si>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</si>
  <si>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</si>
  <si>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</si>
  <si>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</si>
  <si>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</si>
  <si>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</si>
  <si>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</si>
  <si>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</si>
  <si>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</si>
  <si>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</si>
  <si>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</si>
  <si>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</si>
  <si>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</si>
  <si>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</si>
  <si>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</si>
  <si>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</si>
  <si>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</si>
  <si>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</si>
  <si>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</si>
  <si>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</si>
  <si>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</si>
  <si>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</si>
  <si>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</si>
  <si>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</si>
  <si>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</si>
  <si>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</si>
  <si>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</si>
  <si>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</si>
  <si>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</si>
  <si>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</si>
  <si>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</si>
  <si>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</si>
  <si>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</si>
  <si>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</si>
  <si>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</si>
  <si>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</si>
  <si>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</si>
  <si>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</si>
  <si>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</si>
  <si>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</si>
  <si>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</si>
  <si>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</si>
  <si>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</si>
  <si>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</si>
  <si>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</si>
  <si>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</si>
  <si>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</si>
  <si>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</si>
  <si>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</si>
  <si>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</si>
  <si>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</si>
  <si>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</si>
  <si>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</si>
  <si>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</si>
  <si>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</si>
  <si>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</si>
  <si>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</si>
  <si>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</si>
  <si>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</si>
  <si>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</si>
  <si>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</si>
  <si>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</si>
  <si>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</si>
  <si>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</si>
  <si>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</si>
  <si>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</si>
  <si>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</si>
  <si>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</si>
  <si>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</si>
  <si>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</si>
  <si>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</si>
  <si>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</si>
  <si>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</si>
  <si>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</si>
  <si>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</si>
  <si>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</si>
  <si>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</si>
  <si>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</si>
  <si>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</si>
  <si>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</si>
  <si>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</si>
  <si>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</si>
  <si>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</si>
  <si>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</si>
  <si>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</si>
  <si>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</si>
  <si>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</si>
  <si>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</si>
  <si>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</si>
  <si>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</si>
  <si>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</si>
  <si>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</si>
  <si>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</si>
  <si>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</si>
  <si>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</si>
  <si>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</si>
  <si>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</si>
  <si>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</si>
  <si>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</si>
  <si>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</si>
  <si>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</si>
  <si>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</si>
  <si>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</si>
  <si>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</si>
  <si>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</si>
  <si>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</si>
  <si>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</si>
  <si>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</si>
  <si>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</si>
  <si>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</si>
  <si>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</si>
  <si>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</si>
  <si>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</si>
  <si>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</si>
  <si>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</si>
  <si>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</si>
  <si>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</si>
  <si>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</si>
  <si>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</si>
  <si>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</si>
  <si>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</si>
  <si>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</si>
  <si>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</si>
  <si>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</si>
  <si>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</si>
  <si>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</si>
  <si>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</si>
  <si>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</si>
  <si>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</si>
  <si>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</si>
  <si>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</si>
  <si>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</si>
  <si>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</si>
  <si>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</si>
  <si>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</si>
  <si>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</si>
  <si>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</si>
  <si>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</si>
  <si>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</si>
  <si>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</si>
  <si>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</si>
  <si>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</si>
  <si>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</si>
  <si>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</si>
  <si>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</si>
  <si>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</si>
  <si>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</si>
  <si>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</si>
  <si>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</si>
  <si>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</si>
  <si>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</si>
  <si>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</si>
  <si>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</si>
  <si>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</si>
  <si>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</si>
  <si>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</si>
  <si>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</si>
  <si>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</si>
  <si>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</si>
  <si>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</si>
  <si>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</si>
  <si>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</si>
  <si>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</si>
  <si>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</si>
  <si>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</si>
  <si>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</si>
  <si>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</si>
  <si>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</si>
  <si>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</si>
  <si>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</si>
  <si>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</si>
  <si>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</si>
  <si>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</si>
  <si>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</si>
  <si>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</si>
  <si>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</si>
  <si>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</si>
  <si>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</si>
  <si>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</si>
  <si>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</si>
  <si>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</si>
  <si>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</si>
  <si>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</si>
  <si>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</si>
  <si>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</si>
  <si>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</si>
  <si>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</si>
  <si>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</si>
  <si>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</si>
  <si>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</si>
  <si>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</si>
  <si>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</si>
  <si>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</si>
  <si>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</si>
  <si>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</si>
  <si>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</si>
  <si>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</si>
  <si>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</si>
  <si>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</si>
  <si>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</si>
  <si>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</si>
  <si>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</si>
  <si>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</si>
  <si>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</si>
  <si>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</si>
  <si>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</si>
  <si>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</si>
  <si>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</si>
  <si>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</si>
  <si>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</si>
  <si>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</si>
  <si>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</si>
  <si>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</si>
  <si>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</si>
  <si>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</si>
  <si>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</si>
  <si>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</si>
  <si>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</si>
  <si>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</si>
  <si>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</si>
  <si>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</si>
  <si>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</si>
  <si>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</si>
  <si>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</si>
  <si>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</si>
  <si>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</si>
  <si>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</si>
  <si>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</si>
  <si>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</si>
  <si>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</si>
  <si>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</si>
  <si>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</si>
  <si>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</si>
  <si>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</si>
  <si>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</si>
  <si>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</si>
  <si>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</si>
  <si>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</si>
  <si>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</si>
  <si>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</si>
  <si>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</si>
  <si>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</si>
  <si>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</si>
  <si>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</si>
  <si>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</si>
  <si>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</si>
  <si>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</si>
  <si>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</si>
  <si>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</si>
  <si>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</si>
  <si>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</si>
  <si>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</si>
  <si>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</si>
  <si>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</si>
  <si>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</si>
  <si>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</si>
  <si>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</si>
  <si>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</si>
  <si>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</si>
  <si>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</si>
  <si>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</si>
  <si>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</si>
  <si>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</si>
  <si>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</si>
  <si>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</si>
  <si>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</si>
  <si>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</si>
  <si>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</si>
  <si>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</si>
  <si>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</si>
  <si>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</si>
  <si>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</si>
  <si>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</si>
  <si>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</si>
  <si>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</si>
  <si>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</si>
  <si>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</si>
  <si>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</si>
  <si>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</si>
  <si>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</si>
  <si>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</si>
  <si>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</si>
  <si>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</si>
  <si>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</si>
  <si>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</si>
  <si>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</si>
  <si>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</si>
  <si>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</si>
  <si>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</si>
  <si>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</si>
  <si>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</si>
  <si>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</si>
  <si>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</si>
  <si>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</si>
  <si>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</si>
  <si>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</si>
  <si>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</si>
  <si>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</si>
  <si>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</si>
  <si>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</si>
  <si>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</si>
  <si>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</si>
  <si>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</si>
  <si>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</si>
  <si>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</si>
  <si>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</si>
  <si>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</si>
  <si>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</si>
  <si>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</si>
  <si>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</si>
  <si>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</si>
  <si>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</si>
  <si>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</si>
  <si>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</si>
  <si>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</si>
  <si>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</si>
  <si>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</si>
  <si>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</si>
  <si>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</si>
  <si>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</si>
  <si>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</si>
  <si>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</si>
  <si>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</si>
  <si>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</si>
  <si>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</si>
  <si>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</si>
  <si>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</si>
  <si>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</si>
  <si>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</si>
  <si>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</si>
  <si>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</si>
  <si>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</si>
  <si>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</si>
  <si>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</si>
  <si>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</si>
  <si>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</si>
  <si>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</si>
  <si>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</si>
  <si>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</si>
  <si>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</si>
  <si>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</si>
  <si>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</si>
  <si>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</si>
  <si>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</si>
  <si>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</si>
  <si>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</si>
  <si>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</si>
  <si>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</si>
  <si>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</si>
  <si>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</si>
  <si>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</si>
  <si>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</si>
  <si>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</si>
  <si>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</si>
  <si>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</si>
  <si>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</si>
  <si>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</si>
  <si>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</si>
  <si>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</si>
  <si>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</si>
  <si>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</si>
  <si>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</si>
  <si>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</si>
  <si>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</si>
  <si>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</si>
  <si>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</si>
  <si>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</si>
  <si>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</si>
  <si>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</si>
  <si>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</si>
  <si>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</si>
  <si>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</si>
  <si>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</si>
  <si>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</si>
  <si>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</si>
  <si>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</si>
  <si>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</si>
  <si>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</si>
  <si>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</si>
  <si>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</si>
  <si>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</si>
  <si>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</si>
  <si>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</si>
  <si>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</si>
  <si>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</si>
  <si>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</si>
  <si>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</si>
  <si>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</si>
  <si>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</si>
  <si>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</si>
  <si>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</si>
  <si>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</si>
  <si>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</si>
  <si>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</si>
  <si>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</si>
  <si>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</si>
  <si>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</si>
  <si>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</si>
  <si>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</si>
  <si>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</si>
  <si>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</si>
  <si>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</si>
  <si>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</si>
  <si>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</si>
  <si>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</si>
  <si>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</si>
  <si>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</si>
  <si>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</si>
  <si>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</si>
  <si>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</si>
  <si>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</si>
  <si>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</si>
  <si>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</si>
  <si>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</si>
  <si>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</si>
  <si>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</si>
  <si>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</si>
  <si>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</si>
  <si>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</si>
  <si>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</si>
  <si>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</si>
  <si>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</si>
  <si>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</si>
  <si>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</si>
  <si>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</si>
  <si>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</si>
  <si>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</si>
  <si>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</si>
  <si>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</si>
  <si>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</si>
  <si>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</si>
  <si>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</si>
  <si>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</si>
  <si>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</si>
  <si>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</si>
  <si>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</si>
  <si>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</si>
  <si>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</si>
  <si>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</si>
  <si>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</si>
  <si>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</si>
  <si>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</si>
  <si>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</si>
  <si>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</si>
  <si>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</si>
  <si>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</si>
  <si>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</si>
  <si>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</si>
  <si>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</si>
  <si>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</si>
  <si>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</si>
  <si>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</si>
  <si>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</si>
  <si>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</si>
  <si>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</si>
  <si>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</si>
  <si>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</si>
  <si>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</si>
  <si>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</si>
  <si>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</si>
  <si>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</si>
  <si>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</si>
  <si>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</si>
  <si>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</si>
  <si>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</si>
  <si>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</si>
  <si>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</si>
  <si>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</si>
  <si>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</si>
  <si>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</si>
  <si>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</si>
  <si>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</si>
  <si>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</si>
  <si>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</si>
  <si>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</si>
  <si>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</si>
  <si>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</si>
  <si>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</si>
  <si>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</si>
  <si>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</si>
  <si>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</si>
  <si>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</si>
  <si>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</si>
  <si>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</si>
  <si>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</si>
  <si>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</si>
  <si>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</si>
  <si>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</si>
  <si>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</si>
  <si>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</si>
  <si>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</si>
  <si>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</si>
  <si>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</si>
  <si>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</si>
  <si>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</si>
  <si>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</si>
  <si>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</si>
  <si>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</si>
  <si>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</si>
  <si>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</si>
  <si>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</si>
  <si>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</si>
  <si>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</si>
  <si>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</si>
  <si>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</si>
  <si>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</si>
  <si>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</si>
  <si>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</si>
  <si>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</si>
  <si>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</si>
  <si>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</si>
  <si>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</si>
  <si>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</si>
  <si>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</si>
  <si>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</si>
  <si>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</si>
  <si>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</si>
  <si>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</si>
  <si>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</si>
  <si>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</si>
  <si>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</si>
  <si>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</si>
  <si>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</si>
  <si>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</si>
  <si>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</si>
  <si>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</si>
  <si>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</si>
  <si>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</si>
  <si>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</si>
  <si>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</si>
  <si>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</si>
  <si>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</si>
  <si>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</si>
  <si>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</si>
  <si>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</si>
  <si>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</si>
  <si>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</si>
  <si>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</si>
  <si>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</si>
  <si>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</si>
  <si>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</si>
  <si>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</si>
  <si>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</si>
  <si>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</si>
  <si>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</si>
  <si>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</si>
  <si>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</si>
  <si>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</si>
  <si>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</si>
  <si>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</si>
  <si>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</si>
  <si>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</si>
  <si>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</si>
  <si>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</si>
  <si>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</si>
  <si>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</si>
  <si>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</si>
  <si>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</si>
  <si>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</si>
  <si>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</si>
  <si>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</si>
  <si>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</si>
  <si>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</si>
  <si>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</si>
  <si>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</si>
  <si>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</si>
  <si>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</si>
  <si>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</si>
  <si>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</si>
  <si>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</si>
  <si>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</si>
  <si>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</si>
  <si>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</si>
  <si>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</si>
  <si>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</si>
  <si>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</si>
  <si>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</si>
  <si>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</si>
  <si>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</si>
  <si>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</si>
  <si>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</si>
  <si>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</si>
  <si>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</si>
  <si>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</si>
  <si>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</si>
  <si>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</si>
  <si>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</si>
  <si>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</si>
  <si>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</si>
  <si>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</si>
  <si>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</si>
  <si>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</si>
  <si>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</si>
  <si>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</si>
  <si>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</si>
  <si>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</si>
  <si>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</si>
  <si>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</si>
  <si>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</si>
  <si>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</si>
  <si>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</si>
  <si>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</si>
  <si>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</si>
  <si>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</si>
  <si>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</si>
  <si>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</si>
  <si>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</si>
  <si>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</si>
  <si>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</si>
  <si>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</si>
  <si>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</si>
  <si>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</si>
  <si>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</si>
  <si>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</si>
  <si>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</si>
  <si>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</si>
  <si>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</si>
  <si>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</si>
  <si>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</si>
  <si>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</si>
  <si>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</si>
  <si>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</si>
  <si>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</si>
  <si>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</si>
  <si>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</si>
  <si>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</si>
  <si>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</si>
  <si>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</si>
  <si>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</si>
  <si>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</si>
  <si>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</si>
  <si>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</si>
  <si>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</si>
  <si>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</si>
  <si>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</si>
  <si>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</si>
  <si>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</si>
  <si>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</si>
  <si>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</si>
  <si>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</si>
  <si>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</si>
  <si>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</si>
  <si>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</si>
  <si>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</si>
  <si>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</si>
  <si>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</si>
  <si>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</si>
  <si>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</si>
  <si>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</si>
  <si>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</si>
  <si>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</si>
  <si>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</si>
  <si>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</si>
  <si>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</si>
  <si>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</si>
  <si>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</si>
  <si>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</si>
  <si>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</si>
  <si>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</si>
  <si>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</si>
  <si>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</si>
  <si>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</si>
  <si>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</si>
  <si>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</si>
  <si>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</si>
  <si>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</si>
  <si>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</si>
  <si>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</si>
  <si>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</si>
  <si>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</si>
  <si>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</si>
  <si>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</si>
  <si>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</si>
  <si>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</si>
  <si>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</si>
  <si>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</si>
  <si>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</si>
  <si>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</si>
  <si>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</si>
  <si>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</si>
  <si>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</si>
  <si>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</si>
  <si>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</si>
  <si>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</si>
  <si>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</si>
  <si>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</si>
  <si>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</si>
  <si>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</si>
  <si>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</si>
  <si>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</si>
  <si>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</si>
  <si>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</si>
  <si>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</si>
  <si>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</si>
  <si>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</si>
  <si>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</si>
  <si>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</si>
  <si>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</si>
  <si>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</si>
  <si>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</si>
  <si>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</si>
  <si>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</si>
  <si>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</si>
  <si>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</si>
  <si>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</si>
  <si>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</si>
  <si>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</si>
  <si>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</si>
  <si>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</si>
  <si>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</si>
  <si>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</si>
  <si>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</si>
  <si>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</si>
  <si>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</si>
  <si>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</si>
  <si>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</si>
  <si>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</si>
  <si>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</si>
  <si>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</si>
  <si>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</si>
  <si>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</si>
  <si>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</si>
  <si>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</si>
  <si>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</si>
  <si>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</si>
  <si>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</si>
  <si>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</si>
  <si>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</si>
  <si>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</si>
  <si>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</si>
  <si>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</si>
  <si>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</si>
  <si>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</si>
  <si>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</si>
  <si>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</si>
  <si>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</si>
  <si>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</si>
  <si>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</si>
  <si>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</si>
  <si>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</si>
  <si>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</si>
  <si>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</si>
  <si>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</si>
  <si>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</si>
  <si>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</si>
  <si>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</si>
  <si>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</si>
  <si>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</si>
  <si>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</si>
  <si>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</si>
  <si>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</si>
  <si>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</si>
  <si>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</si>
  <si>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</si>
  <si>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</si>
  <si>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</si>
  <si>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</si>
  <si>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</si>
  <si>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</si>
  <si>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</si>
  <si>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</si>
  <si>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</si>
  <si>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</si>
  <si>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</si>
  <si>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</si>
  <si>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</si>
  <si>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</si>
  <si>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</si>
  <si>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</si>
  <si>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</si>
  <si>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</si>
  <si>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</si>
  <si>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</si>
  <si>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</si>
  <si>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</si>
  <si>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</si>
  <si>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</si>
  <si>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</si>
  <si>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</si>
  <si>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</si>
  <si>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</si>
  <si>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</si>
  <si>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</si>
  <si>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</si>
  <si>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</si>
  <si>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</si>
  <si>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</si>
  <si>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</si>
  <si>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</si>
  <si>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</si>
  <si>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</si>
  <si>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</si>
  <si>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</si>
  <si>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</si>
  <si>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</si>
  <si>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</si>
  <si>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</si>
  <si>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</si>
  <si>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</si>
  <si>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</si>
  <si>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</si>
  <si>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</si>
  <si>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</si>
  <si>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</si>
  <si>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</si>
  <si>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</si>
  <si>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</si>
  <si>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</si>
  <si>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</si>
  <si>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</si>
  <si>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</si>
  <si>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</si>
  <si>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</si>
  <si>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</si>
  <si>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</si>
  <si>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</si>
  <si>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</si>
  <si>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</si>
  <si>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</si>
  <si>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</si>
  <si>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</si>
  <si>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</si>
  <si>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</si>
  <si>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</si>
  <si>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</si>
  <si>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</si>
  <si>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</si>
  <si>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</si>
  <si>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</si>
  <si>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</si>
  <si>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</si>
  <si>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</si>
  <si>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</si>
  <si>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</si>
  <si>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</si>
  <si>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</si>
  <si>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</si>
  <si>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</si>
  <si>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</si>
  <si>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</si>
  <si>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</si>
  <si>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</si>
  <si>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</si>
  <si>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</si>
  <si>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</si>
  <si>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</si>
  <si>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</si>
  <si>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</si>
  <si>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</si>
  <si>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</si>
  <si>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</si>
  <si>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</si>
  <si>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</si>
  <si>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</si>
  <si>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</si>
  <si>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</si>
  <si>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</si>
  <si>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</si>
  <si>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</si>
  <si>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</si>
  <si>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</si>
  <si>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</si>
  <si>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</si>
  <si>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</si>
  <si>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</si>
  <si>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</si>
  <si>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</si>
  <si>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</si>
  <si>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</si>
  <si>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</si>
  <si>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</si>
  <si>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</si>
  <si>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</si>
  <si>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</si>
  <si>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</si>
  <si>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</si>
  <si>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</si>
  <si>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</si>
  <si>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</si>
  <si>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</si>
  <si>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</si>
  <si>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</si>
  <si>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</si>
  <si>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</si>
  <si>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</si>
  <si>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</si>
  <si>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</si>
  <si>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</si>
  <si>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</si>
  <si>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</si>
  <si>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</si>
  <si>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</si>
  <si>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</si>
  <si>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</si>
  <si>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</si>
  <si>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</si>
  <si>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</si>
  <si>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</si>
  <si>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</si>
  <si>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</si>
  <si>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</si>
  <si>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</si>
  <si>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</si>
  <si>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</si>
  <si>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</si>
  <si>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</si>
  <si>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</si>
  <si>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</si>
  <si>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</si>
  <si>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</si>
  <si>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</si>
  <si>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</si>
  <si>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</si>
  <si>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</si>
  <si>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</si>
  <si>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</si>
  <si>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</si>
  <si>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</si>
  <si>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</si>
  <si>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</si>
  <si>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</si>
  <si>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</si>
  <si>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</si>
  <si>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</si>
  <si>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</si>
  <si>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</si>
  <si>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</si>
  <si>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</si>
  <si>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</si>
  <si>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</si>
  <si>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</si>
  <si>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</si>
  <si>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</si>
  <si>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</si>
  <si>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</si>
  <si>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</si>
  <si>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</si>
  <si>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</si>
  <si>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</si>
  <si>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</si>
  <si>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</si>
  <si>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</si>
  <si>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</si>
  <si>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</si>
  <si>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</si>
  <si>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</si>
  <si>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</si>
  <si>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</si>
  <si>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</si>
  <si>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</si>
  <si>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</si>
  <si>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</si>
  <si>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</si>
  <si>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</si>
  <si>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</si>
  <si>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</si>
  <si>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</si>
  <si>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</si>
  <si>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</si>
  <si>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</si>
  <si>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</si>
  <si>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</si>
  <si>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</si>
  <si>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</si>
  <si>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</si>
  <si>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</si>
  <si>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</si>
  <si>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</si>
  <si>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</si>
  <si>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</si>
  <si>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</si>
  <si>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</si>
  <si>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</si>
  <si>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</si>
  <si>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</si>
  <si>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</si>
  <si>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</si>
  <si>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</si>
  <si>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</si>
  <si>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</si>
  <si>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</si>
  <si>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</si>
  <si>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</si>
  <si>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</si>
  <si>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</si>
  <si>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</si>
  <si>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</si>
  <si>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</si>
  <si>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</si>
  <si>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</si>
  <si>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</si>
  <si>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</si>
  <si>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</si>
  <si>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</si>
  <si>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</si>
  <si>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</si>
  <si>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</si>
  <si>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</si>
  <si>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</si>
  <si>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</si>
  <si>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</si>
  <si>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</si>
  <si>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</si>
  <si>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</si>
  <si>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</si>
  <si>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</si>
  <si>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</si>
  <si>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</si>
  <si>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</si>
  <si>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</si>
  <si>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</si>
  <si>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</si>
  <si>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</si>
  <si>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</si>
  <si>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</si>
  <si>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</si>
  <si>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</si>
  <si>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</si>
  <si>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</si>
  <si>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</si>
  <si>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</si>
  <si>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</si>
  <si>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</si>
  <si>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</si>
  <si>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</si>
  <si>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</si>
  <si>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</si>
  <si>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</si>
  <si>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</si>
  <si>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</si>
  <si>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</si>
  <si>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</si>
  <si>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</si>
  <si>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</si>
  <si>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</si>
  <si>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</si>
  <si>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</si>
  <si>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</si>
  <si>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</si>
  <si>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</si>
  <si>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</si>
  <si>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</si>
  <si>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</si>
  <si>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</si>
  <si>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</si>
  <si>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</si>
  <si>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</si>
  <si>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</si>
  <si>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</si>
  <si>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</si>
  <si>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</si>
  <si>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</si>
  <si>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</si>
  <si>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</si>
  <si>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</si>
  <si>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</si>
  <si>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</si>
  <si>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</si>
  <si>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</si>
  <si>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</si>
  <si>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</si>
  <si>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</si>
  <si>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</si>
  <si>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</si>
  <si>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</si>
  <si>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</si>
  <si>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</si>
  <si>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</si>
  <si>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</si>
  <si>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</si>
  <si>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</si>
  <si>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</si>
  <si>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</si>
  <si>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</si>
  <si>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</si>
  <si>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</si>
  <si>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</si>
  <si>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</si>
  <si>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</si>
  <si>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</si>
  <si>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</si>
  <si>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</si>
  <si>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</si>
  <si>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</si>
  <si>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</si>
  <si>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</si>
  <si>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</si>
  <si>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</si>
  <si>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</si>
  <si>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</si>
  <si>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</si>
  <si>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</si>
  <si>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</si>
  <si>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</si>
  <si>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</si>
  <si>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</si>
  <si>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</si>
  <si>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</si>
  <si>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</si>
  <si>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</si>
  <si>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</si>
  <si>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</si>
  <si>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</si>
  <si>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</si>
  <si>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</si>
  <si>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</si>
  <si>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</si>
  <si>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</si>
  <si>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</si>
  <si>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</si>
  <si>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</si>
  <si>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</si>
  <si>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</si>
  <si>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</si>
  <si>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</si>
  <si>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</si>
  <si>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</si>
  <si>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</si>
  <si>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</si>
  <si>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</si>
  <si>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</si>
  <si>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</si>
  <si>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</si>
  <si>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</si>
  <si>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</si>
  <si>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</si>
  <si>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</si>
  <si>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</si>
  <si>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</si>
  <si>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</si>
  <si>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</si>
  <si>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</si>
  <si>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</si>
  <si>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</si>
  <si>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</si>
  <si>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</si>
  <si>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</si>
  <si>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</si>
  <si>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</si>
  <si>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</si>
  <si>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</si>
  <si>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</si>
  <si>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</si>
  <si>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</si>
  <si>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</si>
  <si>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</si>
  <si>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</si>
  <si>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</si>
  <si>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</si>
  <si>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</si>
  <si>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</si>
  <si>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</si>
  <si>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</si>
  <si>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</si>
  <si>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</si>
  <si>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</si>
  <si>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</si>
  <si>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</si>
  <si>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</si>
  <si>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</si>
  <si>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</si>
  <si>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</si>
  <si>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</si>
  <si>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</si>
  <si>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</si>
  <si>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</si>
  <si>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</si>
  <si>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</si>
  <si>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</si>
  <si>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</si>
  <si>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</si>
  <si>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</si>
  <si>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</si>
  <si>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</si>
  <si>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</si>
  <si>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</si>
  <si>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</si>
  <si>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</si>
  <si>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</si>
  <si>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</si>
  <si>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</si>
  <si>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</si>
  <si>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</si>
  <si>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</si>
  <si>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</si>
  <si>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</si>
  <si>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</si>
  <si>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</si>
  <si>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</si>
  <si>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</si>
  <si>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</si>
  <si>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</si>
  <si>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</si>
  <si>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</si>
  <si>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</si>
  <si>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</si>
  <si>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</si>
  <si>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</si>
  <si>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</si>
  <si>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</si>
  <si>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</si>
  <si>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</si>
  <si>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</si>
  <si>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</si>
  <si>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</si>
  <si>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</si>
  <si>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</si>
  <si>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</si>
  <si>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</si>
  <si>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</si>
  <si>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</si>
  <si>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</si>
  <si>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</si>
  <si>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</si>
  <si>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</si>
  <si>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</si>
  <si>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</si>
  <si>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</si>
  <si>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</si>
  <si>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</si>
  <si>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</si>
  <si>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</si>
  <si>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</si>
  <si>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</si>
  <si>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</si>
  <si>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</si>
  <si>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</si>
  <si>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</si>
  <si>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</si>
  <si>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</si>
  <si>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</si>
  <si>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</si>
  <si>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</si>
  <si>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</si>
  <si>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</si>
  <si>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</si>
  <si>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</si>
  <si>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</si>
  <si>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</si>
  <si>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</si>
  <si>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</si>
  <si>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</si>
  <si>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</si>
  <si>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</si>
  <si>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</si>
  <si>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</si>
  <si>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</si>
  <si>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</si>
  <si>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</si>
  <si>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</si>
  <si>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</si>
  <si>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</si>
  <si>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</si>
  <si>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</si>
  <si>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</si>
  <si>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</si>
  <si>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</si>
  <si>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</si>
  <si>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</si>
  <si>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</si>
  <si>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</si>
  <si>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</si>
  <si>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</si>
  <si>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</si>
  <si>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</si>
  <si>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</si>
  <si>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</si>
  <si>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</si>
  <si>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</si>
  <si>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</si>
  <si>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</si>
  <si>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</si>
  <si>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</si>
  <si>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</si>
  <si>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</si>
  <si>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</si>
  <si>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</si>
  <si>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</si>
  <si>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</si>
  <si>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</si>
  <si>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</si>
  <si>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</si>
  <si>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</si>
  <si>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</si>
  <si>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</si>
  <si>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</si>
  <si>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</si>
  <si>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</si>
  <si>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</si>
  <si>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</si>
  <si>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</si>
  <si>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</si>
  <si>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</si>
  <si>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</si>
  <si>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</si>
  <si>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</si>
  <si>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</si>
  <si>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</si>
  <si>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</si>
  <si>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</si>
  <si>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</si>
  <si>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</si>
  <si>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</si>
  <si>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</si>
  <si>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</si>
  <si>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</si>
  <si>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</si>
  <si>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</si>
  <si>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</si>
  <si>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</si>
  <si>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</si>
  <si>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</si>
  <si>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</si>
  <si>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</si>
  <si>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</si>
  <si>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</si>
  <si>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</si>
  <si>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</si>
  <si>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</si>
  <si>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</si>
  <si>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</si>
  <si>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</si>
  <si>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</si>
  <si>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</si>
  <si>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</si>
  <si>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</si>
  <si>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</si>
  <si>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</si>
  <si>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</si>
  <si>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</si>
  <si>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</si>
  <si>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</si>
  <si>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</si>
  <si>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</si>
  <si>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</si>
  <si>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</si>
  <si>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</si>
  <si>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</si>
  <si>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</si>
  <si>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</si>
  <si>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</si>
  <si>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</si>
  <si>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</si>
  <si>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</si>
  <si>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</si>
  <si>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</si>
  <si>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</si>
  <si>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</si>
  <si>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</si>
  <si>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</si>
  <si>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</si>
  <si>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</si>
  <si>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</si>
  <si>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</si>
  <si>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</si>
  <si>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</si>
  <si>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</si>
  <si>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</si>
  <si>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</si>
  <si>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</si>
  <si>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</si>
  <si>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</si>
  <si>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</si>
  <si>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</si>
  <si>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</si>
  <si>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</si>
  <si>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</si>
  <si>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</si>
  <si>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</si>
  <si>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</si>
  <si>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</si>
  <si>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</si>
  <si>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</si>
  <si>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</si>
  <si>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</si>
  <si>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</si>
  <si>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</si>
  <si>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</si>
  <si>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</si>
  <si>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</si>
  <si>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</si>
  <si>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</si>
  <si>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</si>
  <si>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</si>
  <si>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</si>
  <si>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</si>
  <si>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</si>
  <si>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</si>
  <si>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</si>
  <si>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</si>
  <si>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</si>
  <si>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</si>
  <si>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</si>
  <si>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</si>
  <si>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</si>
  <si>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</si>
  <si>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</si>
  <si>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</si>
  <si>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</si>
  <si>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</si>
  <si>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</si>
  <si>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</si>
  <si>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</si>
  <si>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</si>
  <si>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</si>
  <si>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</si>
  <si>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</si>
  <si>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</si>
  <si>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</si>
  <si>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</si>
  <si>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</si>
  <si>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</si>
  <si>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</si>
  <si>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</si>
  <si>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</si>
  <si>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</si>
  <si>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</si>
  <si>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</si>
  <si>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</si>
  <si>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</si>
  <si>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</si>
  <si>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</si>
  <si>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</si>
  <si>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</si>
  <si>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</si>
  <si>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</si>
  <si>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</si>
  <si>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</si>
  <si>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</si>
  <si>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</si>
  <si>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</si>
  <si>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</si>
  <si>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</si>
  <si>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</si>
  <si>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</si>
  <si>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</si>
  <si>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</si>
  <si>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</si>
  <si>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</si>
  <si>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</si>
  <si>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</si>
  <si>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</si>
  <si>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</si>
  <si>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</si>
  <si>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</si>
  <si>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</si>
  <si>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</si>
  <si>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</si>
  <si>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</si>
  <si>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</si>
  <si>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</si>
  <si>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</si>
  <si>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</si>
  <si>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</si>
  <si>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</si>
  <si>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</si>
  <si>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</si>
  <si>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</si>
  <si>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</si>
  <si>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</si>
  <si>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</si>
  <si>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</si>
  <si>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</si>
  <si>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</si>
  <si>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</si>
  <si>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</si>
  <si>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</si>
  <si>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</si>
  <si>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</si>
  <si>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</si>
  <si>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</si>
  <si>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</si>
  <si>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</si>
  <si>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</si>
  <si>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</si>
  <si>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</si>
  <si>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</si>
  <si>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</si>
  <si>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</si>
  <si>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</si>
  <si>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</si>
  <si>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</si>
  <si>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</si>
  <si>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</si>
  <si>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</si>
  <si>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</si>
  <si>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</si>
  <si>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</si>
  <si>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</si>
  <si>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</si>
  <si>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</si>
  <si>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</si>
  <si>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</si>
  <si>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</si>
  <si>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</si>
  <si>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</si>
  <si>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</si>
  <si>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</si>
  <si>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</si>
  <si>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</si>
  <si>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</si>
  <si>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</si>
  <si>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</si>
  <si>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</si>
  <si>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</si>
  <si>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</si>
  <si>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</si>
  <si>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</si>
  <si>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</si>
  <si>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</si>
  <si>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</si>
  <si>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</si>
  <si>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</si>
  <si>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</si>
  <si>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</si>
  <si>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</si>
  <si>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</si>
  <si>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</si>
  <si>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</si>
  <si>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</si>
  <si>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</si>
  <si>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</si>
  <si>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</si>
  <si>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</si>
  <si>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</si>
  <si>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</si>
  <si>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</si>
  <si>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</si>
  <si>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</si>
  <si>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</si>
  <si>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</si>
  <si>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</si>
  <si>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</si>
  <si>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</si>
  <si>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</si>
  <si>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</si>
  <si>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</si>
  <si>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</si>
  <si>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</si>
  <si>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</si>
  <si>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</si>
  <si>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</si>
  <si>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</si>
  <si>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</si>
  <si>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</si>
  <si>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</si>
  <si>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</si>
  <si>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</si>
  <si>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</si>
  <si>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</si>
  <si>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</si>
  <si>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</si>
  <si>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</si>
  <si>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</si>
  <si>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</si>
  <si>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</si>
  <si>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</si>
  <si>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</si>
  <si>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</si>
  <si>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</si>
  <si>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</si>
  <si>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</si>
  <si>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</si>
  <si>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</si>
  <si>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</si>
  <si>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</si>
  <si>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</si>
  <si>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</si>
  <si>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</si>
  <si>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</si>
  <si>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</si>
  <si>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</si>
  <si>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</si>
  <si>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</si>
  <si>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</si>
  <si>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</si>
  <si>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</si>
  <si>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</si>
  <si>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</si>
  <si>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</si>
  <si>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</si>
  <si>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</si>
  <si>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</si>
  <si>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</si>
  <si>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</si>
  <si>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</si>
  <si>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</si>
  <si>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</si>
  <si>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</si>
  <si>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</si>
  <si>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</si>
  <si>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</si>
  <si>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</si>
  <si>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</si>
  <si>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</si>
  <si>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</si>
  <si>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</si>
  <si>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</si>
  <si>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</si>
  <si>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</si>
  <si>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</si>
  <si>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</si>
  <si>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</si>
  <si>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</si>
  <si>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</si>
  <si>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</si>
  <si>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</si>
  <si>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</si>
  <si>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</si>
  <si>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</si>
  <si>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</si>
  <si>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</si>
  <si>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</si>
  <si>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</si>
  <si>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</si>
  <si>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</si>
  <si>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</si>
  <si>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</si>
  <si>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</si>
  <si>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</si>
  <si>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</si>
  <si>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</si>
  <si>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</si>
  <si>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</si>
  <si>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</si>
  <si>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</si>
  <si>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</si>
  <si>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</si>
  <si>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</si>
  <si>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</si>
  <si>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</si>
  <si>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</si>
  <si>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</si>
  <si>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</si>
  <si>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</si>
  <si>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</si>
  <si>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</si>
  <si>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</si>
  <si>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</si>
  <si>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</si>
  <si>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</si>
  <si>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</si>
  <si>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</si>
  <si>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</si>
  <si>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</si>
  <si>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</si>
  <si>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</si>
  <si>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</si>
  <si>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</si>
  <si>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</si>
  <si>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</si>
  <si>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</si>
  <si>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</si>
  <si>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</si>
  <si>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</si>
  <si>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</si>
  <si>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</si>
  <si>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</si>
  <si>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</si>
  <si>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</si>
  <si>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</si>
  <si>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</si>
  <si>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</si>
  <si>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</si>
  <si>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</si>
  <si>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</si>
  <si>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</si>
  <si>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</si>
  <si>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</si>
  <si>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</si>
  <si>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</si>
  <si>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</si>
  <si>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</si>
  <si>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</si>
  <si>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</si>
  <si>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</si>
  <si>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</si>
  <si>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</si>
  <si>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</si>
  <si>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</si>
  <si>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</si>
  <si>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</si>
  <si>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</si>
  <si>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</si>
  <si>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</si>
  <si>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</si>
  <si>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</si>
  <si>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</si>
  <si>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</si>
  <si>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</si>
  <si>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</si>
  <si>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</si>
  <si>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</si>
  <si>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</si>
  <si>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</si>
  <si>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</si>
  <si>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</si>
  <si>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</si>
  <si>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</si>
  <si>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</si>
  <si>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</si>
  <si>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</si>
  <si>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</si>
  <si>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</si>
  <si>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</si>
  <si>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</si>
  <si>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</si>
  <si>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</si>
  <si>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</si>
  <si>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</si>
  <si>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</si>
  <si>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</si>
  <si>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</si>
  <si>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</si>
  <si>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</si>
  <si>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</si>
  <si>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</si>
  <si>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</si>
  <si>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</si>
  <si>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</si>
  <si>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</si>
  <si>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</si>
  <si>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</si>
  <si>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</si>
  <si>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</si>
  <si>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</si>
  <si>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</si>
  <si>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</si>
  <si>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</si>
  <si>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</si>
  <si>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</si>
  <si>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</si>
  <si>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</si>
  <si>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</si>
  <si>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</si>
  <si>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</si>
  <si>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</si>
  <si>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</si>
  <si>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</si>
  <si>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</si>
  <si>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</si>
  <si>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</si>
  <si>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</si>
  <si>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</si>
  <si>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</si>
  <si>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</si>
  <si>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</si>
  <si>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</si>
  <si>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</si>
  <si>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</si>
  <si>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</si>
  <si>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</si>
  <si>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</si>
  <si>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</si>
  <si>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</si>
  <si>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</si>
  <si>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</si>
  <si>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</si>
  <si>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</si>
  <si>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</si>
  <si>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</si>
  <si>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</si>
  <si>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</si>
  <si>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</si>
  <si>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</si>
  <si>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</si>
  <si>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</si>
  <si>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</si>
  <si>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</si>
  <si>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</si>
  <si>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</si>
  <si>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</si>
  <si>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</si>
  <si>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</si>
  <si>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</si>
  <si>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</si>
  <si>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</si>
  <si>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</si>
  <si>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</si>
  <si>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</si>
  <si>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</si>
  <si>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</si>
  <si>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</si>
  <si>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</si>
  <si>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</si>
  <si>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</si>
  <si>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</si>
  <si>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</si>
  <si>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</si>
  <si>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</si>
  <si>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</si>
  <si>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</si>
  <si>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</si>
  <si>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</si>
  <si>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</si>
  <si>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</si>
  <si>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</si>
  <si>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</si>
  <si>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</si>
  <si>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</si>
  <si>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</si>
  <si>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</si>
  <si>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</si>
  <si>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</si>
  <si>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</si>
  <si>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</si>
  <si>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</si>
  <si>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</si>
  <si>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</si>
  <si>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</si>
  <si>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</si>
  <si>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</si>
  <si>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</si>
  <si>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</si>
  <si>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</si>
  <si>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</si>
  <si>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</si>
  <si>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</si>
  <si>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</si>
  <si>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</si>
  <si>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</si>
  <si>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</si>
  <si>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</si>
  <si>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</si>
  <si>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</si>
  <si>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</si>
  <si>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</si>
  <si>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</si>
  <si>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</si>
  <si>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</si>
  <si>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</si>
  <si>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</si>
  <si>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</si>
  <si>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</si>
  <si>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</si>
  <si>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</si>
  <si>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</si>
  <si>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</si>
  <si>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</si>
  <si>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</si>
  <si>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</si>
  <si>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</si>
  <si>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</si>
  <si>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</si>
  <si>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</si>
  <si>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</si>
  <si>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</si>
  <si>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</si>
  <si>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</si>
  <si>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</si>
  <si>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</si>
  <si>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</si>
  <si>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</si>
  <si>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</si>
  <si>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</si>
  <si>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</si>
  <si>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</si>
  <si>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</si>
  <si>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</si>
  <si>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</si>
  <si>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</si>
  <si>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</si>
  <si>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</si>
  <si>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</si>
  <si>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</si>
  <si>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</si>
  <si>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</si>
  <si>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</si>
  <si>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</si>
  <si>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</si>
  <si>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</si>
  <si>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</si>
  <si>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</si>
  <si>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</si>
  <si>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</si>
  <si>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</si>
  <si>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</si>
  <si>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</si>
  <si>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</si>
  <si>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</si>
  <si>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</si>
  <si>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</si>
  <si>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</si>
  <si>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</si>
  <si>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</si>
  <si>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</si>
  <si>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</si>
  <si>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</si>
  <si>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</si>
  <si>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</si>
  <si>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</si>
  <si>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</si>
  <si>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</si>
  <si>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</si>
  <si>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</si>
  <si>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</si>
  <si>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</si>
  <si>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</si>
  <si>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</si>
  <si>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</si>
  <si>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</si>
  <si>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</si>
  <si>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</si>
  <si>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</si>
  <si>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</si>
  <si>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</si>
  <si>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</si>
  <si>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</si>
  <si>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</si>
  <si>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</si>
  <si>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</si>
  <si>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</si>
  <si>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</si>
  <si>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</si>
  <si>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</si>
  <si>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</si>
  <si>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</si>
  <si>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</si>
  <si>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</si>
  <si>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</si>
  <si>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</si>
  <si>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</si>
  <si>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</si>
  <si>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</si>
  <si>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</si>
  <si>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</si>
  <si>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</si>
  <si>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</si>
  <si>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</si>
  <si>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</si>
  <si>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</si>
  <si>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</si>
  <si>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</si>
  <si>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</si>
  <si>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</si>
  <si>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</si>
  <si>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</si>
  <si>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</si>
  <si>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</si>
  <si>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</si>
  <si>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</si>
  <si>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</si>
  <si>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</si>
  <si>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</si>
  <si>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</si>
  <si>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</si>
  <si>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</si>
  <si>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</si>
  <si>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</si>
  <si>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</si>
  <si>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</si>
  <si>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</si>
  <si>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</si>
  <si>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</si>
  <si>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</si>
  <si>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</si>
  <si>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</si>
  <si>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</si>
  <si>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</si>
  <si>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</si>
  <si>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</si>
  <si>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</si>
  <si>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</si>
  <si>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</si>
  <si>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</si>
  <si>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</si>
  <si>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</si>
  <si>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</si>
  <si>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</si>
  <si>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</si>
  <si>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</si>
  <si>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</si>
  <si>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</si>
  <si>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</si>
  <si>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</si>
  <si>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</si>
  <si>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</si>
  <si>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</si>
  <si>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</si>
  <si>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</si>
  <si>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</si>
  <si>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</si>
  <si>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</si>
  <si>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</si>
  <si>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</si>
  <si>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</si>
  <si>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</si>
  <si>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</si>
  <si>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</si>
  <si>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</si>
  <si>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</si>
  <si>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</si>
  <si>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</si>
  <si>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</si>
  <si>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</si>
  <si>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</si>
  <si>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</si>
  <si>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</si>
  <si>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</si>
  <si>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</si>
  <si>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</si>
  <si>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</si>
  <si>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</si>
  <si>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</si>
  <si>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</si>
  <si>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</si>
  <si>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</si>
  <si>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</si>
  <si>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</si>
  <si>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</si>
  <si>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</si>
  <si>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</si>
  <si>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</si>
  <si>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</si>
  <si>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</si>
  <si>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</si>
  <si>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</si>
  <si>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</si>
  <si>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</si>
  <si>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</si>
  <si>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</si>
  <si>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</si>
  <si>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</si>
  <si>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</si>
  <si>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</si>
  <si>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</si>
  <si>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</si>
  <si>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</si>
  <si>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</si>
  <si>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</si>
  <si>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</si>
  <si>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</si>
  <si>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</si>
  <si>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</si>
  <si>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</si>
  <si>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</si>
  <si>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</si>
  <si>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</si>
  <si>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</si>
  <si>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</si>
  <si>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</si>
  <si>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</si>
  <si>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</si>
  <si>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</si>
  <si>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</si>
  <si>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</si>
  <si>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</si>
  <si>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</si>
  <si>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</si>
  <si>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</si>
  <si>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</si>
  <si>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</si>
  <si>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</si>
  <si>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</si>
  <si>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</si>
  <si>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</si>
  <si>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</si>
  <si>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</si>
  <si>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</si>
  <si>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</si>
  <si>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</si>
  <si>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</si>
  <si>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</si>
  <si>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</si>
  <si>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</si>
  <si>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</si>
  <si>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</si>
  <si>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</si>
  <si>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</si>
  <si>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</si>
  <si>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</si>
  <si>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</si>
  <si>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</si>
  <si>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</si>
  <si>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</si>
  <si>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</si>
  <si>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</si>
  <si>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</si>
  <si>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</si>
  <si>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</si>
  <si>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</si>
  <si>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</si>
  <si>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</si>
  <si>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</si>
  <si>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</si>
  <si>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</si>
  <si>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</si>
  <si>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</si>
  <si>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</si>
  <si>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</si>
  <si>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</si>
  <si>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</si>
  <si>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</si>
  <si>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</si>
  <si>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</si>
  <si>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</si>
  <si>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</si>
  <si>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</si>
  <si>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</si>
  <si>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</si>
  <si>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</si>
  <si>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</si>
  <si>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</si>
  <si>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</si>
  <si>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</si>
  <si>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</si>
  <si>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</si>
  <si>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</si>
  <si>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</si>
  <si>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</si>
  <si>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</si>
  <si>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</si>
  <si>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</si>
  <si>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</si>
  <si>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</si>
  <si>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</si>
  <si>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</si>
  <si>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</si>
  <si>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</si>
  <si>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</si>
  <si>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</si>
  <si>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</si>
  <si>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</si>
  <si>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</si>
  <si>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</si>
  <si>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</si>
  <si>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</si>
  <si>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</si>
  <si>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</si>
  <si>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</si>
  <si>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</si>
  <si>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</si>
  <si>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</si>
  <si>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</si>
  <si>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</si>
  <si>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</si>
  <si>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</si>
  <si>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</si>
  <si>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</si>
  <si>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</si>
  <si>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</si>
  <si>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</si>
  <si>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</si>
  <si>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</si>
  <si>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</si>
  <si>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</si>
  <si>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</si>
  <si>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</si>
  <si>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</si>
  <si>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</si>
  <si>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</si>
  <si>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</si>
  <si>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</si>
  <si>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</si>
  <si>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</si>
  <si>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</si>
  <si>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</si>
  <si>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</si>
  <si>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</si>
  <si>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</si>
  <si>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 Revenue</t>
  </si>
  <si>
    <t>Total Profit</t>
  </si>
  <si>
    <t>Total Orders</t>
  </si>
  <si>
    <t>Avg Discount</t>
  </si>
  <si>
    <t>Total Quantity</t>
  </si>
  <si>
    <t>Revenue YOY KPI</t>
  </si>
  <si>
    <t>KPIS</t>
  </si>
  <si>
    <t>KPI CARDS</t>
  </si>
  <si>
    <t>Row Labels</t>
  </si>
  <si>
    <t>May</t>
  </si>
  <si>
    <t>Jan</t>
  </si>
  <si>
    <t>Feb</t>
  </si>
  <si>
    <t>Mar</t>
  </si>
  <si>
    <t>Apr</t>
  </si>
  <si>
    <t>Jun</t>
  </si>
  <si>
    <t>Jul</t>
  </si>
  <si>
    <t>Aug</t>
  </si>
  <si>
    <t>Sep</t>
  </si>
  <si>
    <t>Oct</t>
  </si>
  <si>
    <t>Nov</t>
  </si>
  <si>
    <t>Dec</t>
  </si>
  <si>
    <t>Total Revenue PY</t>
  </si>
  <si>
    <t>Rev</t>
  </si>
  <si>
    <t>Orders</t>
  </si>
  <si>
    <t>Qty</t>
  </si>
  <si>
    <t>Analysis</t>
  </si>
  <si>
    <t>Monthly Trends</t>
  </si>
  <si>
    <t>Product Cat</t>
  </si>
  <si>
    <t>Customer Seg</t>
  </si>
  <si>
    <t>Geographical Analysis</t>
  </si>
  <si>
    <t>Column Labels</t>
  </si>
  <si>
    <t>Orders YOY</t>
  </si>
  <si>
    <t>Quantity YOY</t>
  </si>
  <si>
    <t xml:space="preserve">Discount YOY </t>
  </si>
  <si>
    <t>Location Summary</t>
  </si>
  <si>
    <t>vs 2012 ▲ 29.3%</t>
  </si>
  <si>
    <t>vs 2012 ▲ 22.9%</t>
  </si>
  <si>
    <t>vs 2012 ▲ 26.2%</t>
  </si>
  <si>
    <t>vs 2012 ▼ 0.6%</t>
  </si>
  <si>
    <t xml:space="preserve"> TOP 5 MARKETS: California 21.6% ($131K), New York 11.8% ($72K), Texas 6.9% ($42K), Pennsylvania 5.4% ($33K), Michigan 4.5% ($27K).  CONCENTRATION: Top 5 states account for 50.2% of total revenue, top 3 drive 40.2%. California outperforms average state by +870.4%. REGIONAL: West region dominates with 30.7% ($187K), while South lags at 15.4% ($94K).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</si>
</sst>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gt;=1000000]&quot;$&quot;#,##0.00,,&quot; M&quot;;[&gt;=1000]&quot;$&quot;#,##0.00,&quot; K&quot;;&quot;$&quot;#,##0.00;"/>
    <numFmt numFmtId="166" formatCode="_(* #,##0_);_(* \(#,##0\);_(* &quot;-&quot;??_);_(@_)"/>
  </numFmts>
  <fonts count="5">
    <font>
      <sz val="11"/>
      <color theme="1"/>
      <name val="Aptos Narrow"/>
      <family val="2"/>
      <scheme val="minor"/>
    </font>
    <font>
      <b/>
      <sz val="11"/>
      <color theme="1" tint="4.9989318521683403E-2"/>
      <name val="Aptos Narrow"/>
      <family val="2"/>
      <scheme val="minor"/>
    </font>
    <font>
      <b/>
      <sz val="11"/>
      <color theme="1"/>
      <name val="Aptos Narrow"/>
      <scheme val="minor"/>
    </font>
    <font>
      <b/>
      <sz val="11"/>
      <name val="Aptos Narrow"/>
      <scheme val="minor"/>
    </font>
    <font>
      <b/>
      <sz val="11"/>
      <color theme="0"/>
      <name val="Aptos Narrow"/>
      <scheme val="minor"/>
    </font>
  </fonts>
  <fills count="8">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3" tint="0.499984740745262"/>
        <bgColor indexed="64"/>
      </patternFill>
    </fill>
    <fill>
      <patternFill patternType="solid">
        <fgColor rgb="FF555FB9"/>
        <bgColor indexed="64"/>
      </patternFill>
    </fill>
    <fill>
      <patternFill patternType="solid">
        <fgColor rgb="FF7582FB"/>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2">
    <xf numFmtId="0" fontId="0" fillId="0" borderId="0" xfId="0"/>
    <xf numFmtId="164" fontId="0" fillId="0" borderId="0" xfId="0" applyNumberFormat="1"/>
    <xf numFmtId="0" fontId="0" fillId="3" borderId="1" xfId="0" applyFont="1" applyFill="1" applyBorder="1"/>
    <xf numFmtId="164" fontId="0" fillId="3" borderId="1" xfId="0" applyNumberFormat="1" applyFont="1" applyFill="1" applyBorder="1"/>
    <xf numFmtId="0" fontId="0" fillId="4" borderId="1" xfId="0" applyFont="1" applyFill="1" applyBorder="1"/>
    <xf numFmtId="164" fontId="0" fillId="4" borderId="1" xfId="0" applyNumberFormat="1" applyFont="1" applyFill="1" applyBorder="1"/>
    <xf numFmtId="0" fontId="1" fillId="2" borderId="0" xfId="0" applyFont="1" applyFill="1" applyBorder="1"/>
    <xf numFmtId="164" fontId="1" fillId="2" borderId="0" xfId="0" applyNumberFormat="1" applyFont="1" applyFill="1" applyBorder="1"/>
    <xf numFmtId="0" fontId="0" fillId="0" borderId="0" xfId="0" applyNumberFormat="1"/>
    <xf numFmtId="165" fontId="0" fillId="0" borderId="0" xfId="0" applyNumberFormat="1"/>
    <xf numFmtId="166" fontId="0" fillId="0" borderId="0" xfId="0" applyNumberFormat="1"/>
    <xf numFmtId="10"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5" borderId="0" xfId="0" applyFill="1"/>
    <xf numFmtId="0" fontId="2" fillId="0" borderId="0" xfId="0" applyFont="1" applyAlignment="1">
      <alignment horizontal="left"/>
    </xf>
    <xf numFmtId="0" fontId="0" fillId="0" borderId="0" xfId="0" applyNumberFormat="1" applyAlignment="1">
      <alignment horizontal="center"/>
    </xf>
    <xf numFmtId="0" fontId="0" fillId="0" borderId="0" xfId="0" applyNumberFormat="1" applyAlignment="1">
      <alignment horizontal="center" vertical="center"/>
    </xf>
    <xf numFmtId="0" fontId="0" fillId="6" borderId="0" xfId="0" applyFill="1"/>
    <xf numFmtId="0" fontId="4" fillId="7" borderId="0" xfId="0" applyNumberFormat="1" applyFont="1" applyFill="1" applyBorder="1" applyAlignment="1">
      <alignment horizontal="center" vertical="center"/>
    </xf>
    <xf numFmtId="0" fontId="3" fillId="0" borderId="0" xfId="0" applyNumberFormat="1" applyFont="1" applyBorder="1" applyAlignment="1">
      <alignment horizontal="center" vertical="center"/>
    </xf>
  </cellXfs>
  <cellStyles count="1">
    <cellStyle name="Normal" xfId="0" builtinId="0"/>
  </cellStyles>
  <dxfs count="64">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F800]dddd\,\ mmmm\ dd\,\ yyyy"/>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F800]dddd\,\ mmmm\ dd\,\ yyyy"/>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alignment horizontal="center"/>
    </dxf>
    <dxf>
      <numFmt numFmtId="165" formatCode="[&gt;=1000000]&quot;$&quot;#,##0.00,,&quot; M&quot;;[&gt;=1000]&quot;$&quot;#,##0.00,&quot; K&quot;;&quot;$&quot;#,##0.00;"/>
    </dxf>
    <dxf>
      <numFmt numFmtId="165" formatCode="[&gt;=1000000]&quot;$&quot;#,##0.00,,&quot; M&quot;;[&gt;=1000]&quot;$&quot;#,##0.00,&quot; K&quot;;&quot;$&quot;#,##0.00;"/>
    </dxf>
    <dxf>
      <numFmt numFmtId="165" formatCode="[&gt;=1000000]&quot;$&quot;#,##0.00,,&quot; M&quot;;[&gt;=1000]&quot;$&quot;#,##0.00,&quot; K&quot;;&quot;$&quot;#,##0.00;"/>
    </dxf>
    <dxf>
      <numFmt numFmtId="165" formatCode="[&gt;=1000000]&quot;$&quot;#,##0.00,,&quot; M&quot;;[&gt;=1000]&quot;$&quot;#,##0.00,&quot; K&quot;;&quot;$&quot;#,##0.00;"/>
    </dxf>
    <dxf>
      <numFmt numFmtId="14" formatCode="0.00%"/>
    </dxf>
    <dxf>
      <numFmt numFmtId="166" formatCode="_(* #,##0_);_(* \(#,##0\);_(* &quot;-&quot;??_);_(@_)"/>
    </dxf>
    <dxf>
      <numFmt numFmtId="166" formatCode="_(* #,##0_);_(* \(#,##0\);_(* &quot;-&quot;??_);_(@_)"/>
    </dxf>
    <dxf>
      <numFmt numFmtId="165" formatCode="[&gt;=1000000]&quot;$&quot;#,##0.00,,&quot; M&quot;;[&gt;=1000]&quot;$&quot;#,##0.00,&quot; K&quot;;&quot;$&quot;#,##0.00;"/>
    </dxf>
    <dxf>
      <alignment vertical="center"/>
    </dxf>
    <dxf>
      <alignment horizontal="center"/>
    </dxf>
    <dxf>
      <numFmt numFmtId="165" formatCode="[&gt;=1000000]&quot;$&quot;#,##0.00,,&quot; M&quot;;[&gt;=1000]&quot;$&quot;#,##0.00,&quot; K&quot;;&quot;$&quot;#,##0.00;"/>
    </dxf>
    <dxf>
      <numFmt numFmtId="165" formatCode="[&gt;=1000000]&quot;$&quot;#,##0.00,,&quot; M&quot;;[&gt;=1000]&quot;$&quot;#,##0.00,&quot; K&quot;;&quot;$&quot;#,##0.00;"/>
    </dxf>
    <dxf>
      <font>
        <color rgb="FF00B050"/>
      </font>
    </dxf>
    <dxf>
      <font>
        <color rgb="FFFF0000"/>
      </font>
    </dxf>
    <dxf>
      <font>
        <color auto="1"/>
      </font>
    </dxf>
    <dxf>
      <font>
        <color rgb="FF00B050"/>
      </font>
    </dxf>
    <dxf>
      <font>
        <color rgb="FFFF0000"/>
      </font>
    </dxf>
    <dxf>
      <font>
        <color auto="1"/>
      </font>
    </dxf>
    <dxf>
      <font>
        <color rgb="FF00B050"/>
      </font>
    </dxf>
    <dxf>
      <font>
        <color rgb="FFFF0000"/>
      </font>
    </dxf>
    <dxf>
      <font>
        <color auto="1"/>
      </font>
    </dxf>
    <dxf>
      <font>
        <color rgb="FF00B050"/>
      </font>
    </dxf>
    <dxf>
      <font>
        <color rgb="FFFF0000"/>
      </font>
    </dxf>
    <dxf>
      <font>
        <color auto="1"/>
      </font>
    </dxf>
    <dxf>
      <font>
        <color rgb="FF00B050"/>
      </font>
    </dxf>
    <dxf>
      <font>
        <color rgb="FFFF0000"/>
      </font>
    </dxf>
    <dxf>
      <font>
        <color auto="1"/>
      </font>
    </dxf>
    <dxf>
      <font>
        <color rgb="FF00B050"/>
      </font>
    </dxf>
    <dxf>
      <font>
        <color rgb="FFFF0000"/>
      </font>
    </dxf>
    <dxf>
      <font>
        <color auto="1"/>
      </font>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z val="8"/>
        <color theme="1"/>
        <name val="Aptos Display"/>
        <scheme val="major"/>
      </font>
      <fill>
        <patternFill patternType="none">
          <bgColor auto="1"/>
        </patternFill>
      </fill>
      <border diagonalUp="0" diagonalDown="0">
        <left/>
        <right/>
        <top/>
        <bottom/>
        <vertical/>
        <horizontal/>
      </border>
    </dxf>
    <dxf>
      <font>
        <b/>
        <i val="0"/>
        <sz val="8"/>
        <color theme="1"/>
        <name val="Aptos Display"/>
        <scheme val="major"/>
      </font>
      <fill>
        <patternFill patternType="none">
          <bgColor auto="1"/>
        </patternFill>
      </fill>
      <border diagonalUp="0" diagonalDown="0">
        <left/>
        <right/>
        <top/>
        <bottom/>
        <vertical/>
        <horizontal/>
      </border>
    </dxf>
  </dxfs>
  <tableStyles count="3" defaultTableStyle="TableStyleMedium2" defaultPivotStyle="PivotStyleLight16">
    <tableStyle name="Samp" pivot="0" table="0" count="10" xr9:uid="{BF3CA69D-69B2-4FC7-AC9E-6B02F092C6DC}">
      <tableStyleElement type="wholeTable" dxfId="63"/>
      <tableStyleElement type="headerRow" dxfId="62"/>
    </tableStyle>
    <tableStyle name="SlicerStyleLight1 2" pivot="0" table="0" count="10" xr9:uid="{5DA88472-F3B6-4573-B042-76CA5CD04DDA}">
      <tableStyleElement type="wholeTable" dxfId="61"/>
      <tableStyleElement type="headerRow" dxfId="60"/>
    </tableStyle>
    <tableStyle name="SlicerStyleLight1 2 2" pivot="0" table="0" count="10" xr9:uid="{CAEF412D-178E-4046-98FA-372902D67050}">
      <tableStyleElement type="wholeTable" dxfId="59"/>
      <tableStyleElement type="headerRow" dxfId="58"/>
    </tableStyle>
  </tableStyles>
  <colors>
    <mruColors>
      <color rgb="FF555FB9"/>
      <color rgb="FF7582FB"/>
      <color rgb="FFDEF1F6"/>
      <color rgb="FF61FFA8"/>
      <color rgb="FFDEE0F2"/>
      <color rgb="FFDBDBDB"/>
      <color rgb="FFDFE1F6"/>
      <color rgb="FFD9D9D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sz val="8"/>
            <color rgb="FF828282"/>
            <name val="Aptos Display"/>
            <scheme val="major"/>
          </font>
          <fill>
            <patternFill patternType="solid">
              <fgColor theme="4" tint="0.79995117038483843"/>
              <bgColor theme="0"/>
            </patternFill>
          </fill>
          <border diagonalUp="0" diagonalDown="0">
            <left/>
            <right/>
            <top/>
            <bottom/>
            <vertical/>
            <horizontal/>
          </border>
        </dxf>
        <dxf>
          <font>
            <b/>
            <i val="0"/>
            <color rgb="FFD9D9D9"/>
          </font>
          <fill>
            <patternFill patternType="solid">
              <fgColor theme="4" tint="0.59999389629810485"/>
              <bgColor theme="4" tint="0.3999450666829432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indexed="64"/>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amp">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2.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pivotCacheDefinition" Target="pivotCache/pivotCacheDefinition1.xml"/><Relationship Id="rId71" Type="http://schemas.openxmlformats.org/officeDocument/2006/relationships/customXml" Target="../customXml/item4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72"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Data(AutoRecovered).xlsx]Analysis!PivotTable2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178405451612125E-2"/>
          <c:y val="1.1932923168497696E-2"/>
          <c:w val="0.94810275412406042"/>
          <c:h val="0.83689661896234113"/>
        </c:manualLayout>
      </c:layout>
      <c:barChart>
        <c:barDir val="col"/>
        <c:grouping val="clustered"/>
        <c:varyColors val="0"/>
        <c:ser>
          <c:idx val="0"/>
          <c:order val="0"/>
          <c:tx>
            <c:strRef>
              <c:f>Analysis!$B$8</c:f>
              <c:strCache>
                <c:ptCount val="1"/>
                <c:pt idx="0">
                  <c:v>Total</c:v>
                </c:pt>
              </c:strCache>
            </c:strRef>
          </c:tx>
          <c:spPr>
            <a:solidFill>
              <a:sysClr val="window" lastClr="FFFFFF"/>
            </a:solidFill>
            <a:ln>
              <a:noFill/>
            </a:ln>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Analysis!$B$9:$B$20</c:f>
              <c:numCache>
                <c:formatCode>[&gt;=1000000]"$"#,##0.00,," M";[&gt;=1000]"$"#,##0.00," K";"$"#,##0.00;</c:formatCode>
                <c:ptCount val="12"/>
                <c:pt idx="0">
                  <c:v>18542.490999999995</c:v>
                </c:pt>
                <c:pt idx="1">
                  <c:v>22867.711000000003</c:v>
                </c:pt>
                <c:pt idx="2">
                  <c:v>51186.217000000011</c:v>
                </c:pt>
                <c:pt idx="3">
                  <c:v>39248.592999999957</c:v>
                </c:pt>
                <c:pt idx="4">
                  <c:v>56691.07699999999</c:v>
                </c:pt>
                <c:pt idx="5">
                  <c:v>39430.442999999977</c:v>
                </c:pt>
                <c:pt idx="6">
                  <c:v>38440.754999999976</c:v>
                </c:pt>
                <c:pt idx="7">
                  <c:v>33265.564300000005</c:v>
                </c:pt>
                <c:pt idx="8">
                  <c:v>72908.108899999977</c:v>
                </c:pt>
                <c:pt idx="9">
                  <c:v>56463.130000000026</c:v>
                </c:pt>
                <c:pt idx="10">
                  <c:v>82192.322799999994</c:v>
                </c:pt>
                <c:pt idx="11">
                  <c:v>97237.417000000016</c:v>
                </c:pt>
              </c:numCache>
            </c:numRef>
          </c:val>
          <c:extLst>
            <c:ext xmlns:c16="http://schemas.microsoft.com/office/drawing/2014/chart" uri="{C3380CC4-5D6E-409C-BE32-E72D297353CC}">
              <c16:uniqueId val="{00000000-A237-4D9C-8C95-CC5B3A17B75F}"/>
            </c:ext>
          </c:extLst>
        </c:ser>
        <c:dLbls>
          <c:showLegendKey val="0"/>
          <c:showVal val="0"/>
          <c:showCatName val="0"/>
          <c:showSerName val="0"/>
          <c:showPercent val="0"/>
          <c:showBubbleSize val="0"/>
        </c:dLbls>
        <c:gapWidth val="219"/>
        <c:overlap val="-27"/>
        <c:axId val="1975192927"/>
        <c:axId val="1975188351"/>
      </c:barChart>
      <c:catAx>
        <c:axId val="1975192927"/>
        <c:scaling>
          <c:orientation val="minMax"/>
        </c:scaling>
        <c:delete val="1"/>
        <c:axPos val="b"/>
        <c:numFmt formatCode="General" sourceLinked="1"/>
        <c:majorTickMark val="none"/>
        <c:minorTickMark val="none"/>
        <c:tickLblPos val="nextTo"/>
        <c:crossAx val="1975188351"/>
        <c:crosses val="autoZero"/>
        <c:auto val="1"/>
        <c:lblAlgn val="ctr"/>
        <c:lblOffset val="100"/>
        <c:noMultiLvlLbl val="0"/>
      </c:catAx>
      <c:valAx>
        <c:axId val="1975188351"/>
        <c:scaling>
          <c:orientation val="minMax"/>
        </c:scaling>
        <c:delete val="1"/>
        <c:axPos val="l"/>
        <c:numFmt formatCode="[&gt;=1000000]&quot;$&quot;#,##0.00,,&quot; M&quot;;[&gt;=1000]&quot;$&quot;#,##0.00,&quot; K&quot;;&quot;$&quot;#,##0.00;" sourceLinked="1"/>
        <c:majorTickMark val="none"/>
        <c:minorTickMark val="none"/>
        <c:tickLblPos val="nextTo"/>
        <c:crossAx val="19751929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Data(AutoRecovered).xlsx]Analysis!PivotTable4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5987055016182"/>
          <c:y val="0.12597631645250693"/>
          <c:w val="0.85760517799352753"/>
          <c:h val="0.72285210380448472"/>
        </c:manualLayout>
      </c:layout>
      <c:barChart>
        <c:barDir val="col"/>
        <c:grouping val="clustered"/>
        <c:varyColors val="0"/>
        <c:ser>
          <c:idx val="0"/>
          <c:order val="0"/>
          <c:tx>
            <c:strRef>
              <c:f>Analysis!$I$8</c:f>
              <c:strCache>
                <c:ptCount val="1"/>
                <c:pt idx="0">
                  <c:v>Total</c:v>
                </c:pt>
              </c:strCache>
            </c:strRef>
          </c:tx>
          <c:spPr>
            <a:solidFill>
              <a:srgbClr val="7582FB"/>
            </a:solidFill>
            <a:ln>
              <a:noFill/>
            </a:ln>
            <a:effectLst/>
          </c:spPr>
          <c:invertIfNegative val="0"/>
          <c:cat>
            <c:strRef>
              <c:f>Analysis!$H$9:$H$20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Analysis!$I$9:$I$20</c:f>
              <c:numCache>
                <c:formatCode>General</c:formatCode>
                <c:ptCount val="12"/>
                <c:pt idx="0">
                  <c:v>358</c:v>
                </c:pt>
                <c:pt idx="1">
                  <c:v>299</c:v>
                </c:pt>
                <c:pt idx="2">
                  <c:v>575</c:v>
                </c:pt>
                <c:pt idx="3">
                  <c:v>634</c:v>
                </c:pt>
                <c:pt idx="4">
                  <c:v>854</c:v>
                </c:pt>
                <c:pt idx="5">
                  <c:v>746</c:v>
                </c:pt>
                <c:pt idx="6">
                  <c:v>756</c:v>
                </c:pt>
                <c:pt idx="7">
                  <c:v>710</c:v>
                </c:pt>
                <c:pt idx="8">
                  <c:v>1311</c:v>
                </c:pt>
                <c:pt idx="9">
                  <c:v>740</c:v>
                </c:pt>
                <c:pt idx="10">
                  <c:v>1423</c:v>
                </c:pt>
                <c:pt idx="11">
                  <c:v>1404</c:v>
                </c:pt>
              </c:numCache>
            </c:numRef>
          </c:val>
          <c:extLst>
            <c:ext xmlns:c16="http://schemas.microsoft.com/office/drawing/2014/chart" uri="{C3380CC4-5D6E-409C-BE32-E72D297353CC}">
              <c16:uniqueId val="{00000000-301D-4674-9407-273ACB0CDD01}"/>
            </c:ext>
          </c:extLst>
        </c:ser>
        <c:dLbls>
          <c:showLegendKey val="0"/>
          <c:showVal val="0"/>
          <c:showCatName val="0"/>
          <c:showSerName val="0"/>
          <c:showPercent val="0"/>
          <c:showBubbleSize val="0"/>
        </c:dLbls>
        <c:gapWidth val="219"/>
        <c:overlap val="-27"/>
        <c:axId val="1975192927"/>
        <c:axId val="1975188351"/>
      </c:barChart>
      <c:catAx>
        <c:axId val="1975192927"/>
        <c:scaling>
          <c:orientation val="minMax"/>
        </c:scaling>
        <c:delete val="1"/>
        <c:axPos val="b"/>
        <c:numFmt formatCode="General" sourceLinked="1"/>
        <c:majorTickMark val="none"/>
        <c:minorTickMark val="none"/>
        <c:tickLblPos val="nextTo"/>
        <c:crossAx val="1975188351"/>
        <c:crosses val="autoZero"/>
        <c:auto val="1"/>
        <c:lblAlgn val="ctr"/>
        <c:lblOffset val="100"/>
        <c:noMultiLvlLbl val="0"/>
      </c:catAx>
      <c:valAx>
        <c:axId val="1975188351"/>
        <c:scaling>
          <c:orientation val="minMax"/>
        </c:scaling>
        <c:delete val="1"/>
        <c:axPos val="l"/>
        <c:numFmt formatCode="General" sourceLinked="1"/>
        <c:majorTickMark val="none"/>
        <c:minorTickMark val="none"/>
        <c:tickLblPos val="nextTo"/>
        <c:crossAx val="1975192927"/>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Data(AutoRecovered).xlsx]Analysis!PivotTable3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5987055016182"/>
          <c:y val="0.12597631645250693"/>
          <c:w val="0.87293088363954507"/>
          <c:h val="0.79428102737157857"/>
        </c:manualLayout>
      </c:layout>
      <c:barChart>
        <c:barDir val="col"/>
        <c:grouping val="clustered"/>
        <c:varyColors val="0"/>
        <c:ser>
          <c:idx val="0"/>
          <c:order val="0"/>
          <c:tx>
            <c:strRef>
              <c:f>Analysis!$F$8</c:f>
              <c:strCache>
                <c:ptCount val="1"/>
                <c:pt idx="0">
                  <c:v>Total</c:v>
                </c:pt>
              </c:strCache>
            </c:strRef>
          </c:tx>
          <c:spPr>
            <a:solidFill>
              <a:srgbClr val="7582FB"/>
            </a:solidFill>
            <a:ln>
              <a:noFill/>
            </a:ln>
            <a:effectLst/>
          </c:spPr>
          <c:invertIfNegative val="0"/>
          <c:cat>
            <c:strRef>
              <c:f>Analysis!$E$9:$E$20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Analysis!$F$9:$F$20</c:f>
              <c:numCache>
                <c:formatCode>General</c:formatCode>
                <c:ptCount val="12"/>
                <c:pt idx="0">
                  <c:v>48</c:v>
                </c:pt>
                <c:pt idx="1">
                  <c:v>44</c:v>
                </c:pt>
                <c:pt idx="2">
                  <c:v>85</c:v>
                </c:pt>
                <c:pt idx="3">
                  <c:v>88</c:v>
                </c:pt>
                <c:pt idx="4">
                  <c:v>109</c:v>
                </c:pt>
                <c:pt idx="5">
                  <c:v>97</c:v>
                </c:pt>
                <c:pt idx="6">
                  <c:v>96</c:v>
                </c:pt>
                <c:pt idx="7">
                  <c:v>91</c:v>
                </c:pt>
                <c:pt idx="8">
                  <c:v>191</c:v>
                </c:pt>
                <c:pt idx="9">
                  <c:v>102</c:v>
                </c:pt>
                <c:pt idx="10">
                  <c:v>186</c:v>
                </c:pt>
                <c:pt idx="11">
                  <c:v>173</c:v>
                </c:pt>
              </c:numCache>
            </c:numRef>
          </c:val>
          <c:extLst>
            <c:ext xmlns:c16="http://schemas.microsoft.com/office/drawing/2014/chart" uri="{C3380CC4-5D6E-409C-BE32-E72D297353CC}">
              <c16:uniqueId val="{00000000-923A-4BE8-8BC3-104BA1EBF1F3}"/>
            </c:ext>
          </c:extLst>
        </c:ser>
        <c:dLbls>
          <c:showLegendKey val="0"/>
          <c:showVal val="0"/>
          <c:showCatName val="0"/>
          <c:showSerName val="0"/>
          <c:showPercent val="0"/>
          <c:showBubbleSize val="0"/>
        </c:dLbls>
        <c:gapWidth val="219"/>
        <c:overlap val="-27"/>
        <c:axId val="1975192927"/>
        <c:axId val="1975188351"/>
      </c:barChart>
      <c:catAx>
        <c:axId val="1975192927"/>
        <c:scaling>
          <c:orientation val="minMax"/>
        </c:scaling>
        <c:delete val="1"/>
        <c:axPos val="b"/>
        <c:numFmt formatCode="General" sourceLinked="1"/>
        <c:majorTickMark val="none"/>
        <c:minorTickMark val="none"/>
        <c:tickLblPos val="nextTo"/>
        <c:crossAx val="1975188351"/>
        <c:crosses val="autoZero"/>
        <c:auto val="1"/>
        <c:lblAlgn val="ctr"/>
        <c:lblOffset val="100"/>
        <c:noMultiLvlLbl val="0"/>
      </c:catAx>
      <c:valAx>
        <c:axId val="1975188351"/>
        <c:scaling>
          <c:orientation val="minMax"/>
        </c:scaling>
        <c:delete val="1"/>
        <c:axPos val="l"/>
        <c:numFmt formatCode="General" sourceLinked="1"/>
        <c:majorTickMark val="none"/>
        <c:minorTickMark val="none"/>
        <c:tickLblPos val="nextTo"/>
        <c:crossAx val="1975192927"/>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Data(AutoRecovered).xlsx]Analysis!PivotTable5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5987055016182"/>
          <c:y val="0.12597631645250693"/>
          <c:w val="0.85760517799352753"/>
          <c:h val="0.72285210380448472"/>
        </c:manualLayout>
      </c:layout>
      <c:barChart>
        <c:barDir val="col"/>
        <c:grouping val="clustered"/>
        <c:varyColors val="0"/>
        <c:ser>
          <c:idx val="0"/>
          <c:order val="0"/>
          <c:tx>
            <c:strRef>
              <c:f>Analysis!$L$8</c:f>
              <c:strCache>
                <c:ptCount val="1"/>
                <c:pt idx="0">
                  <c:v>Total</c:v>
                </c:pt>
              </c:strCache>
            </c:strRef>
          </c:tx>
          <c:spPr>
            <a:solidFill>
              <a:srgbClr val="7582FB"/>
            </a:solidFill>
            <a:ln>
              <a:noFill/>
            </a:ln>
            <a:effectLst/>
          </c:spPr>
          <c:invertIfNegative val="0"/>
          <c:cat>
            <c:strRef>
              <c:f>Analysis!$K$9:$K$20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Analysis!$L$9:$L$20</c:f>
              <c:numCache>
                <c:formatCode>General</c:formatCode>
                <c:ptCount val="12"/>
                <c:pt idx="0">
                  <c:v>0.13258426966292133</c:v>
                </c:pt>
                <c:pt idx="1">
                  <c:v>9.512195121951221E-2</c:v>
                </c:pt>
                <c:pt idx="2">
                  <c:v>0.19018633540372656</c:v>
                </c:pt>
                <c:pt idx="3">
                  <c:v>0.15411764705882339</c:v>
                </c:pt>
                <c:pt idx="4">
                  <c:v>0.18468468468468477</c:v>
                </c:pt>
                <c:pt idx="5">
                  <c:v>0.14306930693069295</c:v>
                </c:pt>
                <c:pt idx="6">
                  <c:v>0.16055276381909531</c:v>
                </c:pt>
                <c:pt idx="7">
                  <c:v>0.18205555555555542</c:v>
                </c:pt>
                <c:pt idx="8">
                  <c:v>0.14762430939226542</c:v>
                </c:pt>
                <c:pt idx="9">
                  <c:v>0.15342105263157876</c:v>
                </c:pt>
                <c:pt idx="10">
                  <c:v>0.15769436997319078</c:v>
                </c:pt>
                <c:pt idx="11">
                  <c:v>0.13334285714285735</c:v>
                </c:pt>
              </c:numCache>
            </c:numRef>
          </c:val>
          <c:extLst>
            <c:ext xmlns:c16="http://schemas.microsoft.com/office/drawing/2014/chart" uri="{C3380CC4-5D6E-409C-BE32-E72D297353CC}">
              <c16:uniqueId val="{00000000-F1BF-4DE2-87E3-2E429C5C5D9F}"/>
            </c:ext>
          </c:extLst>
        </c:ser>
        <c:dLbls>
          <c:showLegendKey val="0"/>
          <c:showVal val="0"/>
          <c:showCatName val="0"/>
          <c:showSerName val="0"/>
          <c:showPercent val="0"/>
          <c:showBubbleSize val="0"/>
        </c:dLbls>
        <c:gapWidth val="219"/>
        <c:overlap val="-27"/>
        <c:axId val="1975192927"/>
        <c:axId val="1975188351"/>
      </c:barChart>
      <c:catAx>
        <c:axId val="1975192927"/>
        <c:scaling>
          <c:orientation val="minMax"/>
        </c:scaling>
        <c:delete val="1"/>
        <c:axPos val="b"/>
        <c:numFmt formatCode="General" sourceLinked="1"/>
        <c:majorTickMark val="none"/>
        <c:minorTickMark val="none"/>
        <c:tickLblPos val="nextTo"/>
        <c:crossAx val="1975188351"/>
        <c:crosses val="autoZero"/>
        <c:auto val="1"/>
        <c:lblAlgn val="ctr"/>
        <c:lblOffset val="100"/>
        <c:noMultiLvlLbl val="0"/>
      </c:catAx>
      <c:valAx>
        <c:axId val="1975188351"/>
        <c:scaling>
          <c:orientation val="minMax"/>
        </c:scaling>
        <c:delete val="1"/>
        <c:axPos val="l"/>
        <c:numFmt formatCode="General" sourceLinked="1"/>
        <c:majorTickMark val="none"/>
        <c:minorTickMark val="none"/>
        <c:tickLblPos val="nextTo"/>
        <c:crossAx val="1975192927"/>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Data(AutoRecovered).xlsx]Analysis!PivotTable6</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t>Monthly Trends</a:t>
            </a:r>
          </a:p>
        </c:rich>
      </c:tx>
      <c:layout>
        <c:manualLayout>
          <c:xMode val="edge"/>
          <c:yMode val="edge"/>
          <c:x val="9.4930008748906718E-3"/>
          <c:y val="3.31674958540630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7582FB"/>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7.2968490878938641E-2"/>
          <c:w val="0.94590179352580928"/>
          <c:h val="0.77314581945913474"/>
        </c:manualLayout>
      </c:layout>
      <c:lineChart>
        <c:grouping val="standard"/>
        <c:varyColors val="0"/>
        <c:ser>
          <c:idx val="0"/>
          <c:order val="0"/>
          <c:tx>
            <c:strRef>
              <c:f>Analysis!$B$28</c:f>
              <c:strCache>
                <c:ptCount val="1"/>
                <c:pt idx="0">
                  <c:v>Total Revenue</c:v>
                </c:pt>
              </c:strCache>
            </c:strRef>
          </c:tx>
          <c:spPr>
            <a:ln w="28575" cap="rnd">
              <a:solidFill>
                <a:srgbClr val="7582FB"/>
              </a:solidFill>
              <a:round/>
            </a:ln>
            <a:effectLst/>
          </c:spPr>
          <c:marker>
            <c:symbol val="circle"/>
            <c:size val="8"/>
            <c:spPr>
              <a:solidFill>
                <a:schemeClr val="accent1"/>
              </a:solidFill>
              <a:ln w="9525">
                <a:solidFill>
                  <a:schemeClr val="accent1"/>
                </a:solidFill>
              </a:ln>
              <a:effectLst/>
            </c:spPr>
          </c:marker>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Analysis!$B$29:$B$40</c:f>
              <c:numCache>
                <c:formatCode>[&gt;=1000000]"$"#,##0.00,," M";[&gt;=1000]"$"#,##0.00," K";"$"#,##0.00;</c:formatCode>
                <c:ptCount val="12"/>
                <c:pt idx="0">
                  <c:v>18542.490999999995</c:v>
                </c:pt>
                <c:pt idx="1">
                  <c:v>22867.711000000003</c:v>
                </c:pt>
                <c:pt idx="2">
                  <c:v>51186.217000000011</c:v>
                </c:pt>
                <c:pt idx="3">
                  <c:v>39248.592999999957</c:v>
                </c:pt>
                <c:pt idx="4">
                  <c:v>56691.07699999999</c:v>
                </c:pt>
                <c:pt idx="5">
                  <c:v>39430.442999999977</c:v>
                </c:pt>
                <c:pt idx="6">
                  <c:v>38440.754999999976</c:v>
                </c:pt>
                <c:pt idx="7">
                  <c:v>33265.564300000005</c:v>
                </c:pt>
                <c:pt idx="8">
                  <c:v>72908.108899999977</c:v>
                </c:pt>
                <c:pt idx="9">
                  <c:v>56463.130000000026</c:v>
                </c:pt>
                <c:pt idx="10">
                  <c:v>82192.322799999994</c:v>
                </c:pt>
                <c:pt idx="11">
                  <c:v>97237.417000000016</c:v>
                </c:pt>
              </c:numCache>
            </c:numRef>
          </c:val>
          <c:smooth val="1"/>
          <c:extLst>
            <c:ext xmlns:c16="http://schemas.microsoft.com/office/drawing/2014/chart" uri="{C3380CC4-5D6E-409C-BE32-E72D297353CC}">
              <c16:uniqueId val="{00000000-E40E-46DD-BB2C-1B0CAEDE3CF9}"/>
            </c:ext>
          </c:extLst>
        </c:ser>
        <c:ser>
          <c:idx val="1"/>
          <c:order val="1"/>
          <c:tx>
            <c:strRef>
              <c:f>Analysis!$C$28</c:f>
              <c:strCache>
                <c:ptCount val="1"/>
                <c:pt idx="0">
                  <c:v>Total Revenue PY</c:v>
                </c:pt>
              </c:strCache>
            </c:strRef>
          </c:tx>
          <c:spPr>
            <a:ln w="28575" cap="rnd">
              <a:solidFill>
                <a:schemeClr val="tx1"/>
              </a:solidFill>
              <a:prstDash val="sysDot"/>
              <a:round/>
            </a:ln>
            <a:effectLst/>
          </c:spPr>
          <c:marker>
            <c:symbol val="none"/>
          </c:marker>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Analysis!$C$29:$C$40</c:f>
              <c:numCache>
                <c:formatCode>[&gt;=1000000]"$"#,##0.00,," M";[&gt;=1000]"$"#,##0.00," K";"$"#,##0.00;</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smooth val="1"/>
          <c:extLst>
            <c:ext xmlns:c16="http://schemas.microsoft.com/office/drawing/2014/chart" uri="{C3380CC4-5D6E-409C-BE32-E72D297353CC}">
              <c16:uniqueId val="{00000001-E40E-46DD-BB2C-1B0CAEDE3CF9}"/>
            </c:ext>
          </c:extLst>
        </c:ser>
        <c:dLbls>
          <c:showLegendKey val="0"/>
          <c:showVal val="0"/>
          <c:showCatName val="0"/>
          <c:showSerName val="0"/>
          <c:showPercent val="0"/>
          <c:showBubbleSize val="0"/>
        </c:dLbls>
        <c:marker val="1"/>
        <c:smooth val="0"/>
        <c:axId val="742162543"/>
        <c:axId val="742165039"/>
      </c:lineChart>
      <c:catAx>
        <c:axId val="74216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2165039"/>
        <c:crosses val="autoZero"/>
        <c:auto val="1"/>
        <c:lblAlgn val="ctr"/>
        <c:lblOffset val="100"/>
        <c:noMultiLvlLbl val="0"/>
      </c:catAx>
      <c:valAx>
        <c:axId val="742165039"/>
        <c:scaling>
          <c:orientation val="minMax"/>
        </c:scaling>
        <c:delete val="1"/>
        <c:axPos val="l"/>
        <c:numFmt formatCode="[&gt;=1000000]&quot;$&quot;#,##0.00,,&quot; M&quot;;[&gt;=1000]&quot;$&quot;#,##0.00,&quot; K&quot;;&quot;$&quot;#,##0.00;" sourceLinked="1"/>
        <c:majorTickMark val="none"/>
        <c:minorTickMark val="none"/>
        <c:tickLblPos val="nextTo"/>
        <c:crossAx val="742162543"/>
        <c:crosses val="autoZero"/>
        <c:crossBetween val="between"/>
      </c:valAx>
      <c:spPr>
        <a:noFill/>
        <a:ln>
          <a:noFill/>
        </a:ln>
        <a:effectLst/>
      </c:spPr>
    </c:plotArea>
    <c:legend>
      <c:legendPos val="r"/>
      <c:layout>
        <c:manualLayout>
          <c:xMode val="edge"/>
          <c:yMode val="edge"/>
          <c:x val="0.28549690822545487"/>
          <c:y val="3.8124050283188285E-2"/>
          <c:w val="0.55132042869641285"/>
          <c:h val="7.44887415388865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Data(AutoRecovered).xlsx]Analysis!PivotTable8</c:name>
    <c:fmtId val="3"/>
  </c:pivotSource>
  <c:chart>
    <c:autoTitleDeleted val="1"/>
    <c:pivotFmts>
      <c:pivotFmt>
        <c:idx val="0"/>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99852219110958"/>
          <c:y val="8.4291136880479747E-2"/>
          <c:w val="0.72454703050505609"/>
          <c:h val="0.83141772623904053"/>
        </c:manualLayout>
      </c:layout>
      <c:barChart>
        <c:barDir val="bar"/>
        <c:grouping val="clustered"/>
        <c:varyColors val="0"/>
        <c:ser>
          <c:idx val="0"/>
          <c:order val="0"/>
          <c:tx>
            <c:strRef>
              <c:f>Analysis!$E$43</c:f>
              <c:strCache>
                <c:ptCount val="1"/>
                <c:pt idx="0">
                  <c:v>Total</c:v>
                </c:pt>
              </c:strCache>
            </c:strRef>
          </c:tx>
          <c:spPr>
            <a:solidFill>
              <a:srgbClr val="7582FB"/>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Analysis!$D$44:$D$46</c:f>
              <c:strCache>
                <c:ptCount val="3"/>
                <c:pt idx="0">
                  <c:v>Home Office</c:v>
                </c:pt>
                <c:pt idx="1">
                  <c:v>Corporate</c:v>
                </c:pt>
                <c:pt idx="2">
                  <c:v>Consumer</c:v>
                </c:pt>
              </c:strCache>
            </c:strRef>
          </c:cat>
          <c:val>
            <c:numRef>
              <c:f>Analysis!$E$44:$E$46</c:f>
              <c:numCache>
                <c:formatCode>[&gt;=1000000]"$"#,##0.00,," M";[&gt;=1000]"$"#,##0.00," K";"$"#,##0.00;</c:formatCode>
                <c:ptCount val="3"/>
                <c:pt idx="0">
                  <c:v>105235.33699999997</c:v>
                </c:pt>
                <c:pt idx="1">
                  <c:v>206942.95379999987</c:v>
                </c:pt>
                <c:pt idx="2">
                  <c:v>296295.53920000035</c:v>
                </c:pt>
              </c:numCache>
            </c:numRef>
          </c:val>
          <c:extLst>
            <c:ext xmlns:c16="http://schemas.microsoft.com/office/drawing/2014/chart" uri="{C3380CC4-5D6E-409C-BE32-E72D297353CC}">
              <c16:uniqueId val="{00000000-2935-47F1-9EE5-FF1BA2E4F4E4}"/>
            </c:ext>
          </c:extLst>
        </c:ser>
        <c:dLbls>
          <c:dLblPos val="outEnd"/>
          <c:showLegendKey val="0"/>
          <c:showVal val="1"/>
          <c:showCatName val="0"/>
          <c:showSerName val="0"/>
          <c:showPercent val="0"/>
          <c:showBubbleSize val="0"/>
        </c:dLbls>
        <c:gapWidth val="182"/>
        <c:axId val="748222383"/>
        <c:axId val="748226127"/>
      </c:barChart>
      <c:catAx>
        <c:axId val="748222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26127"/>
        <c:crosses val="autoZero"/>
        <c:auto val="1"/>
        <c:lblAlgn val="ctr"/>
        <c:lblOffset val="100"/>
        <c:noMultiLvlLbl val="0"/>
      </c:catAx>
      <c:valAx>
        <c:axId val="748226127"/>
        <c:scaling>
          <c:orientation val="minMax"/>
        </c:scaling>
        <c:delete val="1"/>
        <c:axPos val="b"/>
        <c:numFmt formatCode="[&gt;=1000000]&quot;$&quot;#,##0.00,,&quot; M&quot;;[&gt;=1000]&quot;$&quot;#,##0.00,&quot; K&quot;;&quot;$&quot;#,##0.00;" sourceLinked="1"/>
        <c:majorTickMark val="none"/>
        <c:minorTickMark val="none"/>
        <c:tickLblPos val="nextTo"/>
        <c:crossAx val="7482223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Data(AutoRecovered).xlsx]Analysis!PivotTable7</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w="152400">
            <a:solidFill>
              <a:srgbClr val="7582FB"/>
            </a:solidFill>
          </a:ln>
          <a:effectLst/>
        </c:spPr>
      </c:pivotFmt>
      <c:pivotFmt>
        <c:idx val="2"/>
        <c:spPr>
          <a:solidFill>
            <a:srgbClr val="DEF1F6"/>
          </a:solidFill>
          <a:ln w="69850">
            <a:solidFill>
              <a:srgbClr val="DEF1F6"/>
            </a:solidFill>
          </a:ln>
          <a:effectLst/>
        </c:spPr>
      </c:pivotFmt>
      <c:pivotFmt>
        <c:idx val="3"/>
        <c:spPr>
          <a:solidFill>
            <a:schemeClr val="tx2">
              <a:lumMod val="90000"/>
              <a:lumOff val="10000"/>
            </a:schemeClr>
          </a:solidFill>
          <a:ln w="88900">
            <a:solidFill>
              <a:schemeClr val="tx2">
                <a:lumMod val="90000"/>
                <a:lumOff val="10000"/>
              </a:schemeClr>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EF1F6"/>
          </a:solidFill>
          <a:ln w="69850">
            <a:solidFill>
              <a:srgbClr val="DEF1F6"/>
            </a:solidFill>
          </a:ln>
          <a:effectLst/>
        </c:spPr>
      </c:pivotFmt>
      <c:pivotFmt>
        <c:idx val="6"/>
        <c:spPr>
          <a:solidFill>
            <a:schemeClr val="tx2">
              <a:lumMod val="90000"/>
              <a:lumOff val="10000"/>
            </a:schemeClr>
          </a:solidFill>
          <a:ln w="88900">
            <a:solidFill>
              <a:schemeClr val="tx2">
                <a:lumMod val="90000"/>
                <a:lumOff val="10000"/>
              </a:schemeClr>
            </a:solidFill>
          </a:ln>
          <a:effectLst/>
        </c:spPr>
      </c:pivotFmt>
      <c:pivotFmt>
        <c:idx val="7"/>
        <c:spPr>
          <a:solidFill>
            <a:srgbClr val="7582FB"/>
          </a:solidFill>
          <a:ln w="152400">
            <a:solidFill>
              <a:srgbClr val="7582FB"/>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EF1F6"/>
          </a:solidFill>
          <a:ln w="69850">
            <a:solidFill>
              <a:srgbClr val="DEF1F6"/>
            </a:solidFill>
          </a:ln>
          <a:effectLst/>
        </c:spPr>
        <c:dLbl>
          <c:idx val="0"/>
          <c:layout>
            <c:manualLayout>
              <c:x val="0.30621315778150682"/>
              <c:y val="0.550956973074994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20218579234973"/>
                  <c:h val="0.15391136801541425"/>
                </c:manualLayout>
              </c15:layout>
            </c:ext>
          </c:extLst>
        </c:dLbl>
      </c:pivotFmt>
      <c:pivotFmt>
        <c:idx val="10"/>
        <c:spPr>
          <a:solidFill>
            <a:schemeClr val="tx2">
              <a:lumMod val="90000"/>
              <a:lumOff val="10000"/>
            </a:schemeClr>
          </a:solidFill>
          <a:ln w="88900">
            <a:solidFill>
              <a:schemeClr val="tx2">
                <a:lumMod val="90000"/>
                <a:lumOff val="10000"/>
              </a:schemeClr>
            </a:solidFill>
          </a:ln>
          <a:effectLst/>
        </c:spPr>
        <c:dLbl>
          <c:idx val="0"/>
          <c:layout>
            <c:manualLayout>
              <c:x val="-0.16316703239963856"/>
              <c:y val="0.1901191424105693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73770491803272"/>
                  <c:h val="0.14620423892100193"/>
                </c:manualLayout>
              </c15:layout>
            </c:ext>
          </c:extLst>
        </c:dLbl>
      </c:pivotFmt>
      <c:pivotFmt>
        <c:idx val="11"/>
        <c:spPr>
          <a:solidFill>
            <a:srgbClr val="7582FB"/>
          </a:solidFill>
          <a:ln w="152400">
            <a:solidFill>
              <a:srgbClr val="7582FB"/>
            </a:solidFill>
          </a:ln>
          <a:effectLst/>
        </c:spPr>
        <c:dLbl>
          <c:idx val="0"/>
          <c:layout>
            <c:manualLayout>
              <c:x val="-3.2658018157566367E-2"/>
              <c:y val="-0.3212300569170426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934426229508191"/>
                  <c:h val="0.14620423892100193"/>
                </c:manualLayout>
              </c15:layout>
            </c:ext>
          </c:extLst>
        </c:dLbl>
      </c:pivotFmt>
    </c:pivotFmts>
    <c:plotArea>
      <c:layout>
        <c:manualLayout>
          <c:layoutTarget val="inner"/>
          <c:xMode val="edge"/>
          <c:yMode val="edge"/>
          <c:x val="0.11718514693859988"/>
          <c:y val="0.2062488431720601"/>
          <c:w val="0.41108429069317154"/>
          <c:h val="0.57979518456146739"/>
        </c:manualLayout>
      </c:layout>
      <c:doughnutChart>
        <c:varyColors val="1"/>
        <c:ser>
          <c:idx val="0"/>
          <c:order val="0"/>
          <c:tx>
            <c:strRef>
              <c:f>Analysis!$B$43</c:f>
              <c:strCache>
                <c:ptCount val="1"/>
                <c:pt idx="0">
                  <c:v>Total</c:v>
                </c:pt>
              </c:strCache>
            </c:strRef>
          </c:tx>
          <c:dPt>
            <c:idx val="0"/>
            <c:bubble3D val="0"/>
            <c:spPr>
              <a:solidFill>
                <a:srgbClr val="DEF1F6"/>
              </a:solidFill>
              <a:ln w="69850">
                <a:solidFill>
                  <a:srgbClr val="DEF1F6"/>
                </a:solidFill>
              </a:ln>
              <a:effectLst/>
            </c:spPr>
            <c:extLst>
              <c:ext xmlns:c16="http://schemas.microsoft.com/office/drawing/2014/chart" uri="{C3380CC4-5D6E-409C-BE32-E72D297353CC}">
                <c16:uniqueId val="{00000001-EDEF-4D0B-961E-67420B5A32D1}"/>
              </c:ext>
            </c:extLst>
          </c:dPt>
          <c:dPt>
            <c:idx val="1"/>
            <c:bubble3D val="0"/>
            <c:spPr>
              <a:solidFill>
                <a:schemeClr val="tx2">
                  <a:lumMod val="90000"/>
                  <a:lumOff val="10000"/>
                </a:schemeClr>
              </a:solidFill>
              <a:ln w="88900">
                <a:solidFill>
                  <a:schemeClr val="tx2">
                    <a:lumMod val="90000"/>
                    <a:lumOff val="10000"/>
                  </a:schemeClr>
                </a:solidFill>
              </a:ln>
              <a:effectLst/>
            </c:spPr>
            <c:extLst>
              <c:ext xmlns:c16="http://schemas.microsoft.com/office/drawing/2014/chart" uri="{C3380CC4-5D6E-409C-BE32-E72D297353CC}">
                <c16:uniqueId val="{00000003-EDEF-4D0B-961E-67420B5A32D1}"/>
              </c:ext>
            </c:extLst>
          </c:dPt>
          <c:dPt>
            <c:idx val="2"/>
            <c:bubble3D val="0"/>
            <c:spPr>
              <a:solidFill>
                <a:srgbClr val="7582FB"/>
              </a:solidFill>
              <a:ln w="152400">
                <a:solidFill>
                  <a:srgbClr val="7582FB"/>
                </a:solidFill>
              </a:ln>
              <a:effectLst/>
            </c:spPr>
            <c:extLst>
              <c:ext xmlns:c16="http://schemas.microsoft.com/office/drawing/2014/chart" uri="{C3380CC4-5D6E-409C-BE32-E72D297353CC}">
                <c16:uniqueId val="{00000005-EDEF-4D0B-961E-67420B5A32D1}"/>
              </c:ext>
            </c:extLst>
          </c:dPt>
          <c:dLbls>
            <c:dLbl>
              <c:idx val="0"/>
              <c:layout>
                <c:manualLayout>
                  <c:x val="0.30621315778150682"/>
                  <c:y val="0.550956973074994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20218579234973"/>
                      <c:h val="0.15391136801541425"/>
                    </c:manualLayout>
                  </c15:layout>
                </c:ext>
                <c:ext xmlns:c16="http://schemas.microsoft.com/office/drawing/2014/chart" uri="{C3380CC4-5D6E-409C-BE32-E72D297353CC}">
                  <c16:uniqueId val="{00000001-EDEF-4D0B-961E-67420B5A32D1}"/>
                </c:ext>
              </c:extLst>
            </c:dLbl>
            <c:dLbl>
              <c:idx val="1"/>
              <c:layout>
                <c:manualLayout>
                  <c:x val="-0.16316703239963856"/>
                  <c:y val="0.1901191424105693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73770491803272"/>
                      <c:h val="0.14620423892100193"/>
                    </c:manualLayout>
                  </c15:layout>
                </c:ext>
                <c:ext xmlns:c16="http://schemas.microsoft.com/office/drawing/2014/chart" uri="{C3380CC4-5D6E-409C-BE32-E72D297353CC}">
                  <c16:uniqueId val="{00000003-EDEF-4D0B-961E-67420B5A32D1}"/>
                </c:ext>
              </c:extLst>
            </c:dLbl>
            <c:dLbl>
              <c:idx val="2"/>
              <c:layout>
                <c:manualLayout>
                  <c:x val="-3.2658018157566367E-2"/>
                  <c:y val="-0.3212300569170426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934426229508191"/>
                      <c:h val="0.14620423892100193"/>
                    </c:manualLayout>
                  </c15:layout>
                </c:ext>
                <c:ext xmlns:c16="http://schemas.microsoft.com/office/drawing/2014/chart" uri="{C3380CC4-5D6E-409C-BE32-E72D297353CC}">
                  <c16:uniqueId val="{00000005-EDEF-4D0B-961E-67420B5A32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Analysis!$A$44:$A$46</c:f>
              <c:strCache>
                <c:ptCount val="3"/>
                <c:pt idx="0">
                  <c:v>Office Supplies</c:v>
                </c:pt>
                <c:pt idx="1">
                  <c:v>Furniture</c:v>
                </c:pt>
                <c:pt idx="2">
                  <c:v>Technology</c:v>
                </c:pt>
              </c:strCache>
            </c:strRef>
          </c:cat>
          <c:val>
            <c:numRef>
              <c:f>Analysis!$B$44:$B$46</c:f>
              <c:numCache>
                <c:formatCode>[&gt;=1000000]"$"#,##0.00,," M";[&gt;=1000]"$"#,##0.00," K";"$"#,##0.00;</c:formatCode>
                <c:ptCount val="3"/>
                <c:pt idx="0">
                  <c:v>183510.59000000003</c:v>
                </c:pt>
                <c:pt idx="1">
                  <c:v>198901.43600000019</c:v>
                </c:pt>
                <c:pt idx="2">
                  <c:v>226061.80400000012</c:v>
                </c:pt>
              </c:numCache>
            </c:numRef>
          </c:val>
          <c:extLst>
            <c:ext xmlns:c16="http://schemas.microsoft.com/office/drawing/2014/chart" uri="{C3380CC4-5D6E-409C-BE32-E72D297353CC}">
              <c16:uniqueId val="{00000006-EDEF-4D0B-961E-67420B5A32D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spPr>
            <a:solidFill>
              <a:srgbClr val="7582FB"/>
            </a:solidFill>
            <a:ln>
              <a:solidFill>
                <a:schemeClr val="tx1"/>
              </a:solidFill>
            </a:ln>
            <a:effectLst/>
          </c:spPr>
          <c:invertIfNegative val="0"/>
          <c:cat>
            <c:strRef>
              <c:f>Analysis!$C$51:$C$55</c:f>
              <c:strCache>
                <c:ptCount val="5"/>
                <c:pt idx="0">
                  <c:v>California</c:v>
                </c:pt>
                <c:pt idx="1">
                  <c:v>New York</c:v>
                </c:pt>
                <c:pt idx="2">
                  <c:v>Texas</c:v>
                </c:pt>
                <c:pt idx="3">
                  <c:v>Pennsylvania</c:v>
                </c:pt>
                <c:pt idx="4">
                  <c:v>Michigan</c:v>
                </c:pt>
              </c:strCache>
            </c:strRef>
          </c:cat>
          <c:val>
            <c:numRef>
              <c:f>Analysis!$D$51:$D$55</c:f>
              <c:numCache>
                <c:formatCode>[&gt;=1000000]"$"#,##0.00,," M";[&gt;=1000]"$"#,##0.00," K";"$"#,##0.00;</c:formatCode>
                <c:ptCount val="5"/>
                <c:pt idx="0">
                  <c:v>131211.15950000004</c:v>
                </c:pt>
                <c:pt idx="1">
                  <c:v>71844.101999999984</c:v>
                </c:pt>
                <c:pt idx="2">
                  <c:v>41686.151999999973</c:v>
                </c:pt>
                <c:pt idx="3">
                  <c:v>33066.643999999993</c:v>
                </c:pt>
                <c:pt idx="4">
                  <c:v>27420.035000000003</c:v>
                </c:pt>
              </c:numCache>
            </c:numRef>
          </c:val>
          <c:extLst>
            <c:ext xmlns:c16="http://schemas.microsoft.com/office/drawing/2014/chart" uri="{C3380CC4-5D6E-409C-BE32-E72D297353CC}">
              <c16:uniqueId val="{00000000-BEC3-4A96-B7D7-E6BD01CB14B7}"/>
            </c:ext>
          </c:extLst>
        </c:ser>
        <c:dLbls>
          <c:showLegendKey val="0"/>
          <c:showVal val="0"/>
          <c:showCatName val="0"/>
          <c:showSerName val="0"/>
          <c:showPercent val="0"/>
          <c:showBubbleSize val="0"/>
        </c:dLbls>
        <c:gapWidth val="182"/>
        <c:axId val="748222383"/>
        <c:axId val="748226127"/>
      </c:barChart>
      <c:catAx>
        <c:axId val="748222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26127"/>
        <c:crosses val="autoZero"/>
        <c:auto val="1"/>
        <c:lblAlgn val="ctr"/>
        <c:lblOffset val="100"/>
        <c:noMultiLvlLbl val="0"/>
      </c:catAx>
      <c:valAx>
        <c:axId val="748226127"/>
        <c:scaling>
          <c:orientation val="minMax"/>
        </c:scaling>
        <c:delete val="1"/>
        <c:axPos val="b"/>
        <c:numFmt formatCode="[&gt;=1000000]&quot;$&quot;#,##0.00,,&quot; M&quot;;[&gt;=1000]&quot;$&quot;#,##0.00,&quot; K&quot;;&quot;$&quot;#,##0.00;" sourceLinked="1"/>
        <c:majorTickMark val="none"/>
        <c:minorTickMark val="none"/>
        <c:tickLblPos val="nextTo"/>
        <c:crossAx val="7482223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Data(AutoRecovered).xlsx]Analysis!PivotTable10</c:name>
    <c:fmtId val="3"/>
  </c:pivotSource>
  <c:chart>
    <c:autoTitleDeleted val="0"/>
    <c:pivotFmts>
      <c:pivotFmt>
        <c:idx val="0"/>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EF1F6"/>
          </a:solidFill>
          <a:ln>
            <a:solidFill>
              <a:schemeClr val="tx2">
                <a:lumMod val="90000"/>
                <a:lumOff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EF1F6"/>
          </a:solidFill>
          <a:ln>
            <a:solidFill>
              <a:schemeClr val="tx2">
                <a:lumMod val="90000"/>
                <a:lumOff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EF1F6"/>
          </a:solidFill>
          <a:ln>
            <a:solidFill>
              <a:schemeClr val="tx2">
                <a:lumMod val="90000"/>
                <a:lumOff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10583614497369"/>
          <c:y val="0.24537000410493712"/>
          <c:w val="0.77931633297028602"/>
          <c:h val="0.70370370370370372"/>
        </c:manualLayout>
      </c:layout>
      <c:barChart>
        <c:barDir val="bar"/>
        <c:grouping val="stacked"/>
        <c:varyColors val="0"/>
        <c:ser>
          <c:idx val="0"/>
          <c:order val="0"/>
          <c:tx>
            <c:strRef>
              <c:f>Analysis!$G$50:$G$51</c:f>
              <c:strCache>
                <c:ptCount val="1"/>
                <c:pt idx="0">
                  <c:v>Consumer</c:v>
                </c:pt>
              </c:strCache>
            </c:strRef>
          </c:tx>
          <c:spPr>
            <a:solidFill>
              <a:srgbClr val="7582FB"/>
            </a:solidFill>
            <a:ln>
              <a:solidFill>
                <a:schemeClr val="tx1"/>
              </a:solidFill>
            </a:ln>
            <a:effectLst/>
          </c:spPr>
          <c:invertIfNegative val="0"/>
          <c:cat>
            <c:strRef>
              <c:f>Analysis!$F$52:$F$55</c:f>
              <c:strCache>
                <c:ptCount val="4"/>
                <c:pt idx="0">
                  <c:v>South</c:v>
                </c:pt>
                <c:pt idx="1">
                  <c:v>Central</c:v>
                </c:pt>
                <c:pt idx="2">
                  <c:v>West</c:v>
                </c:pt>
                <c:pt idx="3">
                  <c:v>East</c:v>
                </c:pt>
              </c:strCache>
            </c:strRef>
          </c:cat>
          <c:val>
            <c:numRef>
              <c:f>Analysis!$G$52:$G$55</c:f>
              <c:numCache>
                <c:formatCode>[&gt;=1000000]"$"#,##0.00,," M";[&gt;=1000]"$"#,##0.00," K";"$"#,##0.00;</c:formatCode>
                <c:ptCount val="4"/>
                <c:pt idx="0">
                  <c:v>53033.11</c:v>
                </c:pt>
                <c:pt idx="1">
                  <c:v>66707.033199999991</c:v>
                </c:pt>
                <c:pt idx="2">
                  <c:v>82793.942000000039</c:v>
                </c:pt>
                <c:pt idx="3">
                  <c:v>93761.454000000056</c:v>
                </c:pt>
              </c:numCache>
            </c:numRef>
          </c:val>
          <c:extLst>
            <c:ext xmlns:c16="http://schemas.microsoft.com/office/drawing/2014/chart" uri="{C3380CC4-5D6E-409C-BE32-E72D297353CC}">
              <c16:uniqueId val="{00000000-9CA1-4F51-86C2-08F32860E14B}"/>
            </c:ext>
          </c:extLst>
        </c:ser>
        <c:ser>
          <c:idx val="1"/>
          <c:order val="1"/>
          <c:tx>
            <c:strRef>
              <c:f>Analysis!$H$50:$H$51</c:f>
              <c:strCache>
                <c:ptCount val="1"/>
                <c:pt idx="0">
                  <c:v>Corporate</c:v>
                </c:pt>
              </c:strCache>
            </c:strRef>
          </c:tx>
          <c:spPr>
            <a:solidFill>
              <a:srgbClr val="DEF1F6"/>
            </a:solidFill>
            <a:ln>
              <a:solidFill>
                <a:schemeClr val="tx2">
                  <a:lumMod val="90000"/>
                  <a:lumOff val="10000"/>
                </a:schemeClr>
              </a:solidFill>
            </a:ln>
            <a:effectLst/>
          </c:spPr>
          <c:invertIfNegative val="0"/>
          <c:cat>
            <c:strRef>
              <c:f>Analysis!$F$52:$F$55</c:f>
              <c:strCache>
                <c:ptCount val="4"/>
                <c:pt idx="0">
                  <c:v>South</c:v>
                </c:pt>
                <c:pt idx="1">
                  <c:v>Central</c:v>
                </c:pt>
                <c:pt idx="2">
                  <c:v>West</c:v>
                </c:pt>
                <c:pt idx="3">
                  <c:v>East</c:v>
                </c:pt>
              </c:strCache>
            </c:strRef>
          </c:cat>
          <c:val>
            <c:numRef>
              <c:f>Analysis!$H$52:$H$55</c:f>
              <c:numCache>
                <c:formatCode>[&gt;=1000000]"$"#,##0.00,," M";[&gt;=1000]"$"#,##0.00," K";"$"#,##0.00;</c:formatCode>
                <c:ptCount val="4"/>
                <c:pt idx="0">
                  <c:v>26694.890499999998</c:v>
                </c:pt>
                <c:pt idx="1">
                  <c:v>60714.113799999992</c:v>
                </c:pt>
                <c:pt idx="2">
                  <c:v>66238.660499999984</c:v>
                </c:pt>
                <c:pt idx="3">
                  <c:v>53295.288999999982</c:v>
                </c:pt>
              </c:numCache>
            </c:numRef>
          </c:val>
          <c:extLst>
            <c:ext xmlns:c16="http://schemas.microsoft.com/office/drawing/2014/chart" uri="{C3380CC4-5D6E-409C-BE32-E72D297353CC}">
              <c16:uniqueId val="{00000001-9CA1-4F51-86C2-08F32860E14B}"/>
            </c:ext>
          </c:extLst>
        </c:ser>
        <c:ser>
          <c:idx val="2"/>
          <c:order val="2"/>
          <c:tx>
            <c:strRef>
              <c:f>Analysis!$I$50:$I$51</c:f>
              <c:strCache>
                <c:ptCount val="1"/>
                <c:pt idx="0">
                  <c:v>Home Office</c:v>
                </c:pt>
              </c:strCache>
            </c:strRef>
          </c:tx>
          <c:spPr>
            <a:solidFill>
              <a:schemeClr val="tx2">
                <a:lumMod val="90000"/>
                <a:lumOff val="10000"/>
              </a:schemeClr>
            </a:solidFill>
            <a:ln>
              <a:noFill/>
            </a:ln>
            <a:effectLst/>
          </c:spPr>
          <c:invertIfNegative val="0"/>
          <c:cat>
            <c:strRef>
              <c:f>Analysis!$F$52:$F$55</c:f>
              <c:strCache>
                <c:ptCount val="4"/>
                <c:pt idx="0">
                  <c:v>South</c:v>
                </c:pt>
                <c:pt idx="1">
                  <c:v>Central</c:v>
                </c:pt>
                <c:pt idx="2">
                  <c:v>West</c:v>
                </c:pt>
                <c:pt idx="3">
                  <c:v>East</c:v>
                </c:pt>
              </c:strCache>
            </c:strRef>
          </c:cat>
          <c:val>
            <c:numRef>
              <c:f>Analysis!$I$52:$I$55</c:f>
              <c:numCache>
                <c:formatCode>[&gt;=1000000]"$"#,##0.00,," M";[&gt;=1000]"$"#,##0.00," K";"$"#,##0.00;</c:formatCode>
                <c:ptCount val="4"/>
                <c:pt idx="0">
                  <c:v>13811.127000000006</c:v>
                </c:pt>
                <c:pt idx="1">
                  <c:v>20008.229000000007</c:v>
                </c:pt>
                <c:pt idx="2">
                  <c:v>37943.41399999999</c:v>
                </c:pt>
                <c:pt idx="3">
                  <c:v>33472.56700000001</c:v>
                </c:pt>
              </c:numCache>
            </c:numRef>
          </c:val>
          <c:extLst>
            <c:ext xmlns:c16="http://schemas.microsoft.com/office/drawing/2014/chart" uri="{C3380CC4-5D6E-409C-BE32-E72D297353CC}">
              <c16:uniqueId val="{00000001-17B8-44EC-BC73-CEFED91B7FEA}"/>
            </c:ext>
          </c:extLst>
        </c:ser>
        <c:dLbls>
          <c:showLegendKey val="0"/>
          <c:showVal val="0"/>
          <c:showCatName val="0"/>
          <c:showSerName val="0"/>
          <c:showPercent val="0"/>
          <c:showBubbleSize val="0"/>
        </c:dLbls>
        <c:gapWidth val="150"/>
        <c:overlap val="100"/>
        <c:axId val="748804623"/>
        <c:axId val="748807951"/>
      </c:barChart>
      <c:catAx>
        <c:axId val="74880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07951"/>
        <c:crosses val="autoZero"/>
        <c:auto val="1"/>
        <c:lblAlgn val="ctr"/>
        <c:lblOffset val="100"/>
        <c:noMultiLvlLbl val="0"/>
      </c:catAx>
      <c:valAx>
        <c:axId val="748807951"/>
        <c:scaling>
          <c:orientation val="minMax"/>
        </c:scaling>
        <c:delete val="1"/>
        <c:axPos val="b"/>
        <c:numFmt formatCode="[&gt;=1000000]&quot;$&quot;#,##0.00,,&quot; M&quot;;[&gt;=1000]&quot;$&quot;#,##0.00,&quot; K&quot;;&quot;$&quot;#,##0.00;" sourceLinked="1"/>
        <c:majorTickMark val="none"/>
        <c:minorTickMark val="none"/>
        <c:tickLblPos val="nextTo"/>
        <c:crossAx val="748804623"/>
        <c:crosses val="autoZero"/>
        <c:crossBetween val="between"/>
      </c:valAx>
      <c:spPr>
        <a:noFill/>
        <a:ln w="25400">
          <a:noFill/>
        </a:ln>
        <a:effectLst/>
      </c:spPr>
    </c:plotArea>
    <c:legend>
      <c:legendPos val="r"/>
      <c:layout>
        <c:manualLayout>
          <c:xMode val="edge"/>
          <c:yMode val="edge"/>
          <c:x val="4.7314349678144872E-2"/>
          <c:y val="3.1820714718352513E-3"/>
          <c:w val="0.81568955516969976"/>
          <c:h val="0.25300299401763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08B81B50-F045-4C13-91E5-233B889ABE8A}">
          <cx:dataPt idx="4">
            <cx:spPr>
              <a:effectLst>
                <a:outerShdw blurRad="50800" dist="50800" dir="5400000" algn="ctr" rotWithShape="0">
                  <a:sysClr val="windowText" lastClr="000000"/>
                </a:outerShdw>
              </a:effectLst>
            </cx:spPr>
          </cx:dataPt>
          <cx:dataId val="0"/>
          <cx:layoutPr>
            <cx:geography viewedRegionType="dataOnly" cultureLanguage="en-US" cultureRegion="US" attribution="Powered by Bing">
              <cx:geoCache provider="{E9337A44-BEBE-4D9F-B70C-5C5E7DAFC167}">
                <cx:binary>7H1pcxs5su1fcfjzKzVQWAqYmJ6IriIlaqNlWa22+0sFLcm1r6j9199DLbZUpm11jG7cUMTT9EyP
RILIwsnlZCIB/vtq+NdVerOp3wxZmpt/XQ2/vw2bpvzXb7+Zq/Am25i9LLqqC1N8afauiuy34suX
6Ormt+t600d58JtNKP/tKtzUzc3w9j//xqcFN8VJcbVpoiJ/397U4/mNadPG/OS1nS+92VxnUb6I
TFNHVw39/e3D/31TfHnjFWmbfY42b9/c5E3UjBdjefP72ycj3r75bf6538nwJoWYTXuNsUztacId
RRl/+yYt8uD+75bj7BEqbS2Z0rc/eP1u0vUmw8B/KtatUJvr6/rGGDzj7b9/9ClPHghv8t6+uSra
vNkuaoD1/f3tn3nU3Fy/+dBsmhvz9k1kCu/uDV6xfao/P9wuw29PYfnPv2d/wMLM/vIIufkq/uql
74A7uCnq4EWxsvckV7bimpLbH/oUMsX2OOfM4UTdvc6eQvYMgXaj9HXgDJiDP14lMGc3eW7GtNvk
L4kOJ3tKS6nv156QGTowKMWU0o5D7gxKPUXnuVLthujp6BlOZ68TJ2+TRl+K+kVRYs6eLThgonqn
DVGq9yR1bIdyegfTU5SeJ9NujB6PnSHkvU6ETjdRfvOwQP99MOJijwEbLpi4W3vnqYOTes+mknLi
8LvXZzHpl+LsxuV+2AyS0+WrdG7rm/7Np6JOXhAVe08zbXPG7K9h5QlTEHsSrwgAc4eKfJj7jik8
R6LdwHwbOcNm/elVYvNXZK6K3ET5wwK9gMnwPcm0FkzeRxX91GSU3nOYrYXQ7Ct4j2ncs0Tajc6j
oTN4/jp8lfBc3AwbkMkXo9Z0j4M9c0V30zWt9xhsCoTAvrObGSH4pTi7YbkfNoPk4uOrhOQ0Mmb7
T1lGLwiMvefYRDnqPsro721GCrg0bt87vJlDe6ZQu+F5MngG0inSlleY6FxGyHNemqUJaivNpPPV
NJ6EHLW3JdpCk/vXZ5nOcyTaDc+3kTNsLl8nQzuGN2uvkvEFrcfZE7ZjKym+ua3H2CixZyvHcRi9
jzjiYe47OvAciXZj823kDJvjT6/Sbk6jqzAKNi/LBpTDHY16zk67ATYOIxpGc//6d57t1xLtxubb
s8ywOT18ldi8C6PiQW9fgKWRPU6FoPpR7v/EZhCRiGYO485OlvYraXZjcjdqhse71avE46+xQFk0
eEFIkNVoLW1J71kA2NdjSCiBnxOUc0HumfXD3Hdu7BkC7Ubl68AZMH+9Tie2LuomfONt6iKN8s3D
Gv33JsPEnmAwCQF/dfszqwU4eo8qwZSU8s5kZq7s+XLthmk+fobW2nuVZnSYX0ebF4VJ721jCVfi
W835sRkpCTZAEXAeigczNvAMgXbj83XgDJjD9esEJoX5FNELpp+oR1ObU8XkfVlGP3VwqAxQriQT
X9OgB+O9c3CHz5DoB9B8HTnH5uRVYnO6MWZzFbbmpmleEiB7D4VmbNeAkt3+0KcAOXRPEkEYU3B9
j2s2z5ZnNzyz4TOMTl9nnvMuSTdhkb1wAFKMcwkCsAseDX5AFKBz7nNQ2NdjlJ4j0W6Avo2cYfPu
+FXaz18bE4K7NcVLZjoOGDVlwlH3qz+jB9QmoG/YLiX8rvoG43qMzvNk2o3P47EzhP56ndZzHmLb
/M2hSTf59cM6/fcUjsOB2QrF5/sOAj2j2HBwgipFsOFzR/FmVZznSrUbpaejZzidv86sdLshcnRT
m5vxBVECT2CaYAvhvkxtz8IQdhhQKkXDyx1Ierbp9jyZdmP0eOwMofXRq/R1+2lRR9cvGIZstSew
fUP5PUmYtxUoe48rFA7sbSja/syM6BkC7cbm68AZMPuvk8QdXoMfvKDV8D00RhEHDPvOLGa+jVKY
DTbdHFSpH2a959W/EmQ3HPfyz8A4XLxKK/kj3XzevChZQwENjQO2bc94APJPxcGhbXJfrZ6xtGdI
shuPrwNniPzxOs0DnYVFvbl+QQvZdhZqJQS20e4cExjY48oAJajwoPOQyZnHeo4ouzH5NnIGivfu
VZrJ+qbbvGQsYdhxBidGf823FrQnkFAJp4WimgNWtv2ZkeZfy7Mbl4dxM1TWl68Ulf7N6c0QXb2k
sfA9blOGrrP7aiZs4gkyRO5RZJuaqO8weY40P8Ll29g5NqevEpuToo3MC1c4yZ5WoMZSPhDgp9Bo
ir5Pqmxb3RvVjB8/S6Td+DwaOoPn5I9XCY9X5PnNVRNdtc0DKXqRNFM4ggrG7is1s0DjgBswtE1T
e8bEninNbmyeDJ6h4128SnT+qKOpeNHNAb5no/CPpb8vQc/IGaWoEGyzf7Tb7Io3zxBoNzhfB86A
+ePvVwpMssnNi/amcTgtdNCwH+x+amSVTGPL+mFbZ2Y6f9S/luhH0DyMnGNz/iqxeVffBC9a2GTo
tlUSGzPyvt7yNNzcFTYRkMCdH3zoXWL5a0l2I/IwbobHu9eJx/rmc70xyeZhbV4mvuA8AHOce242
K5ChjxNwbJs477dAZ7byHIl2I/Nt5Ayb9fJV2srpph5ftsS8TTLRjYbzAk+txJFoqKEIPvo+8sxy
zOdIshuTbyNnmJy+zlLMth+1aOvo5ewFmKBvE4HjfueFzO0FsQXtgQ617wn1zF6eI9EPsPn6LHNs
Xmf+f4GDajgueXPzguAI1MPgqsh9hj8HB/Uyxhm6otAhvYuSPUuk3eg8GjqD5+J19mxc3tRZkb9k
JsP3iCNs/GeW/iOFkWhV0xIVgNufmck8Q5LdmHwdOEPk8nVmMKfR1mCK5iWj/9YgNLZfHqL7LLvU
fI9q7L0gzXmw0js69ixZdqPyaOgMl9PXaSmLm3TTb+qX9GN6j+AIh7QfjgrOCYDA4RslOaP3m88z
i3mORLvB+TZyhs1i+SpJ2Z/NJnzQ3P+eLG9LzOhpAjD3xZhZ8L9N+R1Uy2w5a9j8lRy70bgbNUPi
z9fhvX5+1OeuW+UOkSfv/Kc3PGj0KaFRBhcD3EX0WWxB+kK2XYJfqTJ/0IY7Pza7auHHYv0AoKc3
NTx5ktdxj8Nh0b9kPLER49FU5nC+Gw4GuFBtpuT+9ZmZ/Eqa3SjcjZqZyeEfr9JhbZtGVpusRFPZ
S0YUzvakwiFm/VBGntnJtltp69fQKnMH3CzeP1us3QjNhs+gWq9eJVTHL122VGh24Si14BKN2585
GUPqqeDN4O/uePKsRPZreXaD8zBuhsrxh1eJyoei/d85soHSJUEYsR8OPM8sSG1vSMHlNOAAd+jM
XNvz5dqN0nz8DK0P3v8NWj++YujrxUyLTbNZ3t7o9OiWoZ+/ersEuHNqNvS+yXUnkbsL3YfXv7+1
Ga7ReMQjth/ypD12640e3yLxaNDNxjS/v7XgDtX2jK6jOI53SOWAYPc3dy/hzgFJbC5tBx4Vt62A
m+fbY0K/v8UNH4TixAECHCqqSjpwomarjngJZ+RwTERonBvFkQSc/Pl6r9ZZkY4osn9dkPvf3+Rt
dlZEeWN+f4vZy7t3bUUVOI8icZjudk9QaBwSInj9anOONmS8mf4/2smqIyQoDjtlJZGX5IF4x+q+
XE9prxaPlmbHXFDb7+bCFvD2RLlGU7JCK9jjuTpDrKlSND90WE/XUzfSddwyfTliBU6qatJIHL5e
2rVjvu3nzZ6Nbw+nOyASKHGq2bPVFrOdUhHMl9EkcHtSZr4bDxNdNwNnh3njS7Zkg6IXvYxscOWf
TQ4POp9cEAdnShTQw8be7GEri5ihMHV+ONVNc52lmZFuSjt1MtJpOB/8SV/6NvnVI+9YYoHVwu0w
bKtrW7V5vMSNaeK6V052WGd0OEvSsLnu8iyaXB3Vw1lAxn88Ic4FEoLpoL2IJmIr0CP9iYk1lLap
9Sq0/OLYUaVajGGjl5li1t/M7+Snny8r/W5dHbB0qWwELiwuLvl6OuFoKJkCf+hWbTFUidtK39jv
pqkinat6nmfe2EZ0rdKcHzpjQs+rTuSXeVk6vRfKZMrdwDHOeTPaduvWnWg7tyxDc0IHPXwcbfUL
LQDzmesBtty354uggiBENp/Jm2daBXHWtCvhsIBfWJkt/GMTpKTaD4pKLbIqoP0RLcIxDVzTCHoB
GxzPLZ3WK5uEUh5FRrHDbCzFJmCmlm4oU+iS8e3iOJsUXQ9RmIVHHbHTbJnXHV1nNsE6VImY6KK1
TRC7Vh3Zbj/ak9ovxUDXVu1Y9bJ1SHFcWuNwThs5nPmR9lN3qrtCfFYdK8eFrKehW6qksuPjmonh
TMJLyEWkukSvYtJZf8VpqP3zqrZrqJwfVyx3HTNaQeHaU0jpDbR0iAKXRlE8nDZcd/z9kI/9SU7C
NPKkiHu305zb7q0jqMcMdjp0Zjiz+mY400lVK2/wq/JTG9vlp6km7FB2SVN5Q9eVn1TGujOCun3m
6WqC+xpIrJcxrcVG1WQ4L+qU2m7W+eUnFjbDuVVZ9EI0rVpEUyQ26Ce288N81MMnWTR260lOC4OV
FcN5y2s8aZnw3s1Sgwl1HvmXdpwk9aJVvdikLdZRTR3Wreb0otUAbVKVvuyrSWykJYfzKDB6WbFe
sP2xiBrl6cEKS9d0/nB+p6thHLDWC1nUt6dRMpjrNC6syOUCD2uPXWkOTN+lk2fVYxIeacePssOk
sqqscUHAVbtsuB3+FXa9vlQl/OmiSVpnWGYjh550ueSbwqjyUxiUMP4q0yd6rPVlmWZx4PI8gmYM
SWl5PBiK45qMgJ+VxXDWtmPZLzppY0lh3eWnYYizzAuKZKr2u7YGSDqk7LAN46h0+3L7rD3XqauC
ol7drj8fGuGxVvFlmDjOQisrNF6Va7K+fU/j+7mXjSSG35jClYVnfR86TbfoA63328pAgcOtecgm
6cuVMbHvH1PTkdLrTN8ukmpQ+pwRh9bMbVB2bN0mVSReN5U0pXBVltjDh1LmpA5cvxj8bj+Nyej6
zMKAPI0oOexp43SDG2RWHh4Z00TWwUjauF9UgTX652WZi9QNCyFKNw/bxj+xJz1+ktrur7vRqjqv
j80UnfWjZfd/GSx/eGDyvDswdpj37kSSwrVUZ3kFSSLXEp3AOpuLkvnhcojG0PVzPe5rlnpVWA2H
Pav4fqlithaqaL2u61e+HofjJiiGC5m1hReWfgTYrXHNRSI944T0oyF2tSjDUbrNONB3lgyb8z6s
TOA2fif+bniiOfTL9MwLdDQcd47VrbgqgsxtiV2kLimmtarb4LoycJsyi5yjPArluiS59t124uMJ
zfsMgA+WKdwpDqKDvJyaax2FVb8wVhtECyi3PuJ+M+QLzTujXeo4/iXLTZMvqMX/bMLA8qK62uTU
iddxij37VdUzuGzqMChdTTqo1JgIcx1S/OLCLw/nCHPQZdvPw2glLR9Reqqjg9E05SdBG32ZjWEb
u06gMuGKrhvOpyH0L4cQ3KLktPw0mmRI3S7pN0OhgstYSDjMwk4uYovEf8X1BMPSo2CHPjHRQeQw
dqhKTUJXaz9fIIwWF1JkyymK84XBYwT7lGVKHIl0IvqvyZT076y2rOlwCnmrDllWT6z3aGmGfVbT
OjlCUZZ9noJOyGWdJ0epLv2T3iqDs9rE4WGg9IUThtVl2tSbMRu23j+ilybT7SJusU6DjuHnRUmj
I12U9t+t5be9l4Y9OS1173ywpUqcRdT1h4K1VrdgfUU92KVzzP2iVvs6t/N3Q2sP7f7E7cssVOWi
GAyf3C4L+wUf7cpxrZSLzs2Yn69zx+KfU8rw/hIRq/5ThNr2P2vVR7VbVaVf7E+qiFLXDpKWe4lJ
rJMsjVosXeaX7tSI4OPoqGIV8Vy9c0JGFjEe6cChZZ14o+2bT8WgwEXKRqgT1keWl9AOsFZa18so
NRzOgqdBva6VGQ9HFqu1NYz6ErtLcbawUmmuSRrrE+ELuLdETlCaqoWmmICoRTBYW1VqgzxcBGFB
17hSCr60kjZ8eqzxOZ0NaWQT6hPTAxovTTX8YNbGkMlRY+9GJccfwiSHCg4s0CcyLaNsEdgJ/H3d
1asx7OAHOxEYc6CFVCe6TC0vVgVmjhFMMg8HHYazkmF6KfoqPXBGxHFw/uiA+RPfTGMMh3/rAp2w
9eulYwVb1e9JGp41fa5yty17ftK3LTlwUjF1bt1Y5jpnCSIHZTU0wp4qsXFSxEcTCfjpTERpvRir
Ig0XaSMcMIYRec3BnVg0F3V6UIUxmIRvWQhfTg1vX6V1verGdjhrOnDfTPV6Sac0H4/s3pa5cdsx
48MplYHNPFLr4lNvV2X4zhYdpI6yEs/adxOmzOtodM55VaYG0UI2vMjcNAyqJHV7RTrH8YKBy6M2
MXHlRZUYP/hWIT7JkMKxjrUVn/RlPURukraxQcigwUXvTMUIv5nKEz4xZeAXHfohLSxyVLah9aWp
K30Qtr0eXMgMlhNZjr60hx5qodIakbzSDb1gdYXwFNRDnuzXDk8mSBJtV7QqgHgqRoT1tlQCAbOG
q/rgbxGNYwaY2gwalxrAaNEKWUNjT6QmC2FKK1qmSvjkklojFxzrBGr5QbLIaj90ckhl6UV9GITq
PE1wDypCVaknViI0VmO0PyaRFdA/YwW2HBwMfSNch4JupKQQy4hwP/H8NIsWTZ/6bi9H+yCzNDiI
Y4fkKOF1uGZZ03mRFY5L/LdaDOgaPErjqTwF/NV5oeBZki60Pg6Wjo6sJvDdzoQIPaPKVgH2s91x
cKz9tO0FnqOSi5z4oYvro475aHyvytj7QMGlszpo9ykJ6KKeaObWw1AdFl0TuEGT0vOcw8W4oCG1
G3d15NIEjKSRWfLFirjYV13hr/SEm0rcpuqKBSyw9+AVvuR19cVKx3d64P0h9BrEoK3IO92U5J3I
xm7RkcyTZsxWQyuqJbix/2GQ7bgfI4gu4irslwPn7zhp+Olgt/l7oI24nA/pESJfdsCzxHIdizWe
yuQy0Olpm3DjMizVOzKWwZ+lJdtPdWGzddFlceGxgIBADtVBqtN8IbszltFzML98aVs9+SKkL44Y
63gUuZmtY5K7udNzX62seLoRlQQgvIUJ7+O0QB8uspakBYi21ZWehQhs3LHtth4kJPAQiFfwhk1c
HLeVbR1KNlblqUlSKGkWwttEsoZGTp0P7P0hDc3ZmPRx5HWg3Yufp1HbrONJaqxQiEA7EAoLFCWI
edo/dXasEfHKVSluSX83ENutt8T35/N8l/0ohTIWQy0DaT/OF83SQ+2HTRsXTblKcwln3DoOvahM
baUuH2hxLPk2dbl1hz+f97vUH/Oi9Clw6wmOpiNTfJolIiVPWVwM5WqIU7lprKxeZWZIh/3eCeG/
iiwfz6UM4Yurbstyfz476jbz1VUa9+JJGDiEoLOnHk2M6gmVxaoXPhKQSdX2hdp63dgx8PZNUOJ/
SVkjLdkyb5srOPdbEe5rZGd3WN4Veq6KcqyjILy/Q/3rr/+5KDL8c3t197c/bq9g//YbrqO6u7v9
p+/CvdbbPS4zf9NWmq+fBWHupdtWyZ788l3J7gdFubur4H/w4vMqdrhkALrwtVDzXcHuSTv6t0Lf
3bBvJTtUqHCrO26dkGzbEP+tZMdwJaKAZiGO39bzHpXssGGFehoufMMOIqo+NuT4VrLTUAWhUCBB
OxdqYP+kZIe7yuf6BS4K/YJeUFRDiD0rbAl7RAtMEXUr3FNPF3YYpctwyrUnmubjKJPPCLuxWxZT
s8zbQXtJLI07DGNypGhSeqRRF6pTyZGVNsnp0KYnnYKTdCy5titkRymxkMXHnUYphQ+uavNpn7OM
IC8qmRsix90vwaw8BDftOdp+X/odWZDQz92Yq2RJKwdZFcWcVkA6L6Y55iQV2GBiPnapvmhFhOBR
Fva2APBZWiVZpBnentCp84rOqQ/Lrv5IYRTeJDrmxpOwlpnvXMIln8eMfu5qTC9F+TEtcDF20DB3
KJzIw6bUexoq49o5nkeWQ7MkdfVR0li7Te3kbn+b/AXG9oYsJ4vOcg7rWh0GedMsfYOl6bS/DJqM
Ic9JvtiJNbhSYikLVZsFqfChaYcl4EnwJx4By0DUYYZeu4Vf410dgQxdya1l6NsgUKFdrGJel/tF
GqQLWUm8mvD3vWqb5XZkjDjiRho5zATG5QYjlqBMWbMUDZ3eB0X6XuNy9mVqMGUaTOJY8Aq5a8/s
ZVtBIFbKZIFi2J+JARHyHZQ1dJF/GfOqWFWstj3hj8miT0Yb2VsaXPmpRbEO+gL7ds2S5WnpGRLH
XpjFALhRyi1IZ3t1rM2Fr/zkpNLS90ornfbLiUyrXkE5mMGkvXAOFbUubpUkqkbU/HhlFqUDPaAj
e591KvJqoi96RTvPBsv3MiLedxGECuKEHyIL1/s0bs0Cmehw5OjGXnblVosavBcX860jQ5NFVRh7
6XRh7ElfDlgmKFabZqWXCbGGPn8ZdMJcnKtQbtpHn1HoBvYTfosRydyOWvmib5TxnK7AmAyrZCgK
lKgKT6ekMtqrTf3xFu8sAPPuUqgVmNe0H4RQGUfXgL6qQhQZVXpEaPAFRg6tlnivCqGdKLQyt9ja
QlA1459piF+lij8zCkFgecrtyiRat1gu3G5zMU5Avq9gJ47T+0e9yqbT0IF1aMd8dEDwPekAYdVC
mVBnW98uBpJtVBosvLVMss9Z0dtLnzjVUWobsQRfLL00Mf7RmGt6npm49Oyyj92+HjuPNWW5P2W2
vayTgiyymmNJSQcZgtAcK2MNB4G06Qmr/MirmsleJg6McuzZSdTHoDptAS3L8eLQ58mpsmGojMAR
qC5Ml8kYpEsCOyFpF73vQrG+NS8WT9OK0NYGU0vVoi3U4BbgAC7JADcPdXIENpQfDIQly45uzTBR
hXeLrZXh8S0/P5EokcGFQAXystIeqFWJfBP4TU4y7RdlrQ9MwJPlmKV6X7IwXfQW1PlWAbYaDhN/
H/EpP2Aj3JjuYN980tPqFuam7VEzqqFGQ2I3yy6m/qaMhLUSIR51QonOy1tqofzC4L1E9BnpFCCg
yZcggXy4QBp+xYI1Z6zRnp1T/4jUbX7iRGRYi0EcqD7+bAXR6FpOn5/4iZ0sUwcW0U7EWgUCdlpM
gp6MTqj3HQklyzOWn1hGY/Yc7suJM+wXwzlQlKujgR/oMDUuKu34MNp3HjdMek5D2KKuhXEr1N8P
e2nUwslBFIcoIyukE2xppQGcYkDh3HpAZzmJPvBb+32IHr6DiebjQdnAmZS86zxR4bH9DiL0LYUV
OWWxyhQ8WAYmdeebbD3Yy1uj7SLZeVZgXeCzwzNRQyVqwd/bYzweSN9SrmiKbdjpoUzVUO4bGQG/
IiWLsCL5ySD5sG6d5ItGIWuZjrCA27WWWiQLZBLhWUuBK89lskQd0SwsXHDnolBRuU5q+Wc2nbKF
LJBdK7/6Ujn4M5L4JYwe2V4Ef8KtNNqndX2liCWWuUUDr6icy6zgxTKxQhSX27VTNLHLehUcjdGw
LZGnJqUL5BpkaSd9Qdx8QK6wQHr5dyLSrHOxy8PlEkcgjeVOUx1/tkEwF7SMtfAiYl+IIEkXRvVl
fDoGpj2KegIIGfGRgvkB5e0yJlWMgmLUnIUBl37gSpoGzn5thi72xqQhS1Q7arOceFhST1aVdVT6
7cZqiuLa6O6KR6Ro3YANyRdVMWtCsmtNk/FgGP2qyetiX2fJoEu3tirmlTES1izmnYX0w0YSRpV/
qvtiQvbH8t6sEztUzmGuuclWzTg11scx4J0XtkGXnvihZo1bo4AuvWpMqmgtUA8el4Gd+9Z53oI+
hI68eETF7jnr483I71g77ufATeBMSoeAO7PZ7lWqLXviRd2unGgcD+op/BIlCC4sVxdtXTCoFayO
Yz9k8fN5v9s1286LK+CQCCmyvWXsabagR26PyEHbFe1vnR1skEXJdd5biTuUyZefz/bdlut2Nkfi
S4NwJwZBu+zT2aY+sHg05e0qHaEgWyagE99aBpYhd8/1/5OAnd1+39j87S7bj3OAnZ16tzv3W6Z9
nwRIuadBs9GABn1EXzOB0tzt26PlH/cxob8JGrrdtd/uY99v22Ozn+G82X3WAODvEwCK4zfMxr22
muKElMbXpvyTBIChP+RRfrmdEafbtKTYv5bY195mGo83XVMa1zntE3GjqN+0emmXHDTNI2UXTZdC
tGWy4RZCw35ejWbki8YeRDh4VuGTz0Fe8xybEvaQOEc6FCMqVNrKq1WvsdF1mooMO4JukQyi/CyS
Jh6KhSVlGmMDwXE4vXGGYmzP03Bw0o1SovSvWMYquQ5kVIGoZjQyEIWXiArvQkpQ01wEqaiT0i16
kWUn1BkriBxkGR2PbQS++ItlugJjfm5lTysP291ofBUHarBI/gEfkvGna+TQLGpDGaobvy/yuFo1
GU/5KsX2RO2sJhM0Ue9NUYlv1kmJH9n+/s+n3+aITzBC6xXuKca3geAoApoU9cyXTTHqlpLI6Dqm
CUOFoSmYYNu9Bduq4v166IO6WdRhE/DQtbg1lflZz9mI3ITySfbsqJFhbhK3KMDl6RqXh1V47edC
PvV7uEMZ36uAqy1xfTwOHm/V8ukaDWFk2WHNrGtp1dg/XgSTEzjVfqp4wxAA60ZKBD/iN4c/n3eG
zXZertGeht5n7FKy+bxlOxZOYTF1HYDAoaKNbb3UfAy5b+do04ijNnqXo3LUNG4YFuiQdn8+/dPy
zPaxHWTOSNXBL9Bh7WyX5VHPQiC6yCJDyK4tJwXh9kRPpNjAkKzmsJgiJ11HFi3oKUuqsf2QGEKm
0EWXZYpF+aeSoBdGossVdyJsO8JmoSBEMSqNR1Jfc9nD5PZHKieKYmLdt4YvI+Vz+XfdYgkq10g0
Xf5dkLGr9bKLClL2v0DlaVzCsggb9wDiJPP2Sx1wtGamDYitJB6T3L/y9YRNg4OiQr8Mysx+ZvR4
MKKABRX5+fPTmSfDnPhWPVgJDBXXRH3XohPoKRa6bKzP6GF1Mms1YKsQBpENRYivsmv7mE/cizIz
2qU7aJthIUREwvZDVsp49EDt6vyDzsKszheVKGr7POui3Hz+uZhPeQl3thVMtCFzgXIL+l7n1cS2
99FOUE3D56FuaigBaRMCfMjQM2G5Q80660NpIzmA0TR9sf1XVAbtL/D5brEoKlLgRwRf6cAZh2t7
qrcKRL8ZjSw+56mw4MNjeK8JDRQjaUZxzEB/k40JsD2/yWKRw6PWZVZTsVJWbHWJWyE9vfX8Y4hR
eTSl3THH/j+6J36+XHRuYOhbxMlGG4wYvVeowc7i08D6vNT5xD6jSUVa2TJuTJm2Z9XURGXu9dVY
QTjLyTq8VoxVVowLlUyj9aEvS//Q6DqNAy+bJjIeZ2GFPi0XjQPSb7xWECs9l5kOpsyzmR7gEm0r
Hml+RCad4lOTyO+r6hdmStHz99iZ41FwPAY1NYKbNCXaQmYeA5qZV13elX87ohCx8EDaBFTR91ts
XXp0wpYD9vPHO++ZthyvtbfupKS+wkvY6GGy2kfi+Wsb4nMvbqNGqWFIlNroFPxOLZIhMZkfFuXf
ZQ0rqpbMJIqf2jRk4zEz7Yjl0D66SLADPIyjg8JU3VehB4ffy/OgmnxrVWc8ni5rqzVyrSK5JQgD
75BcHySt2MJTGKahQmPniO68rONkupxSmfSJS/6Hs29trlPHtv1FVAHi+RXWw287duxO8kUVJ3sj
IUAPkJD49WcQu+/tuE9l171dXdsVZ2WBhDQ155hjDIZhP7Q4Zh8PSE41wy8JAOvtpRq9x7MjeR/w
Y97ibqkOKp/JfCpKuz874TuOBEP/ujyIUhGasJX0Pb5CInnAnfNo2nODReWj+O7nYtLqVDuTuKeM
AOC8MUZQ0wzDaNIRJSkd/UWX4XD9ilYqzV5cDBRoPJZVhzzD6UkiRfnzYv8YNTH74BeWUIZkZQFv
yA9Lg9AADBZt4G9ok80gm/g0LtXcrLKXwyWxekWg+PMVP0ajdJdEoFrbs1Kc3R+vOJt4ZutI1q9k
s/tiXG22h790LgUO78LpvPhGe7JhEa6pXebutkRgwTr9822kH0dO4CSXljgr4HkJKPpjb2cjzuqo
LsaXEbQ7YLCLtHn0lwSbBdGIiXlKjoaWkj+4ueoQcRTLZXfsqiV1sgF3cR0c+qqdvh5oVTx5YoYq
NDP6Ju5xqaIYkFS+oTuCRQRORo/eKPpkGS2SfbOzGOtQOobs4pL2Ytl3voOf1/3ufKdCQ4Qh3p3/
POKPca2CxXSMdAOjxmgJaoLfA7AoKJg9ei6fnZ1iJLG5MSmSWLft6zZDkpVdsGT1WLZe1AQ/uuVX
ZhsVal/SBOSilD5RX+xLOtV8Q1uKq5TsIVJvc5ycNABmkFG2PAjsOrqOe06doHeL3VkmGtvoz0NK
P0S2ChlQhWMTUQ1PEHz0D6EahL1xk/2UPlcLI9hbi+r2G1giAsbT+z6GAjrg3igDw2JpESv3kGKU
xkETgeQXrhOf77+SGpyQ7yBVlNkFX4d9HnRYZXFHtcenOHhI+JrQAes/iag0BH1948gMxHFSGO4/
DO1DlomhgSINkj22Choz/8XAXbxIysHK8Ew6kIAEID+NpQVAh8sfS1yJdGrCIvX2UqbTfj6OkUzw
QHwxDl04bmORLB34WZFdn5GlGkzHWqL7MF0RtyGaTDyqscSydVB7dLMImxcc4CvC2oKMBBfkC5hF
aYsaK8FUjF2GqViWkkVLm4PsgC0Bgk2PP73Nzx4Kd7+O/1PY/i+Iyoc9CkQKlo7ItHMQJMA+/Zjq
JuuWFaHQ0Wc3lhLR4S29BfDjnWhRWbJu+qew8OE42i+ZQRqUxjiWYFn8sfCKe4msVfny82xBgvq+
BJjF8zPOfsxP1qsMRAe6RiAiNcVAAiZ8cHRCyoKgh1lajR+WhxJoJu1PdMkqBANsSPdoYAOHE2AE
ke4RRDMcVO+PrdPrhKn0QzVhr2AX7Y+jE35/EFHPE/yoQ1+7x1iOEneSC4GzSRTLXqf+ebazmvye
KGDw+yGAIAFfU2RBHysbpIMzml4+fGbg5KGNv1hBgG4CCuzvCoBbJhw1M4WqmjoFn4ABYdNcX8WD
JT5vFLKd6NqAkZjd0pGVpNWr9N2PmA/xxUptVhxEOcnhZ9YPm3kcZTHiNdxbMqz3mUtivx2qfqpz
1Wrkj7M9rWteuTujGfWyKcZ4BNYfm6Q+TJOpk7b3izW0ASlLbwAmJ2cyD4qMcNgMbjNrGBof5X3W
n+o0sdlTMSwh69rYJ3a1Z3DQWEKRv9FuuVxYicysLdH33jaUtViK6tKLQG2jZ9UXJ1eXHTnkY+Q3
sO1lyl8sqF70QLIlTdqA+lSGpuiWuT7UPF1F2+VDd4EG7YIuULxu17Se4vicrAlLT4DKKhYflZBj
9hxy14nouZax95/94slyG4HNEz3ixCjtz9wUhXneStdNEj1RmbD5U+23QZwpB7px2mRWjbKphSQp
a0uzzbp6Tca+mn6yVEnnD1gqQf9V22Vd41YM65z0FwuddI7uhojzoTjTMRLFXZ2UkRBnV4AyO7C/
WDWRBbPswdc32e1GpMOS3hIzK/YJr6lcivg4TRmY6Ze2ppwNN1Puhe6OveuW1d2AO9BxfqLZuNr8
kU4p0ZdFn7GuOmGtFEQ0yoGIaNphrvhaN0AVC70cQG/Y+nC5dnPE+HkFHF7IVtRrhgDrFLf5FxnZ
Ip8vsTjWiLYrQdqS3FmFrAtt0kAqX9wPaVnix/L2y4jzAX+HFzNluNwm50y/blbXqbvqC6O69CLx
EV6U3oY+B//47Kc+GYcmB/SMczHOI47hdCTHofLd04A3dKKtwuq8uw+rWlX50NOoX4dTKUiUqkth
Q125+6InOa8bkAN3TKI0S87ES9lRGm3XWTbMmKkIpLdkvEXU1iy/jgg15XCTcM2T4aHv176ix7VH
IOiOkicE946Qtd9ScNEQp8e4Y4HrQ6xEb6rDtKBZMH1JgXDjemM/1PWz7SqtW4PSGzObVpbjBGmT
gu1fgvtHygJiZL3n9BmbMfpWsWQixaln6z5jBA12/JAzW6KnaSz3kJ+BRFWVbb0uEgtgm5BvnJfa
jPicehsqW/IN06d7vDyuxFkyU1xtYAmKzCnh++NJVMbS/F/J4Pd5nrK6B5YU2cjgUUSTqFj2l9Yo
aPTJcI5Mq0UfNpRg31UstxGeYGa1fVn6yfIJ8xWxTYJOt2WJv636cr9ljiettqcCKwtXIPgr/Uoj
vy+wwkT7k88DmHGvQz3uU+Ncgo/iiK30intweLcrxvg+HmMI0a8A3NBuaHOvZPEk8gwdnzZbawBA
jQKTGXPxvnroNtf4yrKP9sFRdCbwQ1usGtO+57h1vuX7n8ici1sScxM9vU919Pbxf0/y2+eAFKTi
tkzViBtIpoi5V8ELxc2ZTyRg0DrdPC4CqmPH4ycU4J2sm/ztQcnNLVhqqLyt6S6npA40B9+NuVDc
16BlY5ZcOg74SKqAsZkWMAf6aI2Iw570diNeD4g9Wnaxfq3fZlAq7CDEtbcxsZSjRmuVnIo1uQi2
2qvz+O3Rvi2PgooB81NkHP/imIMWim/0RWBYp11i9suwjBX4ZZA6LtnzBhaeXa4wUrJP79tC2myw
uEsMcv+WhJsZ/w56eILVNS9sv/W3CY22dcMf5EBkVh6jOJ9Ef7mBFePVudtBpPi4ciuxp0Gf3ZEP
sMv1K3dlql/BF52wfOYcGSsGb9DHLe5nYNn7F6Zu/5E5MJ8xI1O8b4dxy/f7n2zRsfXZginR8dPU
gTf/xDRJOnIh5lAmyzV5Wyu8n+ulPL9PeQ32IW7HcyLwJTgBJC7eKy5wzrtEb0X8jMytr9xB6WiZ
eBvPHcXF857hfeqHZVDANgcABoBs8JiYvSxlt29ni/MVvxPBFn11EkgWfbgi9Tx4eQGGawwW8FBn
e1uQzh1gw6ROLD7PFj3jB5LGfLgbtcV/w7gCt8vjNQFUpIHlD3cQsFCAAqvpcfWEddK9FBP1qAJo
2Pa1v9YI5f3JE50iwlSGDbY6DiOO2PHoo4nW82Ve46jyX+PC94g33SClEBfvcHK/DMz0J8sG1Ls/
QjbjldUXqmeYjjP5tWe0rAZM2ExXQbcXwiq5Ls9QqrC1uFjehu7rDuo1kEz8JjAi0a3gGxRbnCDK
LQZdOlD7vdpXDfCqfYm/4afVLEDsb9D/38e7cJ7ih8ECx+c1B/oYNXzYgCvXWSqmugFkEYrxlii0
a0HADMlew4L+P2NdvYEsW5KD5HmykzY0vewo5DVowL5BbxRlOVBDnUPnEM40ESh9xxG109QuA4CJ
/HoUxb6flmzlAOE7US0IlaSgAWfeHBBp+hNqvX3yLCc7VJCitQksvh+gwsqv4dOGUX5dkZ7R6Gql
szH8rib9DlKC1YDwUwpKiuVTBhgr0KOnfRTYqVhVPswHQBdJkYHhiwL3W9aRBCU5DsMaD3+Lsg2j
KqZxPzbGnO7LDTKqBIvvbSb7RQKJJjzmxF2tWw4C1Cex2TV6MkimgSpsoEYU3xBvsb6iVUGccu6z
eB8DVVOE4I/yckepBnSndyygBnlEfSvqwHTymoGpPNwVhVaBnrJUzkv098qT3tMjTjQy5M08AP+O
2mpISvMCRHIVy+e4033XtTQPhPnHtURuo3/WjjudfgVhAdDE2QjrxrpFJ3cWL1tm00w2FqeDR7Gf
JBI5ZVnmtU0sVvnY12nr8MuodA24Esg/D+8jeXuWWvUAiFuQa8M+rF/hZhjcHv/q0O3RBNn/vnn5
PO6fmH6h97RP99+BkhrhEwHEKvygBOjEeETlvvc2+EAVtnKHbJHebUtI1LHHRt13ZT3uf/O+ZJFT
IhLVkP3hr94g+D2cRl1rfDCkbJLUxNWDZWW3gvgbTwDss7DROr1c9bTv8i6C+ALwPfpE+AEFEKKF
3mKs7yxG/+EOuOV+54Kj0/jt/UK5qXGkaSyV6OmtYpt4D+pL00/KZp/EW8ACYX7/ZihqdzA6GvQO
QkIgaLLsMHajlrRhurDRk4VMAGMGs6nHUuJpt6dxLPO4RumG/bbsrw0XSYFzpKG53Te5Svc242Fa
/b4mS7qBJ9vkDMqs8cj6AbsRvI69JwEceA96Alad+N4MUpn+mqUElJd/AL4+FPTAcnaVdAx/4npv
n3+EldmCHgLw6vSJSVngrssOmo8ns0qEWR1l+w4aoEzELDiu93v/h+ru99puvzxMePGaq/01I7j+
B/jdWC+jdS4BVb2Fxh4Y8D7/aKgMsKP6U9n+AUDHborBMcW1AFnhv8Ve1v9Hh2qF5LKiSCX/vUZi
4aVsIcEB+R1vtd1Xd12w/aFa3uMJy8xkeGTvwfHP9/I7hJDH8CHA//c3SKIdjnWe/n4v1JEU8G3f
PdXoqhXfeJ7s+fg842Urx00idf6nef7vC8J3D8ABGCApwMX6A6IqmImTYYwhK/UTDooOxK9l1/Ji
qb3v7D8PMNlhu/8gw2OEwG7jX8zcFHYyH4FMP/QZKKBD8fgeMVa27aB9AEE/z08+myt36hXdzCe7
ktCD5T/t8ZwYhIZo3jKcR/9wR7+vdMw5SqndLB1E4hyvIfhIEQl1HK1lIPpxeNtUK/I67HFvBUVc
h/6W4xFAdRawM2uCwwGpRcT2G+kV0XZrnUZlf8pHIvO48QgtAXwipfFx7A+a3IHShnqyXd/6Weot
zP55EB8fIx5cFpM4R8cERhawIPt93eDc1UvqI3fHIBTDdG6/EiE155P9FKLKZnhByJ/2zP92vTzG
g9z/t7/t9PfrlR7ZCLzn7d37sec7BrpVLBFZZWNmvGD6/+16gPz3l3JhY4AwlP1XOCArBRLteH/3
diwhSd6fRikG7Itp1vuB8ecL7vHlP5YpFgTaT7sjKPgo2U41/32Aa9g8N1suLsopMiJvy3EsybfC
YMP80xb870vh0VVoe8EDE0Xmx1A30nQMtiu6i7dUxOVAR7COUsiD/qkF/k7F+I+BASvEpX69+XRv
zMPT+feBxTH6MiVnMxhfULzPxzT3OxvBxllq5d/zNqGH3sq5A7ZaNyOFsBxy17xbkvEapzUoOKD3
CQXk5ybNgD3EDyPNu05eBOQGubyjnovEh5amaDl9nbWGrOho+jSboDAa7JYubSzjYh4PlckBtd0Q
SFNI8VC/9fNEgWKE3NNpTLS/FR1zEGgiySl4AkykB1XjAoVGCZXPEPUKj+I9QYHSdl/24i2tQIZe
4bAofoWxt1JDrDFC98rGFKEbpeGeBqwujZDQSlCah7sptfgAUqzClndkHvZkLnrLbRSao9jtsaqS
DdK5eRmTrZngwzDxQ6HKobfNvyEPjWMTCq+3ROZXBoXO2or5hRfHfoiX2gFZQm0hCnBBoT2OnsAi
3DOFGN0K3rWDH2fUU8Dzh354Jkh7a3JXhKXO1GVfxNEOBszOAGcNb3VYvYaZ6AMTdgTsCgSmRJeh
6dkCnWQbWdmt8dhoAvZQ+lDrGvq5Y6dhf68/56F2m/yMfsPe0UIOCMbenVxmNBE+cwW0uTuAhAQ6
wYkZnSR9OyZIOv8OKD3n6iov/Jp+g5wuLNUdYDOqPk113Yv02E9zFKMSRuDwSwsHFvTSj5MMeLaH
1aebCTu9Fmhfi9Qsyas2ZIGuN6Kel3lr0I5eOarpujLoi3IWz+csHpb1tYhHEdiBZki4p2Ysp9F8
mYC8RLap3lpu77FIox/eFTcV5NUoOCY2FNAovudZAL73PDFMkLGz9yp0+JUNTuUgULKZGowY1TgT
F2OCSNbJEreRCgFLBxG5+jOCuKye1FRHw2nkeZc3rOvWpzzwvD8EvtIzzxy54DHZLkezW2eYTj6W
poAOos7ZXcmXIQZm7MxnikV9kXU5JLPYfey1N2r40sVcHnydQMJWQZ9wRrELSCmd8utKxd+kwHac
YAJwU6xcHcqMMTzdODKnvvTZsZfc3m/9AHYrsvLlWIWYDFixxfiDKfuUJpm6NlnUXY9uhvRhBgQN
7kt34aStD6xeq0+lYhp9fcV/8lnTw8AUBLPZNB1yWuurakvHU6ATusCTyjN8dRWmNuun8rTiKy8r
1GOv0F7ZcxoY/alrMZyFT4atCXWfn1gfyycFix4IQgHRgN1PZPe8+q36PkRTjlLejpAxpPwYp0t8
lcU1442MInKTAaY7mWWG0Wpf0k8ADzn4SgupfyZo9aCeSVTyCJ0d4ycVpuiYzOPyOLsMgANCwWEO
3l6RGcYOTT6uVUtLiOWqL9yldbgEA8H+mNOsT47SqgVlDh9ZaBxeUvxXBYkv1NA0MldjDTrCIUuW
/pN3RKBOGuV1Pi+JbmnF5Pe4n9WNL7P4ei6SfYXSfO+hdm698khnb+NSuEug39EVF4SlhwrR72ey
rnDx2OAswlA2q+jrqvT6l44i36Y82b7Di0GmYBQo0AfBPsbKZYMaGjCmjD2obRX+qrCdhsAtUfwu
JCUCMUqq1q1kIFd4EemgrozX5pQqm16DWu0bIL0v+Rp+xJbSuyzB9nGzXQ6AFmPedH505SEPkhyz
cpnuFMvM16A8crIY7e0OSgsBDoRoS96BAB5Z6HfRmZYNSYfpLAEUNGk8Lp98MolPMwuLaMWydM8a
8tkvxqsxbbS3vqWJUX3T4/7Qca2AuWHjeba1ma/Whzqd2dBOm+u/96PadmXT+IL3VOtGKZd8qtFE
uFQpzEqsielVxqfs+1wV/qYH3g+HGQCuuChdGmojjYrUdjdFFUneDImov5sISc2hQn7WN3k/64di
LcQJgb4o2ppv5cUCe5gH8HTA7ViZeU7lpM4O/iPnXrniuyH0eUWd/Lxp+MGctcpC0+ux+ytgQs5s
Ka09Ig0MT1BG5LQxmUbHVnRLEzPnLotaqLNGHprszjj1cz0t9SvxinzuDZWvbnPbXxYL/OCgDbnN
QCw4xzgpDtrr5Qn5ZdTk6+RuIjOLb1ssIbkYEgpmFuDkOxbiDGeZR0SKe14BD4JxxUWJxkyr5qk/
i9yaZ3C7CO7fpVdJPJFTX5D5K3A5/VBPzFwkYaifRlgrXHfQjx99iZCLMnjkd1MWL1fGZusDtBLm
s6mq7AcRDsEh1cHdZWHE5gGmdZ+QxV57U66XfPVEAreppjMtxgxqhAIMS8Ae9eUWQUhMKTOftrRi
zxWgk696q5bPOPC7C2y28nZLogUcpoKfhprmkMjAK6Fdxno4VFuYCNa7mU5bF8kHAQj+AcpOBdsY
NcQns/b6q1psBi+SfNtuTJ3ZaxCVBNCBUX7uyFaPiNmjP5JSVBcJen4Qkm3ZfeU6AmTeRD8jmoKD
dhPybOMQ5o0eue6htIC0qxuRE1dCkyKNGJbm/9pMAGUZ7qIsTP8/FhOg+thnnjqnzywdSPabs0Q8
TvXVR0OJqt7GEmK9pX43lJAR+v3XsEopMddFvC4GkjKHRk/iTbJeTpke74nPok/lVEMgUnjD5JHV
yjzCZcSNR7R8A7seuZD8EJkpBwmR0iQ6l26et8dQTcay8556xIdae7y4T2DW5NqJK4Ga3AxtUiJz
afPRUnf7v9sLgK5Hk8OaIEW8XlCILy85R/VnEEcMbCoKJE7dBFrRhVuK8ipPfTz1nzcSaOogpNdx
ba9SBLv4ssrQEThriFnMgbk5t081ZOEQYqXdUBsoMmg3iDbKav/ECVgzTQqri08yJNF2XlFo9i1E
XWl8s9a9n9rUAMe/LQeE0wMIcttBAtm66uFf0cKRXlwtMG2a+/shRAXMBRoHNaMfD8BpRrGztFSa
j/fLkvXVcghFXwwpAHaYGRxlhfZma5OQjscssQO7geqsL5pxAszbbovXU0PGgMZPaXtxMUHML48d
GoW3ggMmPfSe+wvYWCUw5qliVgIS601yKTqj0I6Ezi006Yrud7Gky12U175sx55CNwn3BQIoDpjd
S6Ii89PVSE2IUTA4kJIm5Ng5llpIFgvPItmiNw8qGmwPWPEYokyWSMxsFfjQIpIu+ICMI443zyEI
6ao4MjWoJu80TLyOYiyTkh1V6mWe3yaRKyzsFqaRXvS6yr53zn3bNtY9d0x962qV9w3KhPFpBbfj
CNWjOcc4PGIEicKg/VVu10NIhztDuD05ZupWabWppgRNE6r9MR+fzDQUEGIVobEVzxBf3TL+gO/C
dirlgM5V5ymkezhX2sTPqz5sOGyyh3pm5KkEgcjAwQVYD9YDFkwDPtz6M5FKfFJ6mqvjXJbdzSwn
+WT1vHRH6ztHL4Ead7BuGX19CWsUfUgnPZyEpvnTJOLkWC9MXguaR7ep8Nl1qtC0lN2M5nWNsuiQ
ptR9n2xpz5tPU1gAlTiED3Ht9HxUUK3fgT+4LpfKrLSp5zX2sBLr+jYrZqeaOhkp1AMgRNrLucDg
jgEg99NG8bZfqF4Hfe7RXzsYbEp4IAVh7nDK4/DnBdRRvEd+gVugjzh1+MnCL7G1k2IvPe+Sb0De
/Amknfos43o8larsH6I+Nq0bC/YFlmbPsHACoIrC7VSmtP8KLeQim5xI+RUyK3NlUwLZIDW+r1oO
cPSKqhSD7mIg3Ny7FsUuue9Rlly5NeE/BCPlNwFp1heRkPUGWkQQFJSWlwSQ8QvA91QcENO8agiU
W7cFpQR5K/x39kWY/cjEXgyHadxPbZ/OrxLmaDAHKTgaoQCTZXE55ROX7Wy4X9Br2iTAwnLtk5YM
iCMNDBH6/HZQc/rKGFtEkw64h6YfSlbBiHHULeAvrAkWVH45FjYtDwsDkdMg1xLd1ajk8i+Fqo21
QhESf8PBu5qmjqrVXUSLKA6L6qMLOK6kzztv4JRsTtiGh0jd57nvX62rFI4HVJ4naSnYUJLm5Aat
O3OtAkgljemQ0tz42apXCCU9b2fAjK7hbvA/liVgr2BTok6zCijmT4eulWvQkXPHqXfkCiA1lG8r
9xuSedBG/8pAIaWnsWQLvEZQvzUR0pHlMFANkV6k4UnWxpvLX5Z5GL6WynlIPsl8gBxdx3d2LZMn
dNeqGqwg5HBNsaxsOK9Iqq4Q/SYYg2jGeqRyNVJPsDgieUdgBRW1lu5MvAABsjoa5aAwACMFi6jd
vSf6TLhT5wq0UkbRwt1tgTvEXsa6lgbNU+TUEMBuX6bZTuI+lck6H1BVUIGQBgn+plqT2G4I5yhO
+ym7LyyBpkskmpPvA2ij0dS6qPI9PaFhJnx8K5gsoI1Ete0zBX8tNs62LeHplIcDQ/+qGhoLNncW
DpMLdBTXoaIpidsZcuJEPQwO6BDk7qB51/ZkrNL8S9eJTHaHFVsFbRSocchkGue1LJZTh1xtgk+b
jca/Zw2hYQ4/NsHH6Zhr9NqeaJyi93JWIErBq8uEDNZYD71VAs8hi0CXgjrdWvQAYIhkMPy/YEdT
xpjHuZ/CoVbM519ydJnY0xtYG6m94bAM9Q6Npgn16hoWt3vrHnyBvVuBfbiVP7uMxr44g1e9Yb/p
BNLXr/A9YhFrpgpAV4TKlvZrgSMC4Xh5sQyAQnWzIKH0d/D4i0PWWogstThv6G7haeHI6yWU13Ar
cOMhHxYbpmtiMbyt4RIsixmGATMZ6RNZcsWLI/SjjJOr2FodJHhIfEGOg9qh0ycFGzbEY+guD5B+
drcpyFxI3VWNiBlqjm55lZ35Uo4hKKCwDkgqb0GpssOaHbvJZ/BjUCsYNzWwg0lWNxtSv+pI4WBF
0QVztFa2STJdZ8cybCQ7o+83vqjKDs8R2DVLk0qIz5rMYu8cwTYZf8aTgG0X2O/MiKMs5podnAFP
ZdfEazQfN+hWf7Hsr2reuYcc7NgL4MD8RsaUtCIt7G2fhDAeFRlB1nI1GsEqGp56KEfLSw1PsLIh
kwpZ46dVTGezxGAx+kqtUMXDnO0nDACoQGjN4IVU4By1h4Vs4XHm0eqRIETDERkoKkTaqzw/myJb
xgMdK/8abdQHOFd1MCd7rAQX+WHFy0l+GIj8TTP3DqXBtEUO1YjpE3ZEOmHmC8ty4X52kd8RF2TU
6dRugnUn6LQcjU6jTSqQc1JdTy2NMymPWYjni2SW5dfBDVkCyT9NO9kCUOQ5KtQyzHdjVcT2kMa5
Xb6A+gDaRGMUWHYtOB3aIUFKUvCKAG7ddai8xybTyMNvPRpuvlmJKI+lKIarqIML3gziNcQV4Nap
EdSNNEDZXk15jZZUtLAzdAu7Ut13UQN3WX0BayzdtxaA2esGwgLWBq0/2SiWGOemTkUCd0a4lvpD
VtMK/pXgVvwVgbwE8LBX3U2EMDx/Q3G5sk+Qhps96yIpv0AGU1wZmPvyV4RIEs7EZf2jXAm9BU2y
+9mZBDNfrZsHXY1aICPbxn2jeLw+Vz63D6sZGIYAGRu6w+UoEU3LEWIFkdePCeBDuDP1cr1MAFrw
wwpuzL9WkkFHmIs5u5gyWEfo1eRPmnbytKRT/KUwc9LUJXiIzAwbGPrzFhpIjsIdNJUpP6R2hhS/
GSYQ5GvuanfZFQbstHnaQAft6Aq3kbUedmoEquFWTWVIT+gQoc8aEwgLD50jDqE3gt4B1lKqBL2Q
dDMcGropzLfEKnvTpQlE8HHeqfIEIoT6vPpyAet4mTBKsAHKb3DRqmD7hgT8Xkd7xjtXGRwdkFMH
+CsKWoOOAsEzO+BA78G8AlzysI1AAJqtUKo4CgeC3YHEIz9u2uPfdDnodKCNjOrgiPp7nRnso+js
W9h7ha8looW79tBnq8OgXfU452aBXWWU5xoFAQcKNKbylgw0va7YIErQhGiA5VZC6+soYulrGLi4
8pGa4U419y04YOl3qGLshD5DWYeW53NvWvhS8XCwa+hhU2KqhR4t49WA+GvIcN0nachPS7HmLxFl
yt8BuYJ3BogcY2gGNSZfeQ3GQzOCiHEnwTCJj+WaBxQFdQpVg6YxrBDHpGefRe7N2uLcRFaH/PzA
YLNW7fNW3K9kBQxNUklhwDuSLxosi65xdvhK5lF+MRCyN4xPwB7BqARRqnNY8oP52sHYpUNu5aM2
QuZxayzkPTNwl29TZ6NL02NTHwwX5f1iF3m15BpaD1OKG+AC5UVE4+oFiDEvsQy64lWlG4H5RDw/
OhPSSzHD27XtXbXu2Vo8gjozAeIp57m6mAmbisNWR0icRl7785SnbniEWpbD92ybDwZLPWs1ye0R
6UtyPQXJwA1cky+MBv+lpkvSqNnGkE7CymCsBvo3aMXxAc5wy3OFdP+cZDR5lWCgf4FDTsib6H/Y
O5MluY00W7/Ktd5DhnlY3E0AiCnngZlMbmDJJIkZcAAOx/D090OSJVFUtWR9e1ubspJEZkRGAA73
/5zznZkPDsv/RzI3/tWMyH8QSnLX+eMrBmV5K0ZArDtftrrBfbDeBqkGLao37PrA86AHEOgPVgTe
64IpmnY5dWb/XDDsiPyZgwpou2bdzZnRPml+ZT8UmWXXoc1U/yREYyCF4bQsLettGZn+93EpmAf1
n3lAlbUC00qexfvIibatxX1vD63t3MgC0uccD76/eZP6jvwzJoF5KeoOrQHBsb2xF6w0y2EyyWqY
kdXqs8xO+riRZU4YuRf5IcnnyXlzGrstj0Xr19IOE7vXpQZMxLGnnsWrxM2CpoU/ogiM3AUMIjtj
Zdvo6ws4mdIF6Xsal5kp5s41Z2dv283kf3Ib8D1y14myAvc5eU6mOxH7PHwKkba4aYqhxcZjhR15
AzDs54UsNDcNNnbbwQqaifar3mmLN0QImhj14kFM4HZRLPO0xC0k0mQzkXMNwkg9pEW66t2dsnzJ
ESa3Zrfvn1p/SlQRIcT6nPuIDOUznNOiHcY2Gib6l4xYF9Y4dJ/HclXGsuOniHwJp9ZmS7ZbRcbK
cEyISRZByMR6+01sN9WD6pCls/K6ZyBzq+ns8sTfoKZ44T13vtDkwIH5ooDcV7nAjwPfU/u/Fx1/
ib4h/hGgDsjKInJi08P48GdxrtE5cxSzCN70ghTJD9XbdEsH+am36hS35+QraJB6bfemt/P6iiDS
DkYqT2FpNbP3oXgXuv7+ff1Z7eVteej0xFUD9Fdc4L+y5HNnIZqU5t6XshVbtqn+bvyoy6DiQtRa
5LJ/kF//rMlvr0iMm09jyw4j+f4K8mZo6EudvMTX+vsrqu+uGstpeqR5aLz2iAlO6bNG5CMvECu/
fxX/oTn8QwmDRdKKr/93L8BfmG6PX+fX4V9lTBvH4cff+EFyCLamILLBgRHgR/K4rf9FctAM3f2N
vRIpVR+gw3dm2w+Ug+VSs0AOGhGc5An9AVwPSMlbA4Pp/LaR3GhYwTriIcu7/xOag0He+c/KPsFN
x4YK5wEEITXDa/35HmMV1FTXtiCpt8VcaTZbvGp5e1/QmTp3cabB5Jnrtrz3Jv9qADb9ES5Z9yBa
bGJ6P5zHhVFlx7jq6n2pX/AkJgfVFqB0mk57hbtIxMFt9Q74c+JlO8cx0+G28TDy3dl2Xpr1Tmtw
+p3QK3zzOrAZ5X9gmmNy/tPKtbUOooQmdeWLXveYVSp2lfOuDJh12cRgy8Ler2uqc/4UE5GWD4Rx
JAguFNHKOGfB7CKymEkgYy/T7WGfVbYpztJOc0aTBY51fXMXLLQT5DwyjLPXLuaTDUYHwv/aGi2W
UzuZ/QN548U5jTlyRoI5N/eKx2TRNCD+TEUVknPrtK9Fk0AWcIvUi1ZzmIcuZq6sKzf0BxBNDzxD
C8EkpbIHhMCWTRe66BCObpBdJAVDErZtHuwMBRtN4XAqIND4bQE7qhUvMy1e4G1JdhwLTifxhEf1
ZeEJtvOtNDvmQ/6QVox0dvNYYCtvIMCZ0xMaqHUoJFwug+jysYS/tUJPTbNnhphTGi8qP8ENvsLG
dZFN4/g8pHUTjtW24ZuzdNeoAP03dd/knEy4aacXXJFDyPmHBK3F1rN8mpUkzhYYxRkd5HOat31s
JeX4sPrjsOOAVR9GPlLNIgTjeGI6sF55e99sDhgz7tWaPzEk/tZWubxYh5ZwQ5ler1nH+HaUL209
nGvVNseS/Hbk5VY0QxXbDYtwL4Qg0ochFaQRKRpQV0+C0WyEZAFqqVZf3bxxr2p3TW6noKW1gOVx
F4wjgTkribBXlwdb2cZuXtWNiZOZJAHboxSpObQnlV1ybOmvfAn0zMMZiDubREwzr86O52EWMsz2
P+ejqQ614hTkw1FH2FyWWHSOdp9u59mmSL8mVtLeOJp8cGQ+k8NYqgNVIPkW0s+PTem6uOh0d2e1
C8+0xhn30nfsE+tCtu97M9jj4bdDJ9MCsj3T19Ypa/JODAcS1o5dmRKiCPGYfG4tu4UN3dRxmrJl
DvQavF1r1buhkUvorBowb11VsaEN+c4350fDafD8VuWTViWndQUaXw8CwIHUnp0l0QmxzsU56xzc
tMLOv2Fg7T+NqwdRUe6KcrLL3aA6/MXYwNgKM9y7cKFbQ+/n9BRZ9qp9a6WLMKXgyTi71vP1NOoL
tS6bfqQdzVIf7xdDTd5DZZfi1kU+aNjp43AWvunurTZnaOEl3hAaxBUfkexlKHVjTQ85EvC5GdOe
ug2L0EfEhVWuu2SSb2MFUUNPlLol8mqESnFZpIGqjJ0PgvIL6qSux6lnL+dR5s3RlNMyBQfJpQWg
hmwQ02beLfnvYZLfyE1OnK9wcuzdeRyzbxxuAu61KejWHXlBMV2bvjO8DGwhlbmlINa9oWr9ImuC
mvCTL8Ks08wDqHt+s3LCRlgwdsI/+lrgFUFGSLUY9YxjpFhRrEVnxdAv4GWnsPZNf/04k0x78nIO
TFWhvXJLPZtMnGgQKFvwxBIlprOvEaLLqK9oyWg0xuCDz1DfFPlTzcmF4J1w8iuzX5QBa3y1IoLi
xi1Q6Q8dE2aCgIEVXAq7as9GIPccxtWlGnNxz3lDe4Be7L2atZNHaRnABq43JuGYZtzG+FZAAbYN
1JBq0RlPL23MNJRDMtvh62pAS+PnNHuo2bC0tru2JD19V6/K2icd0GutqzIY4+q2yuw8zpfhOBl6
ZhK5AXfS+au/WxK3ucPy+AIJ0DkCBAjeenO4w9aRER4oLYZMvvzochLY5bquxaalTnaFOFSOhkUg
3BDyW9KCdSfkql0so5PtfTUaMKfp+qFoIt8tqZ8ScTNYD/zlOsf4erNqurpa8gAs3jLCt29mk3kn
rGblme+FF+khC5jJ4E6iUaPA6cSR9bBoac8aLK8ASnshCt1CwpKIkU5W9CRLdvouswqYgtP9iGUE
l0jLJA1eNIOfNjh283wgTRacmDcmYWvMOhJPUL8teIJiXQMoDRFQi8RQdlFRtyQ7A98cHoO8CCLL
L5eos6sgGmR3CrSA05omvs2d94EzaRuvwTTu9UGA1lsCujxsKHRZM2f7cYRVp5XdF1WuV5VMRoLU
KEbrxGCABF5zA+dKvyR50saNvhT7KZf6aaWD56g5Hsk40ZDTbEi1+KDn6Jrgdx7LAj5/XbLedS5C
F5UXDdFghr7yk0nK4QJgU0KgvCFZZU3LTiyFcck1QNFIbmfhVJbfRhf23izWT1CKt5lRwFpWLE5y
lbRGYu5UwdKPkPSZScEUYoPqbyEcJmGmjOF6Iq/Lwx1Yi6unL63hfBNB99WWebWvHDYMarafa1Tb
sC4Hig98ftTa2z3S4Sy/oeVzTh+KktMzfjFvmLJbrN3FXWC24qT75npJcoaPwSs/jXUCLFRxd7FK
qWd/aXlgSOshz10m7uk87orZZ1138+qz2XD+r82lPQFKIJunPOwJIK/2YJrrS/LjU0xqzA6VtXwe
OKPvFI723RTwHiaG5bEedP7ToJvrbWkNpFSbFXvOLvNGhNqpFLx9Jcvihdu+lFcbw/+x8xz+roXl
oh9R66p5CrUqSO/GoZpuHczUL17hPjiui5RUpddb/OJojX5qhXNWCExQCR90lmf2B4iIU0jasyeq
7sOwTPBsASBgUDOqacHCx/QGGCMx07Q1vzjN3DjRwve8M4XR3ihjlUd9nb2jNzv+p6kc9JdRn98w
M8ubVbe0IlYqU8cCDiT8dVdRAYD8zMoqpMLrv4SBqYItEYANWuj1fcd57H5i1qqjiyiNLYYpEG3t
ofo29JbP+HgoUr5T/CwtU9fePQhhONwyjSvJVAzBOoaodG60pNYDB2CkD6lf4rItPg4QvT43KWDT
KUvWqGizNOxS6wutD8ia9HO9GWmh1SGB9qAkRTPOJzG1qEh5mRVjNDvL/KZXfhWJdhwemO92J4Rn
70plWnUIGvd2dZuLpPWkB2TebOcjynvB5ewq70uSetTNEC6ERO/kzw4zkSuD1ERELLOKnZwItyDo
xwwKK0PcSqu97y27zxG09eF6LnGM7PSkheUvxZhGK9O3OlLzsNw0fl4dyOiRZfcmuTegQ8e4+IeD
7F3tUDhFUmO+qfJnVrPymUfc+LGaZv2hLGRy1AsvP+nOxI436dxz1yitAIiC+oQ3faqeUjMvlgtC
tvUuWLP+DD6RGyLTpzIWeRWcza4H54hVBIqh3YjIVSmJU33o7+Q6y2fdX4lHC9RCf2iDi7Yo5I2d
4i+CVNaX3H9tQVSKioCyduCTs7tan4JeojhzfBgm4J+ssHjObIx6ayAsd2dXYlFxXnA/XJBxICji
M5j4AD5pdT+mpZavkfJnnqy4vwNuxH6WNEC4cxrbpe1ek2nOXpQ3uRqblfGhWhsajRimaldVM+cv
Se00+z7xMZPU61yd0KVgSvtFilRil1BHh3qqn/VkTu4Uf/Q41yyvfR08TDV746Hpxs9N3YCzy7xi
78o1vUCcoZStUR3lBbWqH41synaUCpkH2LzlJfObbr/AI4VS3FWh0FYwrE4vnP1EJ84dQFLUe2dN
8LaqHJhtYYyXdbOOOxst8DgiANya1P0s975X9O0NhvTZiQIGxZ1bwg6myif/UossWAYfkc00xfCF
7Wbuj8xCvW6yH1qZujgl2eC1vocsUgRZHeymYlHYEjDOhO6AQ7CCHddH1pCxjs5+BW4XfeAoM9d5
Nv28hmE6MQw/guATxmda45JI14okvcwVMZkdl3BfxKafThGmVHoLIHNMrD54Si+V1MRxHALjHrMX
ZwGj0w4rpphIyUU7M/wXJzIQRTRKK78UoHLxWI/et7pv7bfvklWf97I4zLV4HEpC7i8GHNSwtoPp
SnI/7vxhXZ3IZbT4tfVFenTHmi04UFkt7ACCPa2MjuLcZXWOyV6W+8Ec1ledjfXFhCi+qxh4tp7Q
Dy0/9vwuhQmRi4/ZbNf3E4nL8yrA/Jm1LSInMyx0KBhYMYkSSVgUZUyHWHIAeGCEfV+01zaOpAhK
iv1hYBcZyxl4+toYRZzyrGNz3i3xbPYyHivvpIlGRRhB1b1M82DfY1V+dezZPtYl7qGkZGWqWjgP
Xt5mhzy18ES0W+1NXrvbqDubyE5r6lCZNh6oLEDi628U72T3rr0J01yOnVF1bKUwC0JlA6Ns0AQS
c92gUAazE4Nl5XzDRUncssizeELMioOKxzhZ0vLTwJ4eOLVXH7U8scjV8SRpJrfxMfHKIdR0bcEm
a1l7eB01gC1Pu3nX9JBhj+NcVldzOTahkzZWzw4cha9asuwrAghsigQiAJFajHGtxr07sPCPAoZt
hUly7emh60upeOhMy10m9eBazWmJCTt3j6WbO7FZ4ePQh7Y957px6/vEaIeBukTaWNLXwWsKkpOb
xi+Mzr8utY60c60Dlq8SG3tEYL2kOJCB95JFC2va717QRl46vHO7TPkH2yGxtmuF+kIeeDj6ub6e
8JNXfH7jmO+Ug/oyN2kFctdi+uClbuSu1SsyU7aB9bDiNPNHeiMvQC1Ey9p9aYrq47tSWZmj3saj
bKj2mi0rxgNlEq8MknORD84rAkYC5kV3Q/bMhh5qDe0TcY/Ve0ztubts3aLhahm8g6GXHiYvO7+s
UO9vmT9gAEVoJOarhK6uB8l+u9AVNstt/DP7gzgFXVfFK507xxQz0dep4YhWyEIda1sSptQ6866Q
HhMB0b/JbJZnr87Jv/hgPplrRWjYgn4rF/uXqZVn06vV3bummubdZ85rbMWWBgHJXov61IwCPkyq
huVZyQQvuJquLMTzJ7ZSj7kGE8HrpXeRudYUdvPKxrHNTsm0dsMOq0GPd2H8FBjd1QQNfpcV5hN5
VOwVyqbizMUlSyWe/5zNFMtYWzAYtRtM/Jg4jwTKKPNaSxOlJbsE/vWCyjcclyF76F3jG7Ng9n+4
73ZNKhpygOaLlRlwtlRjfxnICUd62luR0OqnGYbTNyFwGOxT4lpyx9SDzTd6LoN9t773F4nm1KYF
pXnCTz4poH6YHBTdArtgme6JF6ztrvKThLET6I891vQlZ/NfG5xxoHyXoxXc07zqyJ2wnNbl10s8
jP89sAfuhDp29bI/I9LvJoSEmaNOEvFVCe+qLBxxo1ybjbVRaltVYpkbSBrUL8WKvO0Qj3omrk1S
syf+D/+pbPxvgCnu7aJl8fDz7BwIvTwvDg9XvEtvYODH7lAiFMWzO5I4RifGBDGfycPiOtSNp55H
UlgZEs+Juc0CRZOGSzAyr4e3td0T7PJywzmYDjvh7wI4fkxK6IoWHLPqPqX+ep654EPqanQcf9oV
IiF7nYqenqLzzsJQcv+HTo4NYN51gT6EDVv9kJ2pieDTXfapugsKirzqnCseQSwO5uauswVJ03rx
MIUSa/hDRffWWruZTPs5N+zhQiaaiKYeCHQKwvqQ6SKN87Y2aHnhcNY740Cpa6ozucAXppfOlz+U
9iKZ8jBrl09lii5hwjkBN0JzUSGtz4mjjIfJBz7uzsvUh+8CvDN46oG1z9y5roO6qnfjue8YRpGA
D40EQg8iq8achYh73OsEyAO3ubJlNYQJng6cBgS9xxj8+maK1bPy3PF8NGhF2pf5Il4HA9uaA+ix
jkoo3m/QuJM5NJZSe92wPjeeXmnHggdevyOVOR99kpaXXskRifKRIgPznp57Suli/JrLZ/ZZ3Fqp
qF/zwvBv3k0Aq8zGNy13v303AgSZNpw7xtB364wB28kJXId/mAFM9PD1up/9lkbHP8wAgbREtK6B
u//uCHBLfArCzJs+zFfsL7kwM84LiXYNUcKBI795A/JEPS6p8+EPe0DaLfLIfbDE7x6BKfCfJt9l
hc8a8yElEhDih7zxjSF5recNbVknPvbdzTRQbaVOF5PJpuby3TnQSYUr2A7kvH+3D/RF7o5nu2H9
wRWmi+LwFydBCcxr13C4YXs3tYLsnNv2T72wuwsMpL6Cyu4FhGkJjB8WUSRY9AuDUtCZpNOUOzr4
LALBWPTH9XksZfXfeA88rp4ODPMkD6S/88tVCNFHPLC2/pExZce0TJLIuKQtq5fbTohV5uUnU0I5
FvIoiG7sfnYmpFoF9N+35gdnFJLhk14Kd8cxDJqiqQVPVEGkX5wMTTFq0iSdI2Zqy/2CQg/jixvt
h03BGzh4zyaP6F+8CkgEJDLZ1q8Qi88C3hE+yHE6pHnS3WE4NZ8LcAhz5Ngs2GvvGLcD3B3CC3+4
GVjL2tsKH8/zd0cD0csRtkfgX/WLJp8pGdWv9XpaDiaJtYDD62Dd4TT07v+t10GSuH0wTYth6GyO
3KVtw7K6qx2/MdkzZln0V8uD1Qdpcc2EHx/bXywPvahx98o+LaK5HG7XdLALsnjCjLe+00d99dJz
YbNUNlW2fHu3Q6D5slFbXZCV756ILMBahW6bo8W6TrufNJ66KbkPHvZTG3HYISJERgEvHbV3oE/q
iz6ZvZOaqIsQtKZcCiI4lNx4hn7Zru30Af6OpGCGvoYo0yY7JLj/7kPT7kTZiWtnmfxjnRno0WoV
h2nQ7dASJdYVrZ/k1bvBguktBlGwDo86+7vLvu2m/Uje78g402NKo2X3S1bgfN2sFjNaRpiKob7C
ivSmKcOIWZySo5s50IM230WguDWswszivLNOEDj922Z259MEY+vsah4gDTepIlty6hjZMYbMm/vz
kAXj1bsdA2Tl58afjVgli74v/OUVwHMWmjbojcQvGCsaSc2srF+etNwietjj+Hq3a2hYcA4Z7MPw
J89GWzYLSSMfOxGRzGiTZ0mQtOxl9bV/ySt7CTkqrMeln10aHI1hvPW9ljmwEVRV9JOVY8l42BSE
WEvmWaq81Lwumhzkmz88HUbpU5JNGapTrvx7PbkbrHm5mYDG7ExVPgWD+dFKWawh78a5ba0Rk5LX
oKFxEIMG9ig6/6J36wc1mu3eNEr7OGHZsNPifvUFRwXbIeU56usuTdcbC+/hriq6ZzF0xa2bjkRM
YDd1nTyo1VaffneJWLqh7/WVHfKfrSJ1UHR309jdQYeuSC+2Po92YzsIZpV241vYgvB2Zqeu0c1L
QFxfbM0brzDSkUVg/ceHuVlJoHR/lJNDqUQ9Xyoh5lNfdc/vWux/ZOt/kK0dGsr/TrUOX2HL4/rN
yZ3/UV3w/W/9UK45af5mMDZz9A3I7fgOP/B7B4FGpfhvtu4QWLV1bitog7+XENgUkRlEon1S6eDk
Can/rlxbNBdY/ECkHh+4AIiB/5FyzWv8nEiHOewa2y4UMoSObL2p9D9jKiRMO9FRwHrdTBZQ8glj
2a61IIiFpTepO1dzlnMxq4YZql7KF9na6gOKxgwOJWh+XGdUzKVf23+Duvy1GX57NzY6/2YN0TGs
uNu7/QmaYTeLKINsVLSYNcZ1Stc7BcZeiz8ecRSgl5rs8cVTNHju+tqnaRFGCM4qeGOezQrpNV8C
KfUbfkbG7q2qjA+ro/nGYXGd5KsB7mz+B2+N+UvM/v0dA4yEcwHYhQH2L8gCO8fpD49HXgP0S1N2
n2v1QdmYsPbSWxgnKjqdiyj3sJSvnovTcCl1C62zZy5GTbv8ks3DYNAGKhy0h7zFXFxnOtHT3uEk
kG7yfzkS1MIvPETMZIOnIesuQBii/lDT4F7lfabqw09X8b/5Hv7sk8FajEOGGRlfhMu1Yb3/0j99
DR5KDCXH1XANtzt4alOcFzSmmVwaoqFudpr74EEkRvXx71/2z4Ygh6ZvDyKDRy8e1yL/s72tn16W
7EhqiyGlxthfjWsAbeM1eXiQd0n29PevtOEIfsIVvL9SoJt4gfBtBZ7/y3UmGgA/HZaCa9LP9iuE
Tvp1E+nzqCpFFnNOoFea2T+lVuRap/qfLppfaSX8lvCWHZolbJcKkF9f3vOsHBcSAUivo5a4LkYG
D9X2HqAGDmyv8VguOl/9Yao6Bnld2XpfMeQDfKTnhu4lLPUUahWE5QrsGR8IYZlWlCEefRXUljIb
JMUXOiRa+6NjuUwz//7TM/76RTGiYtmAYmHa3Ku/ml3c0WkcJ9GYsCccV/ChcgzWStnYO1S7Jj1P
WV5+hhFHdHntYGnhkctDXL3eN+mtaxsuWerhaCzU17y3vC/KEZl3/vs3CWLl1y8ZiC0XkUs6AYXX
8TbQ60+XE0OKXOckb10VNtidwI9kkK2HDS8a7KUaR/hPnc6ceeHhSXrHC3ujOQxmLw6VjSRSVl19
LyhTwQNTTenzhGh4orqcWYHTiQ/ETv0oARAVjozdc0jBFk7jpBia60loA75kLKwpA3bcNyvkidBU
WX0knljdm0V6mxI3nXfV6HXXMukepVlrFtN9kw8yX0zWBntcVwRSv7isMsd/SXTCUJnrG5crbsIg
nPQMUyjXfH7S/B75YFrYZBmTo227mjf2JPKBsxA+IUbn3j4ZuvFEOYf52GXGBDjV09j9r1lJOTg8
WRJBeIyQ5IilC9JMJ/Br4mR0QfUlV8Llvrfq8oEp2eztFFbMc5/0Y7jwOWCONYMb4ndzjAW02xvG
bFB46HgUdqkJ9maoOBXH9WD1hIyCmywhdx1BEZNHHjUm80z4G1hlveojA8LswuwD8eAQ8DiMQaGZ
8Knq9dXnqBfjO6HkkKa5dK/hUX0lqTZ9gyjCfhf+hz4yTzJVup8p5+XmmKZ4SdXo7/s22Tq1rfrY
8EdxUNl9ywdNIH2HUFloxAwmRiitM2NHkFUSWlJr6kNPcVm60XkQzw07yoce+ETBlYS+L6eAkbPl
zZcufvwqgSnUybreEW5cmv5LlmSmub4MkzZvXvygZylv38ylZlDREw0aR6Ff45YA0UHWo1sP0Ehk
AtYhz8WuQP950CkjOBWLRbftyHeQkG/UA/IIGVHhqEkSnoeyKqcuBt+f6mFfSSO5yTrdJahfLh4t
xstcBfLSHaTFFTUh+w4T3XWOtne1rEhuFLeOizjnC84ihkX7wL6p8j7YzoMkGOKZsF+oJdjxsNcm
INFgtyQAEzkmTMl+qjxmY0PCrmDvNGm9hv7qsGI2ZrkdiLOtG5i5YzrcEi5BQWrT3P+GwwvrVqS3
poRl4Y/+tUOgNjk3FnqeU4QNLq91OQ6463pOFGmGTJdwbOr2QT801G5Xbr0c9WGg9M8x8dOHCKLY
gHpYsRpFprb5rImaInHSVSXdcmWtazekDTXgArJpnpn6BfWJI6ak9zCT7j1NjkzOC5IpBo6tjJk1
WVUzkweaQBlM8jC2zhiFzXI/Ct4BmiENnrFvzCv+3mIR01Xtg6OINW6VHtCJwXAJy2EVpYmVjluR
H19n/t4W3FAltH7Fsx0wgOANoFBwqOpOhp7bRxywpUvDJt0jUd7mSbSOCRNU/OwiAKs7FZwZYaGt
+PqLVbughdreGyIhkE/5oCdigy6Q9pTlBi60MthsHduf4wBFGoDLJ4URNU85GSrif9qnHvv7AsCR
+8i8ppwwhz3jK1uzHpdqMsdrVwRLGzXYxK+cseGRxKy75C8EZNIwneQQzV4IFjbZuYP7Ou+HyVnz
CzDr8tHGXfzqzAn5Ip+hsQXvEWxMPLgrVe3kfbY6dgu1JsRpHecwfl8qBB7G92mhHnBBT59Fn1lH
1MM0if3SYTDf+Ak/x6laKM9Nr4xropyWfTdIx3g0JIG9HUrj4IcSNu4cK7Mu8mOPqYZkuscE9Oa9
VL7Ru+3iLIpuwCszZMPtvNjSRzma2DtmU8Mba0EYGBc8wYInvOpc3TWrZB8x6JjbkxyCxLwteiAV
96ZP295ptotpvJKz3Daf2TLfOqXmznE71bx026401M9mLVc4C972y29vfWJ94n2R07jGHMFvMXYA
IXcZR9o1DErFrSOqtMzvGhDIZJBHdgUp/4011ZRNdtMZ9sJ5zxKZztcNZH28qim6HPDtjB2pW3B0
FjZE/J5869xMIb8RCwiZw22fLJv6iRRicAY8lqMfkc7iulhS93VqUAWIBhbLvSVnfbhI2eYWFy3W
lOLB52lxGBrduO6CtHuxddPtNo9Wbp5bPw3GC1pLmEssPWInG9wFk6nJx7ol4Ze3siqd23kcSEl1
lB6Vz5Nbp8OR9HH9DUrqtobkGJgizgG+FefAXQa0hTp41vSk3teTSElj2SxzSz9l9zkQoQsinoUT
OWZvgm+sHFy2hM6Dp77QVBpXZsNtsmqJFZzspjW6rzUL8nKmgpl7A3AE10jhkFfck2BUMQ+Zqbsw
+tF0Ka+spOJJaylcQ31XfOoDqDzawjb9vAayN75AiVkGutEMTwGhoMY2nmtjY4tMQLZOgq8Fhwj5
B2jkSsmrefHI5qmh2/mIH3ZNRuC4ThsziHj3sB4E7rP2qnFn+1KT5N/irGtqdZEuk8hC/HB19shO
hCE7OCiMo14+qF2ZDROpq0nh1mvItj5U5OXzj0a7Wsw/cRmXywdsIFrAD4OnEWfAzNOzlojpc5bq
mgJhzBDrlAMpu5sHLVkP/UgeIs7XkYs0N2Vh3aIars517Yot9y6U7l7ZRgbQZ2F3M8QTMX0IV37D
HI3cDgZMfxiwQ87W3Eeqgm9xWP2Oq7+0Z7y7CzMkZumMzrpnkkjGY5H1XGs86YInrvUa+3LQUJY1
miIA4lpnLiUA4wuU7sk3dmWpvA8OwfiJSU8qbcglFV0CXUK7EA93rmg8EhbfJgeHZb7MLVm2l14v
MusWyEPlnkDmE9/M51lLr0r8XFNUD0xUduzGRnlVVQnvv8cmux8yv8ygSOn6aels7vvFdb2cppLM
u3rflf5nkvIPkxQDrwinoP8+AHD1mjdff56i/PgbP8YoW5UjRY42h1HHxbkf/BEAoLBRp/KTHT73
HsdHDis//P+29xunAs/0GfybsFl1TgA//P+2RdO7R/O6p1Oq8R4N+Fdn/Y/z8fDLP/8fdMBbkldy
+L//9ct5yIa/zi6Zn8O5nnnKr6y9JWA7hZ1iPbZJjAHeWWCw3/z0afybI/lfXwLcGPMjxkG8ZcfY
5hA/HWaSaay01KT/WG0IA4yd2oL3wuUj/f0z//94le1d/PQqfRLMBOd4Fa/5NGif2vmrdML/3Uu4
f34JvBQszYqXGNc7T79Dj+3Wz3//Eob+zvv86YAPgtAwmJGhLnFlEM745eMaKk3Ayes4/2pN/9Z6
oGtiQrN40Cde2oHGfo+sQutzNSYgvPRxPzMsjt0CItMyq+mQCzJhZrZazGbWoYjQyu9AsigHNMw8
XQYomLguwNbwzFQYlpPkgRQ7wvTWY/y4lHg9vMIrLgbMaSGC3KfaFzid/CGuWgN8G2lPwsaZDkEB
VQrDTgZGgtajshuxG+d9e+H2Y3HKSLNd4PJyXzTYdMYuc5bsiqibewFmfQlXtrckSxx1IdN6JM0x
y4r9YzlejkG9fsgl/5iJDE+m1725Zu2dkxz3DKKnigaE2YNtDpdMduSHuVnsO/pJjIM2elXcWn1x
snFscEQ17D1nXR7F/4+9M1mSFNmy7ReRggIK6NRazLzvPWKCeDRJ3/d8/VvEjftehrk9d8ka16Am
JXlDHUzR5py91x5LQe80IenIRLw7GmN/z+GdfwQk96WDo3ZbzK6B+HJqBAITk+8hVgGyxi688+N+
+K7abLrrZ1x0pMEDlnHQW+2RlKGEsP3XsOxqyKwqnZ+gZ0kTL574WdcjoSQ07tu/kWmPFALh0D0r
gxyE3Wi31l3f6/xDywumt3WF/t9oV1nLJcGmtU7fx28v8ewThBxZATcKmTvlmr8vWSuJHqpDEn4N
CvwnuBqLO3Tb/Yjn8cmajZ+KGJYvoyGDtdVp0WuLkv+gcxFLVnVYiX0+WD/ntuDOFA7VDJlGB4KW
ooJdSX8Gd6Dz72WopohogfaTKdk8RzgUQTFWzkXmduFVCd5wi05P7Dt0sncD4vMDUh0snHVZ75BG
I4riIglczuaupnzY5O446fF6Tom8liQee7OwGcCYCXiuYjqWmYs1U3KcToq5e2hLn/+4Vg0Tw43k
HZlI9NRTPznCSbZWwCG6ba+UdeOiWEMvbgrkDdSSNjjsnWtuuXF8iA0722F+R2Y2EspBtaP2xb3V
+cHdFGDFIYAiwZBOh/XGINQWr2NAxItV+998R9I0HQ3NvzYwjvjrJHQQV1giR9nr+9YNABEDFemE
7XEOrONU1tVlpTniXiBwP9iqtG99zdT2zbKjOxD5LgdLPvtZNd+RwMSFdpS9jv++so1DVdPR7box
hTgShf63dsQsr1CXtitT67Q9FCr3bytOuIcGBGA1WjNc1I5Q30IOQ9ugqzCwYC7Tt1rTqpVfqOV9
+JA3NmIef+Aa5U02/Zhuw6DUPdGIiWh1ZSzaH+tRH5MZ7r8rQHdoUuxdJ6/3crCGVxfYwdfcl+Gd
nlW610cGoCGroxgWOVFP1C4Ypu8iadpjlXXZNYj6ARacmV9hzFA3o5jNR+7x8AWbxtXAowhJFz2Y
bnHaookpa/c2jur8bQrlcIdpZrwdQXRec/i3L8XoTFdNpeQFaJl8Lyo6++XU2g8l+TCbdp5mrxo0
RDvcsxigEsvilRp+e1fPOnfhhRbhrMDXyE3kmsWu9wf9byuy8U6FaQEspO7jH3K2YTb0LEKJlgF/
9YXcjGTA78qpRCALyCvboJpv0PaGFpIYmvXpYC9JRaA7Hmcj8+nH9in/pvTxocfK8deo5meEFn3w
aHCyPU7JVF3I2JjWqfSjah3bVIxWEu78weXEsKP4Zm8cK1AH2SggBvZYbEs8Ifs6BJLCA0DqWbsm
pSNOCRDWpro+aBRzeIzKnUhE87UtEAKOy4aeqnVPGjNO7mIe0ZC5422e1tU3yjsty1if3KV0i/cA
J6d1yyrwNYrUvC16B76fQTHTgYOxMwJXXhg5tcShiFKuWiBl35qkEN9aJ29w6qsIh7nq0uepGYcb
hZAMiRH/uZHb8iEDjXiYxmCR1UtnuBmo5t1grGiRFZEnt2UOz7xdWtqWCLJ69WvIaC7REdoN0e9Y
xBTR52mrf4OE07w4I3aSXob8p1ZtalvU9dNVXgKDQnGAGikf/S+QhYrnPsoyUmy6fC/Rw3InQIAX
a3q2Hqg9rfWxS4520b0RjdIeqA67gO8IT9i4fqJ72IRg8E11f60oxAGACaW2ralAXNnJ2EPwagO1
mmBxeIWmKLK7pTAPtWH2+HXcPjvGjRhRK0O76TakWM5eyzW5XsGXmT0VJfaDGBv9taUadBchVM9W
ZeZGa1kCAVykxhQyS5xFyMgH/wj2s1lxqYOX5RCaBidmGHDs89O75iwuC8esD11qhj8USfHHJEXF
n9W2vPBFofaB3TQbo4JkxtevuXtOo/UBzEryPFBO2ed5ZT+oysZwZMERc9s232Pqwdm+bHaIbOFa
xA4NEttBWC8o0xaqQT3n2+OtCZnnTWQIAPOSCW77VnKcmdHIkqx2m1l6/jNmDz8Yjd6gtLXnZyZS
cGuHWoB9v1MPlCn6tW01ah/VZb53a9N+bTmQtljfDP8ypb4wrRuofnuDmJ/btk3muxkjzs8+97Wn
zCl96HC0/TeuZv/+nRLMiH9PVBthLZjDTrdKcS2jVHsM/IRFxkzo/SGY3GoS7Tb4ORdKZj/uNL2T
L2Y3WS8o7awXpHDTNTuVvQurUINWG2kb3G6h5/h+cQVNsb4vQnBFRs2NTUvM8frXW29lhiob3fAN
LradniPrptIXX8i6EKuqCIsFQIm7gom4G2WhXzgVUI5cxe0hm1pzW1YZyVy1bvERg9AAHTalN74r
goMAtJqQusRcnoEr3ynNQgHCDeVidqPx2mlyCtJQAtbCanvMeqTj3IAVyA72NNoAIfx+T+wffiM3
YjPUZ4uff67mKzAU85WoGrUOCADBLg9igCVQiPtQi77VyTResyhMB6P08xuyXWbqeRIl+NSU0zNC
Vikxngzxdu6mZueADb3E6I4XLHHiG3Tz2q4zjeRooUe8iDHn3lK20LZ+XY43ldOwdTth3u6ditht
zJaZk2wMUS9KfBHSuR3T/oDPB30H3oTyamjTXKxzouYeu2LMd7CmAEtGudNcULFvb6oAl2zdgZUL
wnS+mgZRHivfHnamIbSJllOuPaJoLQhDytCrSkAwq7Rn2UAgw6fZSkCrc7PQid2+MpdSQb5vRZ4+
6x3TCb4qx2oViW96YE1XVlY1G2sY9G/EghlId6PCXGlW4x/Dhg8T0aJxnMdhvqsTxznagzVt3Xaq
DzTk4NWZU4+KKFN2P0JeKhbFdGPOd3Cg+eY1E8IkOgl7fLS0CiIqCN7+EsBgvPb5T2+XtEeciHPl
e4S+wXzCKXwAzGMj7wKIzRPdOCHCRgxBIfXQCMhUF2UPxpjU24IoPiJaQm2PZKVFxAex4CsFpQUt
lVcPJm4j3FWRdhH4/W1XkstbWKTyDrH200VsvxNW/mp22CYJCPcveYwEElrByimDpt65bj1s8Q4Z
e7TYwIs4l1xYvqSvkkKO3HJCDI8lmTFrkFmYEKDQ4SPIvkOO/97M8mY0GnNnjMOC4RbVwQ0dRJdz
9IiMd14jaww8Vqs9L4K0M93KqUpn9U4l7quGInJNqYcm4y8YszsECFJNKBm622oA70prmzolz5v/
gjFTHsOuWeZwlKAg5nh6EoL4ttiygN8WZg9RC1He16CjwvWbytyNPYLn+U8qM7SeizC2y9s8T8pX
yJpw8miKfGm0svte9oRyOKImPSZ1y+TQ9dN8NCKFtzgNO08LQdYsFg7r1nIBqsSoBh/KYHFsZB1e
sHGsKfmTSQRdtvbXfh2G+5Rg8l1fJVzJ9TQ6ogacQHa11TdVz9mFUJrpzcmSw7UZisAcyp2LZD65
aPJvHO/FlxGZ/RVy85b+iiGLux6pgQbWqxtu/RkjWjuFagElNrvW7fgUswya5CLXojJW8ytuRl9+
s0KrGtZ9OE83lgDxnMu22HXRVH+xgQzj6RGhcT3REviSpHRAE6jDL9BbcMZXeWc+68sOaYushPPr
ht6Y590FQCDrCuRc+0IKjvTGthqOqQz6i0Gbku8AQ2FOgY5ZGLmtf9s7ZfYjaxx93dsCoPH/Az+L
xLAuwajjqoSxYEJRyS3uuo3VbZH7WU9mTgMGAiXOI1wm4XWhTT8pyLmvRuHkGOpmdx0E6YymOo3R
TWNi44w3sxWC5Ovwdo+YUaaalSxOY9xpPeh229H5edltjxO3ik0RmvNqwGoaNOW8aaLsUUuj1zFv
Cd1llaeDgToyV1giE1G+1GaM/dVOMRPrllN1aKNVuy8IL34skqy4bOfUONTkS5FZHJDjhBMP94Tb
aZ5JJy7zuC7Z2s+pTeGwYyM9iM52n7H+5ivune6eW8ywws3jP6Wm1l6yKaa3HBXjN/KRiqe4SqrX
sitHZ1+iiBFAXKoogc4gAdkkCUcai2yyO8sUCHKbIhq/JjWJp6uuHuJjb3Q/g8EdgL/Rvh2VC9WO
k+33vMRmMOHN3thack3ZGOdXY2J1a7EOrQd+qktYyNiZVFW2OAzd4DrmMLSKrTRutqD3q6s6sH3g
lLFxz/f/o83xZHTsaagzHYOwYmzARwXB5paaM/eOIA2fx7rBM0Mc21YAVL1rQP98M7XyqxU3w1dr
Gh/mzmisnWNDANXyAT51NbOyl5oJw7NLHxDZDO06DKv6Xuppk619koDtsNN3c48HWzLjPc0trH0Y
2s6lkdgTi0vdOQdsT9xNYyP4JicJz4CVcCVNLdi5weg8ctVhPwlU9tXPHB1ej3rBiDNc6ASC7PlX
fsOqrcj64aQuNpuinb4Fs9/TEB5ceH7gd6+Umod9X9PzVoULRTuIR0Cbipdi+s6L04fWY9QXQO27
iA+2xhU5UHNHjGCrndTkvgWgfssd5JkFObnBP4thr7KbVTu09rZMc/+tUPRq0hpVJ7Q24mBHf85X
Sx9zZdScbscG22/QD/l9PjcBJ1ztLssWWp87ZXd+pNm3ToWB345tem9hb/4tgjxfF/EA1rJDDO7n
YXdDhGh4mcpEPlhlDNBrTRaV1n2Jc41WE16njOV229Nw2My0a+7AwtleOpTduqD+vZ96MwXeGKCE
HvNyq1RP+kDaPQbdTJPH0e2jGRTTvh3qr6HKHS8OQnYsDoJHFlLNywB8XnKUc44oH4PrJqgSzr9F
/neHTQUhd1t+M6u4/NK4LeTGVVCFybcCyoZ+IcrOv6Czh5WM0CsmW2M8YlMB00TWpFTXUUq0JeHy
VTWuzBoB966CAsHVLKzVdT7V6WOeKfj25EfswwhbQkkJ69E2mp/jiNtHnzmq1JVZH/V5+A6LNDvK
lLx4DlVckqp+ov9BxiEEMLHlOuFphhEf+f7lq5PZz1nA2djyC9JQOAdtKHeA5o+6TQGna63H7K/T
MGCZst8criDoDC5lTeefQCEqZ5SJtM4V3+GcDRdkH2MaqmCQ6wl2L7hSXo8A+m98NPJWkqRx14zq
7wpn33PAp/cEnaYON7IpqgglwOhvGrpRgFpksael322NqCIzrw36lUsB+pMMqqWW+mcV1FC6Ixf4
E0lEqLn+rLXaIx0x2KU1Mlbqdz229nVUFszJas99/DPV2LsStbuMRmA3akZKUguj55/FY9rxI+ck
p/amguY0MY2wrjL6ZGlQppuPK7znhhJoe5QrEVWy9P05lN7YJeVHwYPBAXwckWUg6+7Fld7Czv54
qBMtHJVkQwkDPpVlgXGACPvnUPBc9Sk1GSqv8+4SOnvi2fRKMehRIgCenO2Lnsn18aDnno/uLIQF
lKNLlNafg8rIFwbZArimEt6iQZrHyq4p2XEntT55vkWrdTpH+KBpYTgWStTT5B7yeoFhw/P2sik0
/VVKji+LmxsfEoOKZkr547acBBXEdA6vuhQCwMePusyKd+ObpAZhW116NCezZkLyF+oJbWGXYOkt
hy4KGdXw9PEgJ1KwXz8iWjBIPuCedNoCf77PEbkRYTdG7bXw6KgZhAuSxDH969TQZ2+eDLgGnaKB
X3NI/njoc/PHNGxpgG4jVWXpgv3zq1DSGkVgmPVSJIFqY8oWFsNSCHaIs6lgX3ICm0JQjx8Pu8yQ
09dqLu34pTlFA/1E/GY2oKIAhtQeaTXpUWT9EypVfIc2s1Y5zN+Phzs3YU3WGJhqyPzFacJcUFe6
gF7BcGgzHiuj2nP5H7eV7+j7j0c6jXr7z2+pEE9yA2eh0U9f6Dz//i0RNg7fm19zk5DyHwj7xpXW
pOKKkrK+t91ZfwNDQDFpoBT/8R9xbtKaCtG0jcQQDenJ+pM4ZosjW6890wmsO9kVVPPRun0yyrmX
yk+4tK9QPRmnoXbW6FvgLlh6fq0CPYbvtaUmTMRWXH7y+517IFTo1EBMqvJqaaL+c5YmI8zlKR1Y
UIcq3RhD8dV2i6///qX9c4yTRS2SLeKRnjmCnuVqtus9qe13Hw9xdnIw/0gCZyoiyD6dHCp2h9po
a6/k7HoVdLpxhBtEo6wfoteQAJwtCAb9Jqhps5RmQOiDjwzz4z/i/acHaFHSQuH7U5QuTlY0C+OV
qRWq8oBGYDMD4LQeRFJdki1WHZJS/euktyW9DiMARgFpCOf026u4VrkTmYFelo8cUOzpzgmF88lR
4v1cNOmhSyEp7cJqFCcrqApEO5NNUnlRG3TrpiyiNfbsS4c4iU+m4pmReAhXOpYtpGk5J9NENRGu
RKTXHksb6GqtuTAn57Gs4+d//TMJxzIw38jldGSdqM3tMkOPV6OYBAZFTskbrFXo8fk6qvxPpMi/
4H9/LsbmH0OdLBfUqGw/W8SZXY8M2coJkSFSDiXxqPpuW/X5/AQvPtujy/frTYU4baPXlf/F5sq6
bVG3bmO6v3ujoYyWgQLOaBzNyVG6MQQ+c9QOAXmXV37KPdCqoIWRea9tuVe1SKLaGBt5n47XA2lc
e3hMdgqI1SHWxI7mTx50cayc7Drs4PT1dD4AYYJz+3MZSbEPmgoak0eoVPuioPpfg3K+R04TvWVz
5xy7NKV/mvpf6hHdDcpCaiajfbDtbBsBtVsLGLDYyJ8yn4tRi841LxBhA0ycfeK+oCdW2yWdelVF
AKX9Osb9T2pvv6p7wzlqsYbezSosj972sGlb10DjncQbSnjOZULaFz+w8tcj6zUQj2GNZxBiN0+o
eFsG5HqFi/8bguD8k03rzJJgKHQIKFiky5H/ZK75WV9x+ph4L7HWEFOhzAO/+ggGAGbFaoTj5H08
ud8feEzTcKDfWgrZC1jKP3+ICptOP5RZ4Sm3Ra6Iw3pbBTWKYLNE4OoG7WVI6fXRilRw8fHIZz5f
TnOkd+Jact7fOepg6rWws4GnRNP0Cm1PfEVmLB7B0sY/Px7qzEMi8GA1otbB/50eHemLct+cutzD
TkNXpBc08egENRstzusDAv3IXTc02CcifCjafzz4mefkXGXa9MK5GaAz+fMNO0ADKTvludf4RbSv
hvwxQPK2KIPrT/aT9yNZyyIlHBRGhHjJkwWRGlATFCJOPRIlX7BXDBvDhY5Vp6b5r6cpxw0EUwij
uH3op/mrJTiPDtF8iq6gGzYkEniaGd8Mg7R3FJ5+/NsXaOmL9dHA+EYX+XTbghuKDSeteCwybj2N
gD2AeECw10tqefPJO3z/ATIYRxuOBpKG9un2VaENCe0u48k06zE0tReCwX7Eo/kYDPYnZ5DlW/5z
sWcorqV4WQ22F3ny6WX4QskKRIhhlunWpFaqIKBhIemRpub9kTLlZ6fR8yMqjqJqEcCdgpQ1q3Tc
YhmxEv0xUeUbmVSPZp0QCh7aKTgP49/l9HIE/+VbxCLGqYMRT2akhKRmt76TeFrXHae094A33YD7
/mSY94fSZRiuhjBBOH2cFhR6Vx+jiH/a6zVDe9Sc3DqUIzvix/Pw/SrCKEB7yQQ1dJtz458f8qgZ
BM7GIvFqxOlkD7prolf/dnL7LgZTsAY1uDan4pNV0ni/UzIqC4cjsYuyWp6M6mdkrHHtAzkBoX81
pDgW13kJRBBegbadc5rYzaRA62qFlYRrZ1YlbS/d2RPwFRxS+shAVJzHGQ/OvUKYvsEIw+FgORZU
hSEvkMXZT8oYbC+AMP7JX3/2h3HxVNAMdJV1+sMgSQgBTvLpUp3OtzEpnEdtpM758Q9zbt2D2LOU
lHAivjtyZlbFNhIUqZfjDloVRe/piXh0nfazU8uZDxbjKWdb1iGk5ic/hXQAkRDVxUKEuQAhix8e
RiCmu4+f5twKZHMEcA18rRQ7Tm4FM4DRkSSEBPFQEyPoZpsaZddu0U9/62Pr35+iuTMiE2XLII9T
P72hui1IQQRXCXdH/8fy7uoIcGjtv3z8VOc+HghJuId5gzzYybsbmwQkR8HHQ9yte5tMghabL3/Q
bCl2dSDd70Naxgeqhc0nW9W5NQ9FrMW5Gn/0u0sPpVOdWIQ+8YLAuGlz7W2Og10ZP+N9eWC5/mS0
cxOeaw9kFXAC7rsiWcozOjbkUA8+S7LPbOncDUasbT5+mb9A/KdbBy/RMdiOTGTOJ+uqImatIwMv
8RDA68+kFBc7DcUxrkKzT+nNOcMTaBgYW0Xb31RTnlzL1CFd0kXTOYNyprEMF1tUfrdNYbPswq6L
P7vdnnq0fy3+8EbN5cs0JeefP9fL2m/gGWYZu81o0SZoqzfRKiydptscIsd96UaqE04Z0sTIzeg5
GUjw9VXxNUTRMdtleyyHzDpQRVLgOzTi6EKe4+MXeeZbo6fNERQnLT7i0w0xdfgbIpir3pDP5B6J
dqcvhDk/Rb8yvX081pmJuGQKLOeKJQD99BhjiEnHyg4ac/bFD52CwyaT+lszpbnnqDzeLomUn5ww
znx0QtCx40TDjvWurN/X6TQCa+HxYvkaRoG2NlDt0Meol+SWqXqqakIKUWP03r9/ViGoYlKR4oB4
ulJaGjHWNaRJj7vadWWTuEJE5x3VeGxUSfA8uTL49+c2BlzKAIZYXOnLq/iHIJ1vZWgbqyo8TQ9w
NIkeVQLk9ruBsDcvI0z8k/HO7DmMxxnKZGPjsHjyBWbEY4VRwasdIdBuU6seNnpVgIhCEfs/GUrp
ynRhHlDnP9kQSseCQ59zRROqyG9lCg67dlr7IuqE+GT5OjdHTT6oxYewVPpPjqQ9krh8pjLgNVn3
2IXFTymrx7Th94uC6o68tfZfX45YwDBdGFIYtE9OP0ABnaqA85h7s7EwuZ3hvu7qTUkd4JOBzizM
lNR1iBhUnrFxLL/nP+ZHOcMi0H2ugGkgXwII0O5cPX486aX5/nzwxxgnc0JpMdkIFmMg6BcrC5fu
sZGNvDc621/5KZasKNCHlRxIhyJMNXgqhhq0IRitfefWCcW/DjVkDmIeGzwKOOiUWKim1MOxVB9n
ywrvDJCi63zq/S9+qef7rEGcxe0W5Hwf+Af83zQp9BGboVjCxmPa9/fkDSO2ykWT7ID713u9r3zA
okhHb+JU53QIZ58QrKi+CUcn3Iu6mQ6pRKLZm2F21Wt1D49MPUYFhkzecLLLqBXVqxChoIc4MQNJ
NJdbnxg3xMLJcFlYJvTrKO52H7/ec3OTXdwRzBOTPsXJ3LQrnOqTzdxEJvxWje2bG5Y3lqntzKwg
b28o/gefHWduDnuU72kInYwHETmvTNz3XlvBSGIdG4zkACPok8Pr+7aaRa3UMCn8USOAk/DnxLRG
oknrUeUeIvI7iKbkvw/u9yp5ogl9hSBl3Unja1Dnn1yZzPPjUqXljXK5Pj2QqTKrsnKQ1ESKaYai
SkipW5PPjNFFh4OcKu44i+902y5hG2mOSFDD50vPzegPEpW/jAftYOqdthOtRSoCwlAmXLmn30kH
W8XfpOgXcj1SwMSZg41qhU3txZk3RD484ADH3zvLagXmm3SDdobvF/P3EJ5a/sTzIW5jN8X+OA4Y
u6Xg/5/Nch02bbx1NMd4rgjj+eSnOLem2yZzTNGG4wdZXtk/1ohIb2SWJ33u6e3bRLt3NQ36PhHg
sT+eyefWon+Mc3ow6ss+Sws15J4rU32dU2/ACx9uPx7k3NHGBmpBX4F+m+2e7Bp6ZZRFZdW5R9PJ
hcAAFVk3XgoA2qsQWPX/YDDqldxZSPh8d+y1axajHAst+jubdJkCVIFV7lCAoqVuo09e37mFwKbs
z26BZe/d4TedJtMmZCD36ri+A+Rtg2icXoq0/gkW5w5v6Cdv8pRishxkuT1w5V/KpHT4T17l3JQp
75dzWjymIS4vQxzduR4OpOxZm8LUQs8qq3Y9lsq8j3Q/9KYAU0OAR/DKDdxkB19lenKwBGHP8APC
PT9++eemLb+zSRmJ+q06XRiH0W+0JOSYM1TlT1MFz6HRP2Cg/+y9nx3Hcbkpcv1dLHN/fh4N8HFA
HHbmcRMtqea0b/mkkVne1Z9spOeOrRSnEG0QuUSO2cl3aBILKX20l16LZwTewtYd8juIysfYFTdp
UT1mqfqkUHHua/nHkKcH1ni2UjR6OvzkYdwHXfFTWSnidjI3i/6TO8cvOtHJ5U1wI6VJxvGRu/DJ
vagdXKuE05+xzBjT1zYkRTJS9prYFJc0CpKRNbBV64wVGTTf4jXQxKLMrBH9qb55sSiqvPiVS3Kq
gWMBVxs+IxDeD8GsCqJJ03SdkU+wG53BfXYlq+bKzhsEU1ozbuZkKW0Wxt/6YGBnKdwNrP+vcF+v
keKUW8LEf0ZuD/96MqNtl00G5H7yZMKMPLqPZ+25r1gtTt0leQur6slbWIKTGmIyOfmV82FuZ7HC
3f4iS3lBzfSljabhkwHP/cSLMwuhjEOx9fS1l7EIporDECnZSkMX19Xlbub2uzEDH4xCs2jSP37E
X9qJk18axYzBA/K5cM08ecaAcD+6pGnmwaZRa9Ke7AcrFP06Nyd5EZIY/1wambuJLZSTv+wCbtim
zwTHtFvyvNVeGwaU6x//UWfeO4eNxQKtMAa+u/Iqe3Kz1jBTj1wPaxvWk32VhxwbJwj4LyTyzh66
yG8fjynOFDFRJVD1WVZt593dNxjlXPo9X3RDqgUVgMAC5+qbO+ADzV45trlipqCclOlWBXW4nujJ
4LywxObjP8Q8s4YtvnDkGIJrjnVa3teRRpBsFGX4lmOT1sjia4jMdL5DW53LC96Mc2hj1MhYrEip
TSkiCy2jj7rQ026hf+q7Cc7NK/xcKNbtrL9yLIZOPDClcExBrR+V3CPJ/zkhxmbJ7reWHYdbtMLW
ptby1gvtytmOIWk3bnBBTIv5kBCceMNniwlt4kN4CV04bgSKf9G7KfnkYn7u+emA4UF3lg79aeGI
clucwvrh+dNkfAiRpXlAPyOQy1q4+/hdnxsK4TVaA9zobBsnuyZNp6rKlm1JFWa4KQkZ4uQxlslR
hWnw8vFYv3630y9tqf6a3F7ZBk+v/yDH027IIi4HvYSg19Iwxuw1W2Lvk+qzyZ1UXAhiAG7b0SBH
ytCCO6PV1Noy03Jf5nr9n6Pk/+IbPsE38HEZXIv/L0rgXX7j7U/At3R63k5YmL//h78pDo71Fzch
BK58qr+iGllQfsMwXf0vuRSWOKNzW5LmMhX+i3Ew/uL/ZVPFNji8s8hxcPiNcTDVX0x4qkDsvJAX
0J79Gxjmf8rVf8w3WuZ0r5fOnUPx5/R0TeBxM2elPnnSyUmE6hZgNkaDwbw2FpjIVhmxMNdwguts
hyi8Uivg3vXBcgtMahAFh3gdphCo11XTpqAClLQ1UrbAQdUKj0vr3wy2PV1kkyBfmPwbsZozRDfL
Jt5sMahYNF2X6CXNbAT7ODVdkuRDxKDbOoZdB1K0eOYiXx+nuMKuRJuOW9M8P/mGZsIrSZ1wWyvw
2duwyKoHom9Hbj0V4Ucb4rAcauQm2UqJKLgtFKwiw0ovVbKBHOBvujD3IgxEPzUhgu/DrEVXUNac
VzkVZPMQiWVdhlnqk3/oNMDWKLwSz0q12tgW2iBvlRukF72p4puoCNurfmi0vfDjGWuWb9G9afuR
856f7AhriDEd81Jw7QwdJGQU9ilwLnSJpa+v+lSaT27NaxaaQ3pVZ4T6MQevuyUv1/IM3JlbQ/Hm
8QKI48DOf9tqpo3xd87u9DktbmOqLnDmXItoIETaR67pmOTdGQf6QGKigWKixSGVXeWOIE1ncmw8
FkSrzEDIpP5CraK97ArrtQE680C3Jic9ADIGsjiNyF9IVm6yz2vsOWOaGJgJTHefYaglS3v2fcI7
k2gzmXqyRh0wX0nZN/egyl0qwbYvjyY52eRL2/kWZd+909/CO8g3zWBVcIb1W4t4iwIHiWFekzHY
fSH+PXiqM3O86ZsY+HBm41B327UEqL5yQuAL7DLpkQRu/1KVcX4ndUA5IOZfosGCK1HoCTCbbtrl
xOE9EN8GM06T3Ckw9uqFaNdJEsf3flfpN53WOBsf08UhsIt9EpsurtRhWOPtICdxLoDlqL7wSbDx
5a6zs+RvNQzfSTjXduTD+aQWtam4Z5IHq2Ycq0NDSN5qhpy+Fa4cNgR1WBs7l3cFs23NMeaCdRsg
uFvZxPk0r3MWkaI8OtouRM66kpxnPGLY5TroAuLOOhEdU4KgXjmSgVtKw+peAsy4miypjo7bEFCl
hROm4xHMkVWH12ZfMW+YtiCF7MnYl7DaVl1OKnisW36yLoFYbl0hx3uA7nBag8gqgr1tZVMgnmDx
j9EOQ+9glispCKzqNjF46NC9H1DVA12YNOV2AM4TOTxImOvEh8oqCcWzsJgLW13GEQQP3blrXXiA
L6M1A4yHgZaau1wVWJZTG5K+K/roWmFzfFG4LHSMgoK8J9zEYb21RKHJV9rBeXwYigW+mhaE6azG
GEdqvq8LSngPwLys4YEY606WUKm12LxOTL2Pv2D+rud8Ayo7d2awIaRf0yBSpDc1pNFtmGZB8CUT
ERkqcSgwbJBikTE9h2LStyMk8QDSdzTy+C595mCTxrnrbqsMyFLgYT+3vnRFTlakkyiR2F94R4oI
13TJdgffbpIckfsJ2jQM+H5yiPUCEAu5VnjSHvOksyfoa6imOWvVhs+HJcbtr+3nf3fqz3ZqtlCu
SP//nfoq+k5L6C3/J2sJifHyP/q9S7vGX5ygFW13fDkO/Sm24t+7tNIhViNjR1YmlzltsxX/d5d2
/6JlwiHN5vqHAGZpnfwXtiTY9hchx1JwYSNHXXwCV/oItnTagITkhC/CogbGmZD0xNPDbjVqmB7T
RlzkpUW+PFmBWTR6teyjvR/qOZWqIpxwBMaJ0IanaEQ2MvL1lzUX7VK+Ad7IAawCUjExFMvYnlFs
oUSy4ovAqEBXKj8H61eBHv6sac0r+Kc0yGA/Rh+/XItdjs/vBN1u0w0pFZD6AuXxeC9CUjLkEKvL
qXf0a/yb/meB56bLb3UyJOIxyly4ZOBQ887+rO5oUQq+oCsCcmXVZdE6+KJTYgPsPS2NoNLhDWmV
J2q9/KLoqVXjurN6xyIIpev9nQxwkh58J1oQCz2St+Vr7ua90QI0AAIH3bFYgNB04sVjaiAR3lt+
XlxgwEKKF0Q5JDiR+AD2q7oCEyqRmSe7YMh515rdj/fpzNHEELN8g/hQNKu4chlKhT40v9rxATMO
ktMPWtWF8mjzi1TrrG26DqCtNl1NdmQ8clRgEgxmKkGnZNF+ok2JDrCFZVCTEApgIYgm8H+RAgIo
lr8cdC4xQ1UYGI9CgB/6TenER1l9YRMZbwN74M8YgQyNAHqM8ovRDxj/7MKowpsxzPiL1CTNA8tk
OD7V1WJ8Je7DEI8Gi2nD/Y9+5jVdE3Yz25ns8tUw2XqObU3EFGBKcJSagYft/7B3ZstxG1nXfSI4
MA+3NbIGFouDKFE3CFqSMQ+ZiSGBp/8XKPsLm3JL0f91R0e41W6RqMKUJ8/Ze+0HAP72E/JgW38k
VEMbnx2748xlCnUscZEN8EnZhoBXB7TX1FJYdUmrItgpIW8TxtQW6ghoYT0LkOEGPrz0GhPi6a+A
1kNXcAnzyRZRs/eaA9V8JmI8eh76BZkejRaWaYEohD41v9pUgpOUTS5XwXe7Tn0CjDm0N6SILxmA
bGh78mYcTktmAKVGu9KJ+XGiLJjXw6JLP9GnKtPjvFwSEr4dwq4yOKwjBtNTJAxw51nZGeS6Iky9
TRPM/kZopjCTNA8vnQN8wALAEIIY4kZKKCkWn1Iy/w025EGUWzdeViFPWJjvRz09+Z3dXQwvAiNV
5SAPwKX0zWuSd97tBNby2RgCmJtDW17hWCSv9uhm0EdKwj4yAp1e66QYPraOCVgUCmoDAdbU12Ec
4IKmOfKGNbUu+Atb+4DWcbVFzwajqu7ezgiB3ngAGecVVlNO75hVvrwjpNaj8eElZLCTuC0ca15N
bghAbJNzR9pfICRz7TKndUcikKe+feGPVf4HkxD9kFUmcESfZsG6SbhHlF1DikybyHqa7OXKl0So
+SsjHrm2xTgDYZxhXr1wZni4AiBM875oG9i8yjRa9UnF1DVYdXkQjDngBGc2Ld59gen25NkztUSs
lbxJBhjiuzy29RVfiIClNANSdEA6JdBYeo7iI5+ekfQooJJaw9AlumjBhfZQOk51WtjyCQSyYTxD
DZvFubOlIa+Tjvgk5USt+2EmMSb6kLlmVTzEQy6JdDQI2IkHxznMA+2W1TxVnEsJryRba3OEdhlF
CSeiNSt5A/ERyCzlJU9PK5i3rd9u5EIbXDhgMjzH/rA8FB1JbPNKjw7v0NptiDjrDfYQoRWm/idd
hr19lxNeLwjataAxB85oXVKf5Emi9CqOCSkz1xBLEgn705LELa5Ad3RfnTjsio8Sjq8FeyyePXnX
VHXthyudAEjeBiV8k61d0OBdIXfNj0oEXPOulNYlJ11BfwxJ/iy+saFk67JyJ+rwbWUOtn1Xsf7M
YmX30AwOcW0vUbpN4wOhTG1nltSdAfAvg+HyZ6I+mDJnSXip6QF98oaehOPZegxQKYxrq2r6DwvW
dwvxJ91wY6i1Q8L0wSkj4mgWN/Oqymj/MmyY2JUGlXcDAMtfhrq5MLKPSer2aue2nl+zMWynuOYl
0xzaNjSflQcL3anMzwZA41VHavaqmGpQIumowxsoAsnvpYqDbzrBPVhbsr7DNXvuYYFP26KU+h4f
WvLZI95tW7FIbRrgHQ+hiOvPlptWO7s2kxh5Y4VjtAvkNUpAtwSk5zhLplp5m7VJ+cHOVUAYu+p2
s9Fh8ho003JYJ9AfRmLYSjKAPRcnRT8G5T2v9fZzHvXp4+CW1zEAG76XAk+7mLAem3lT74kIzB4T
5ZcfkCKpZCcBRJ8RW1qbshDzsTSiYoe7h6BBdN3sTgNgoOC6micWnfZT7ZH4uclnVe8gzDcfU0KA
ObVYjwEyAk1e++iPLq2vnVWSDRXkjUD9kcmAGKneZQe7KNWAvdkXMCCBu0lNrwaeMFEObJS0h5NQ
VbMPSzFRmpdOc1j4JLvEs+7zuGn3Jk3GDVbq9lNeyJbtgD34h3qKoa5PVdBfROfGj1Gb+ntDzfC5
DWYQGCPmkA6n71+MtBMnXtigtOt6OoyGFdGmL6Cl08hYdzYUYtFP+U1aK/9pyIb5q2mWOVGw0UzW
qmQX/Lfi8/q9t/J3dOa7vjUlERot/kMKA/IUmkL/rE9EUzkh2Dy4TV0rbwjJRMc0OixCriFpoZtD
c2LrLX/RL12qnr/1ed6OuvQvUWLi7UVB+M+juvGcBunIzlEQ8PmSocQR67azqTF+/u3eNUvfjoOc
D70n1Z6NEOyfxxnSxu9VBOWcgM3lnWpK3tm1bl/AZPPC+O8PFpimxelEm/VDs5T8VGUkFIHHsByj
bdOk7kGh/14TtBx93139x6CWHwvZEDsr542WM53/95YEkQAeh6kFTMCfrEvdU3p7jPfWtCaak1rm
Tz//av9yPIt9iMVtgkfZez/HQ/PIY1uyP511Gj9/X4JqbMNAwGpFNaIyLJK/OJ3vxpVcO77cMqrE
+s3Fe7/NmKrE7SLZuUcJcY5AFtJW2bVHMSswSYisgQus1lkbpA7HK+J4WT5+/qV/vElDD38r41KG
svYPRtemdmFKloV/ZLO+GDPJBNDW+Csl+r8ehSZqhPTZs9mZ/PMWLWN7rONM+cekS3GaZnW2D8Jf
Tun+7ShsKEPcKxEWlvePud85tvAMvkskVLjxs6Bco7b+/7hNIAMTHhOy22G7+W4wV4hKZICSvKMd
ywxMGqJEYKQjDIIp7qxL18L93v/8Iv34/uKdzjuMr4W2jsP+8/TVGTlpY+m7R6OJ/U9WD5lzNgdK
kR4tyLYOJ3jTPk3l+Bd3549vFkYwEVKxt6icH54IlP1k4rZwswgXjrZxw3uy84eQ8A8//IWm6F++
IjcHUyVqcMad71+WhJ9IDlXZRy3Tao1DpznNqmtfiCnmjb3s4PRy1/z8vP7b96P/HqK88/7FHTSY
We2ksJaPpQ/Ft65c51CaYbpno/PLJ/1N1fnP5SCiO8HM2g0IA/rxSUtDGZq8T46zVFG4yq3KQ89H
fCftzFlemrxM61UMJeCqR+q6kVpLXQYx6HjnGsplc9F4r5C81Fd0DQ5V50wI4TUsoKj/4rT8+CJE
h+MgB+GNRGTYe81KnXljNhn0ke0lj2GdxVn7kmuD9RIPAbdaHlHW//xKvKGl358dPDgoVSNwgj+4
fZKSfknMGnc0QoNaV4cO+wfM9t1X2vQsmWkbL/d7nhES0JfiZRhg4hGqGukHoWxRAuLpobRTJWX7
brIA/v/8A/7bOeFN+Wb75tq9VwCYQqXzEPLUV3NI0U3r9bOVGM4RHxnJf6Mwf9XG+eHe9Jk18TQs
CWUMQN8fUGRqKfoBlA1uDFPLJMCChJaa21S37MZ//u3+7WD0jXDj4U36EXcQzkBXEgHfUCNvveY1
1EBT0Z9eeWbLLunnB/vhNc03Y47sWou0nNfZu7qIoYLVgsifwFN6bCyTrOPO4kFkl/jzA733P9mI
nh1/KR7Ix2VJf18ZAeDMtN8GIxWEJJHDZA/Xr41QdSgkEZqpU0sWM03wxA3PpLMQwlS2oDtXolyW
wUboByKm6BMYI5ultbLm9mUOpLwxDZ9WFl0vZ2fiI2R7Lgo2x2/U3K5uoqb6b1/Eby4bdM6sazgi
3pdCGTjANqiUOtrzFG5GzM+nivirfWJCgv/5SfvhRudQ3AMurnVaej/I74lFthmjpfIowUUcCOng
+yNOj7ZY2JrTgnL9Vf9wWb3+9uhjvud9CDeFf1qe+cNVqucKtqD03KOP2eMbhovhSMJp9PzWEPED
4BvQ20vvQ6O1/Ys3nf3+FiHhcPHX+g5HtjGavOmy/6bbdMu4Y7iR5UfLopM0b8ycuGG1n+B+OPYa
fVz4u28VhbsZGmWpS5Q0PIGOTLIbu5sIDoQANT2YfUUXcX6LYRG4/dlYkEaLFXOJWJKVr/I9evvs
GsDvr/lNgKxvIuCEzDkLsMf3Xq7mZ+QzLHcGi8F+6iSkzEHCN17ZvkKSTa4IQIS4oO9X0DiKV5kY
yL4IE4TFtxChiJMwraK6H+k2XKTfGXsNRvmKR9OY97D0ihVd7Jqsr0DYJuC53AQhF3g9YHFXtueu
YFS9Dkqk7psGpRMb6Dk7wjyz1i6zUjDXvZUKyFm9gLBB79scxubVmfO64Zlh4DSv+9Yqra+jBCB8
zo2c5yXS7dIMnZIivZJQyJ8DQ5Ai5IO5RLkjgWje4B9jV1QLQCfbWQR/Fp9DEdN5icqlrhEtz1pa
l970B93ybGSyDAgGlCDC5+IAg0A/tIBK0ytS7hKYXSKG7l45igtit5AOto1VtcVDM5usF7LvLKJu
TF8/FJiUz4nvN8VD0FrqK/BfvsXo5N78jQF2795KYS2tqBEm20qbGT/IVyd8aOTjPrZW5Ebbws7d
88DZHOho9PTmsgKE+85vJw5PH4TOVTenNMLDavKd7eAs+Va9z7D993l06oPQeW88ahDO81oUM6tW
ZNYuLZy0dEgWqkcC1x+sjNHlpuB2Sa/sV6GlEkQ0tmvDyNzDMEgFpLXvBmM9tzXxI769aPjnhDuo
rgc2EnYwZgHZrrE1HlJA9zHr6jISJAuQnlaIl53AOvRS9goWJl3GpDe1fLJqj2AmiO7cYIi8gMkZ
mWRteKsD6Nlz980JfC5ESQ19M8sPnOkEiUdDqAFdqf+Iujm+hvOgr99bcF7Z82GcVFvfQ5yyOCXY
SvVqbG++P1a+zbvlLZZsDJw8fK0xHAHO9DAaW0Assxu6vfTm7c7lNS5JW1d7EfrszFIC9Mi+U0vP
3MlV//uUNeOw0xl9+O+jGVQMr7HnLIVE4lLbhU3gvlZWvnRiJe154qzY/mgw2fP6bfkL/J4mY0rv
Kjh7oLvnVWFmOt9BViW9qCIneWYgbzBpKCeXE+vGg0vQV2Qn2b2qBR/EMumdQLW3FaA+S+jPvQ4c
g/Fl4BHxFDa4C289XVpPfp6TfQbyPpu+hQaTjG0eCtu9n6yWLnBKxg8sit4ag4r1mDEAqd8p7Qru
FZdpTsET3DnBRwrzgqm4J7umJTKYRD0jX8UxE+81r3AvP5ZS0a0HMzZaOzpoc0hLInfjY2Wa4DDB
5eoupEE290M+fl/x/zcn/cWcFBbAMgv7z3PS54yV4p2a6c8f+kvN5P1muyxLPnZNbANvBuW/1EzO
bxgwWKgXfzeZvw4L659zUiRLyzDOApHC4mZb5t/UTP5v/DbWddwbqO5t3/9v5qRYMt+t3jRo6Kzh
P2FvQ2H8Xs0UDj5ONuQMN2E41SWaYhwD0ozIS6wncc5GZ6vrGKAxfoUVG9f0g9m3IKZMJjbkk/YX
p/EXaOFAAlsQWzETOTy+KSr4Ey2R8gmuEq9fquSDiLuneIg1hoRevJpEnMtsIznBHxTiyOe3ceGS
dkEsoG3Ir94yI2zSJDoDHPVev+ezwTP2Xp2WcHLWVTd67vzG+FboQH8onKbS35b+YZAfAdSOl7QJ
trLCaJLo/MSz3IZ7f4jrp9Fxky5fJUbvXvqOImpjpw3kAJBMHemJ9bBtl45/ICSS/SoT7obmj75Y
UpcbWaTh57IoQ/ukuiHktIA0v7FYG895a5GpVvgiXVGp4EoKQWLsLGEC5FPF724116dkGVzg03I3
nnSLTzInMdCzYndjMGFflxBent/qkarxIJS7qs/2TVu11zgibWGvY5p1ph6Ml06V2aZHQPMhNenl
F1leuisStUTw3Kps6NaBr5nFzHIZ4ug8NsUufhuXBLPb2XdwcdhqGcApnqTgxdrDYZ9XUHPbl7dS
mj2l9fR9SvJ9ZvE2Y4qAHGKLsUfr6XvJX7bessdzSlZP2dA6YVfLiz3oFGWP09KK24besCxRacSO
h4kOb9u32hfkFfXF2x+/Fx9x67OTEH3N35veRqeeMxXBuV3aoAQasTqwdsfPuRsu7TyovOeOPEJa
bWlCWYDGOHr+Pn58CyPGS8erVIYD0J9IMnbGN8olrZYW5MjMagl4ha7jpJ332mqCO/ZuF0pyvrSa
T1E98ZnfOhg2YyDWE3fmC9G44vcIyVQaaD5DTEh2fICRlYHCKMnZZlVDTAX4Vt4B+2au6U0AiTeh
Dkp3Q2I9a3A8lMv8DXJ8cujapQVEenP3Nc8bY50VSwaiq5dfS/QFq3eZ51RXDUMVgt38t94iuCuq
R+0vXz6cuyXK7m32J0fNv3krwVwf67TWKZflrQWDLM5Yuwboh1Xc2+Y1zAb//HZEZhBUO4PBRmEs
Le5NMdic37fp2SgLFlfH9SgU3NFmuZQSOLQ5TSzCbsJewl8a1YLB/IBZTDMozHLPvU+IIdgWjkib
Q+ZkUm1jv6cJIewluDRxSr7WRELpOY1L/6Pb5ZPx/PYpMXz1yQ2LMRZIqn0+rNf6VOIGes9LJEtK
4LJQDlYmf6SWLqAlzY/dSDDijrpx0RuYS+8VtI6pLt0UMVD2VXOaZMP/jqaM7XcYJVQwbByzfdEg
0yOvErz79wIxyOkgkWVkTbtMtOUfM0M8KMq+wbFqi7zVVUJIOBzPnsr5RNCMZvTaFnpNcE8HRiqy
yXaY/fGBNF5mxJjhXhzuNDDKTW+F3Kd1RXiMS9gxJHCoaF44rTybiKWVslWE3aKGRT1RC158M4hP
eTRFz9TTfrpZpKgPeTp184oSoH3paOHHuyC39ePAXbzPx7DaEUFlr80h8e77rFNfcvyjFBEsOs9l
VOrH0DeohG3JjW3LETdJwgk4+6YLC6uuCkD7c0OTfN2NAIM2XkS/fM0pg+mPpD24GRnMfBFtjpTD
qhtiGN14ZFtpq8I9JEnuHuihLO2Npe8ugyA8+71oBg5YjXej5blbd0jsZGt02ARtEVsR6X5ue3B0
5uybMoRqIlkx7murrR/w4vgQ3Uh/IMugSO0PUTMHO4JOp29uUDnHWHbZTT6E1lfyg+fnMKEs29Hk
z89C+tk3R+jxqfe86dDim95OOWG9TWZ8kLkhMUe5alOLomvo0YeoQCxqLJuSmiCceuTfkYFgUupv
68ScvyEIKXgCxlKd0CYCQxvyYCKvaY6dl6nI1akbYxjcYEmsQw/37rYC+LPxxlGS96nhGNJ5m6k+
E8GOTlbfYLyQbzOHEsy5nsR0rDsdXsrReLAqNufIAS2g+0U4KOtcFrzN72fXSQ+DGe27wdews+ER
KlGQ29CDQSqMPr7Wg+RtQqhATTh8/2DVhAkkI7HKXaTmZD/0mXNui9q0P8RoLJ7HtJSP5eheU28Q
D6gGyP1NlPVAMG3wWAddijiPMvJOoKpC6Fu2WzNJzU9kkmpiB8KnObH9j71CKdmQtrHkF9Et4flo
y/ZmYEPHgz/e4IVjk9TaVwWSauUzB/W2pZma57GZS1jmojPvVdo0W82kYVviO1mpHB/sKh0wRAGl
MGtzgx5y/By3uioJ4Oi9fGdWfQ+gXZQlLSDLLdmMiWYdarN7suuCYpgWGLuszEGkmrv9imTf9jD4
Dnc1m8LPmuX9NJZ9f+ls8zPbXHHbqnkCID/q1l8HNRFghNDmm4GB1uNEGshp0rl1X1h+98fgavl5
YpMjXnVnlsN95ss4OSGeZAdbggNshfxkg+C+T1PisQq/oLGAVOc8dMgLSjTQJBfIYw+4/U5KOOHK
xl28moLqW9mN+izmLCd1bLLv86wbXsLMjzcJZsZr1EaEOPRjEqyKOq3ECpNNewmMuLg1Y2HXG3S3
xr1bNN4mcPuRtNGSsFPX18eWkJfPWd+5a69pP8R9ax4LUz53LInbNOc+Vbn5YtnJIR9zdTZwM34a
x8SpeOYmNqixsvBVp+lJJW5y54RNf9sDbQY50q2KgPS01CTWHf1HSzbpmHYu3zC01naKqQLKkN13
LH7GxXe5VcwsPVcjrEayvz7GuRss3ppqJRFArVGHFhvEsuXGagfuA5tciVT7EStFFOMWdhG01D5L
+G4Z6RC3ZLfOfZi4/jVk7PbYSJfoFFkPDd8nRag8EzwTdMNtI0lHbvvkg28KNIDSyDaWo9t1Uk/e
joS56jHLm4FwCXofyAusbKPtBZjfmtpY9Z2PN3lSaXqttHR2iGWnJ1PK4TQpx/yIpJYXlJ80t7yB
hptMK7Kruiq6dzpzwFDSs9tnRt6enGoWD6lXlfj0azVuEcNm5C6MjXXs3by/xzRkbmTsH8IuD89N
kUwfTFXGEFqq/jnt0085MclrbOphvCLPPfkwtBEJe0rjShbKOUKnxMJjJgQLRGm483uf69DJfPRX
BE1EJG4HvS93BNB4PAlVh55Ze2KHp4DVsUwj9IvsSfft6IbPbcQXH1otH+O8CXZKizhHgmKNN2Gu
iF8so2IVxswwtSTJJsZVuMJtgBWBBO8THlfXIX5i6k9aus1utG3t7PgZfRtUOg3XAe+brzmopj/C
MiVksfC9+SYl5PpLGwTiZuklbcultGqhFKzKYaIH4aJYWZdV7m8zQ7TbHGXJOuzD/nYE97+J8aCu
CTIeNqTB2KeC3KPLrMLW+cD6VtwiQXHSYY1hoLrmhHSvVeE1D32lE/+hJNUDmSECwNXQ5ZQFpPT9
Xli2mewiv655gExqwYK24V3CIkv0mD7XBd6LqS8ivc5prN8ryoBbG205b97JST4F1UA00UzzgmSd
6CXBFPIwE8uNEyBJd3SXpzM0CO8iakIRyGoQxqYn9ufoNGV30paY9iglCfPxOvWUjtVREDrchrPe
iMgWd5Vq1BcYL+YeKas8Wvic9jIJnynUxl2gSNUNpHufA+elwzAUBXItXSXlkZkHzQLix2bohvQJ
83VT1k2+qmx/fugds/1d4wlNuH3sclgxlihX6Lo4IU48n4teGtWXadDqSh7XfGeks8y2SZt5/e9h
1z61PWyhYCWz3o3tPeYUxyBM19+L1AkeGqtEOFfq9FSXIiDXpjZfyQpsbzU5Sqss5F44FCMBGSsS
IQuCvPM0eIhsF2sFOPiHSI6YLer4ikqJtl1WroiLX3vt+HFO3QbnlgyT4Iq+RVxZ/Q5dxQr6Kzrm
u0Y6VmcHPm+E3GkxDP7ga0+isZ/shLo2kNI9jA47US9LbWhqgfoaSeuXw8x3QxwO6AKUAQUMGROg
+/u5SpkOE6MdwDl1JaNzlzI9RUrkvRZGR+OHUJkv2IZc95IMYU9bWvpOTJYX5r3qljhHFHBvGg4o
Ga68q5Yw8crw5/YobQs9Z9oR/0S+HO+KuY4p2+hqfzUT04nY0Lvd/AhFls6VINLoJusRHmJC9V4b
bxi7R4XWW+3mzrJGtSbsz3E/z+wninUcajZsCY05av2EvUixSBSrwGlfxnJSX7ll6j9oIdaPTpRQ
0XdC8fehRbUvZuVqfU7YGxnLu9Nkg2UZMVlkNBR3C0FI7cOlVz/xF+Wd27Q0YSWdWL1VCD1e3vbC
lS+sXxi03822uAYMZ1w6NYgDUFS8n9QXVMixv2SRe9MiL/SynO5Fb5Vs1/7WJ/oXSdP7ocnbgTCj
UQagQmBE+E9JQCjZwQmUljclzc9XmhMIaLu3viPPHvNCsjbZLjWaTcibiPO/Pfpi/yUygLkaE9v3
86gWpW1gTroBo9DaT4TfhZtMZBP1IyqqRmO3WvldwCbAwFjZ/mIYZr13BEcoZhiIok2wAgcv37vv
DpDKiInFbQjbavntw5jQrQ8KYT/VuWLbDAqULz+4E3IFUGpoJklVYONXJ0F5k4DKf3o7G/9rb/6i
vcmdt1gB/nN781B/zV7r17+7QP78mb9cIO5vwGZR0SAbWNwWvNL+am6GBG5DG/fZnuL4oP35f81N
1/otwDMCjjyAPchInofwL6tm8FvA/7H8GGJB2wvC/6a5iTLjfXOTt/dymzN15TaDUfLPp6y3VZrN
zEwORC/qjcPm4dUjVjYhDdHEQZnOA/lLk5rmteqNgdlUYltnP5UV6PmYQHuLXLhtbGbD16C3qrs5
1vXniCgYNtBEwpMo1BvVRjdxt6vquSZdOHYOQETtO5mNfrfKB+nczlYJHZQChWRhFZVwcPzwMUCq
/yB1P9yZw2vVSJhKKi0oz035gh1hGQYNZY1e22z1qyL7VJPDZkwzps8EL5SOalxTThckxbb1RfF7
SmRisnJktWzDbRlvG3vKDoUWmoKkjHriDgBI73qTlwvNR3RtREyHgbOWuDGtVR7mzl5E6UyqKTuv
s5MHQ7gFqZ4tMTSl76wLA0F0q1qkiZ05X9gDmuveYWucRGr8Qvxf/eJ2mVeuhzCZTtlYiPuJdO1X
O7URtOd2s6pEvxv6JXOZJtRaZ+F4mT3dXOn0NTCpQk1hNEE83+OqKy6hU+l7t3Teckw3k0LhGozU
+pRS66HuYRG5EwP7LLhaQkVoWpzqiybXYeXoKrwyI28PMVTzR2ca1SZTVG/uODk38cyYc1Ubi+Oz
o7OVT3N/CjWVyGFWljgOdPaKlZl4FMeZJ4JzaFZ2vZbQHJ6dqu0fe7eQq5xpDmKWYrA+ZUERf+qM
Vh8AKoltXUfGeZztHBF0hsNintxlCD2fmef1H0tQ5oJI70qex1iKUxqGwx8Uv7jjk6kzio1CLnU3
uHW5bZnW5pt6jMgeY3M+3JYGlfcKy03xKuhqbBNKdG+fZBViBTsf1Wcy1MB/jLEQ4NKhV13rMKqt
Gyb52QOdKuejjQXqPpo9joZGQT5arZ3vepG6JwuHiAkCuElhOXeJWk1Nu0FGIG5GaHoPScou3K9y
/WLUiTySiR59G+UYyJ1vIoBE1sykeTsKET1EOKXGteqSxviUJ45/TennFashjHH20ZIovkBSB1bZ
p3axpclSbUjYttaisuonrmPxYbRUeg10rm6VNaXHAK1ztLWaUdAwrGmUExVWEZGeN0+hgx8VXHkD
ypty+Ww1iXsrBrdvFmNze8nrgHCc1VjxlBMYR65jvioTFHoLTR48RnuMhszkv5raSr5j9qfcf1AM
9szyXH+fqtnK6OabauxJzBxIO8YHSqDjMfXSnGRk/2qFebFp3QD8r5PhxnFl9KhLnp6tIlz6JY6j
aWWVdH03Qe9Gal20NpGllfIe+94jZG7CzLLuEPyv0zozLy47unPn+eneFbm3ouwvMd/iuYnoJ8NT
QjcueV4eYoXrGrX5UH7Q8ehUNNw6M78GmcJLC6x+7s1Hd1ZjRbZEgJ/2YlvCuBl7+UxS4nhvFCGO
bra248GRw5GkRv+2aVu5Z49ob0q9sLcAwNyLJrQPfU4CTQO1kaRNVd6P0pEP5YiT2S3ybBc7UbkN
Wi6kw64d+Ey2snCdVxSDfUU/yeyy85CD88z4TY5B2GQQi22U2S9+TKiNlxtH8t7QJWBsxb+v+DUG
od1I8Z/pJbiHWMlmbXFaSGYO1V1mui8RAyhi3x3ky+Ng3OazFd8ky9t66s2PtdXhW0liLvL0VSoy
72fOYdyZpzxD8bG2oiVHVqUftINcjybjcxhMwaEK2y8Yz8qtzuwHc5LRJobGkjjyzh/z/NqJ+hOx
m/QfplOQTeauMhtstbRLKh1069GcqpU5FsPGrkvCpXpUqzfkaxTriRnYqh+UCBgt+bd4l9RROrQO
gZHsyDkd9gQcuxtLTYC44U+ZmyAq0qNMAD/y9dr5JdVK3UZ6dHf+aKEF6N2Tz9U+m4m0URT39YOp
RbM3vNrYuzBE1t3UzJdJxjlcm8YiMizz2nsxTdEDfpEi3TC8Ke8Lohfv/Eh+DRoUjUWWWKe5igS+
cbrJ69bTDLOGWhjVKuT2ewpMmWzA5TUboT17O2cKx4KfTJdSkxg3DZb8MAMwWBueqy52lN170hA8
EkCp5TCoSyWLai1hqTwOZRzfe3ZMsnwviegmXG3jcJmi2MRebDvpa6njV2IHxD3yj/Fq60if2A04
D34W1Y/92JB16vhHFVQ1GQ3cOuRPf/RUCpTO4B9pjnEcjnOzsYvgy6gH9RAaEY6yXk87Z5qj3eL/
+MNXcX2ZR+QLc38eO7pW8GCUe+EdY5xpGJCTKui3YR9Py41Af3Oim++svdhu95FW6ReX0CtcoI1S
66DoH7gJy0vUmOU1X9Ie/doPtpk/qw2M1mvgKpeOUC4P1ew415Jd58bop/bOI/fAG6S/FZZRPJJ9
aK+8LoCARETsTiENsrgzUvgG1AWQztyg3k0Z7ikyEf291crsZAxI+T01Tjd1mOmD37FEEjTvH4zS
8v8k6PyvTv5VnUzFxh7mP9fJp9davap/lMnff+TPMjlyfyM+hnIXlCTMKzbc/1cnQxH5DY80iN43
HbO7CNj+MkujTP+rLvZ/g62HD40y238jWv83dTFF9j/r4mXPxxKPRxplAgK693AqRvFhmSfaP1U2
ltL1wk5BeGSN0yjWGETajjajPcesekXlNPGFKb7lsfSYBm/GuUP2+giLzTSqo1I+rXsMhDT+4psw
7i2funAAoBSIcm4vRUpnJdjRj4ATcekY1GDnnJA0uWsXwkWX7BhmV/55cIX6UiTjfedmAegHGxeo
m/rBriRxb9opQdajPU+PRjgT0D53adauRWQhC1ihg84Z/1lSmedaWyUBLsrkIQkkjdmbUoS9uOa0
zB9Jy4le8NU6vJWU6K01Ld28Pfm1RMjUTNEnECFuwyFQD241Vq9sT3sSOKYzMUpymiy8K0TtvwhK
0Y0RNePnbHDz68wzu2v6yVtjJpBL1W/rjtDj1ABG1Bjtvpir8pD3ZfrZV574ZCuHchhqTPSlicIv
pZ4uoSlzjGRFNR34R3w79L5zl3mZeYOewdoSxBytNXUXf8eJxH2f1+lIQOtkbroxwXFHuEOEqq9v
aJ66sU+3z/KGm9qYq2tv9eoZO3J8IFtmJIY5mO4jZU9HOM1LxZ0x/0JnZGQ3aZlnX7kfvPu8GAbU
bo1t3JHJHu6158sb1WiLsrWrn1Lcovs57JtrM7vBetAJ1G7w1vat6w32R6Mp1ZLPZzt3jQvVJmrL
Zl0FQXAYMms+lZ03DRu6hv3Wsmty49MB77YR650zOvMNFnsNKDwW82cDjhbuudLYi0zMBze15y+U
48TE0jh4nM0pvvSGaM6NkfTV3p2NiVnJ7P8/9s5suW0k67qv0i8AB+bhFuBMUQMly5JvELJkYwYS
MxJP/y/I9leWXW13/dcV0UN1tGkSJJCZ55y918a5vpkGhA422cnf/ptzjTnEJ8XSBSGoiVo4UEzr
wTPL5pASnTKWB84uY16tnC6sU2/DKsvGobkjsBkmgOO8VlH9qc//dh7KLunkH1ZU9BbqbzsPJ0qy
5V9Ab39cVr+97nv3AZqESm9WQ/kLS+INgwKaBMROpt5/9R0M/vH7eqq+AzLhaKShsRzbSJL+yXpq
uz+tpzj3LDJONBcVleFhRuHa3tBjuZusDPT/vkir+URVPm8UvUUMAyjKXVldrEISRtPjgz+gQtdq
SUA9z1eJubaS71lpa87YUatHfpWBS/c9TaITzRbTdZOY2coBgv84I5madYalST8fw8SR4I5aoa8N
mAonz4nUHZ8SeaiMIQtfDkiZPjspRUNQk5a2aWJoTORCG/YZp70TNGkICXsc0Xc6fF5hxHLrYFY4
VNYiJbHLqbzgYwKPJepKPBHZNW8w/GWrskcVLfF/ar4dm0opUG2IqKegDOdeObhTzEFVKpjmXobI
iOzN6DmKfq8OYZSsi56WeupnsWI9xqoniYf3Rq+Lj1VnoKWmXKvFeF1zzo19J3LH6HImLt3dVMRG
RGfiFG0k+1lRm/C0C9Xd6O3QqbCBaObvNXP5k5EWe87DBKup3Nq1ikFByaAG2TIGsx1qLYQAbXRn
ww1g0mgkDPmFHaK2A+YRfSqYZ10NjqzWFZgoGjyOpJzWotp94ATZKeuSefEaBbGz7e151fG/FjF1
82yl9XDpuKlKjadGxo6eiXYzJ3q1GsNweICAT8Mr3xZNoZ7ww6DM9TaiGdwU9qddH5ti3NRmLa7J
Sta5YYSj+t1CeVKkF94MtkThJqzsgRlbRkxQGQcGJIOgSzLrs1JO6RlTBEmz3lQThq54m5iRJonS
nvGYQtHyR0Snq8Rpyj2H6O5ghuSYaFp+ZsnPboYJZzPWRYKpyrGGHzZyvK7K/eTJO6dsoOkrntd+
siotPBfEhawmat19BkxxrY5dccQC1a5bOAUBhIv8fTWg36gVLd4iEvKe7SirOVwTw3aN0Kh+igao
2/BypYoqx6Xh1KWacgCEzKskk/8bNC50dup6vjf0/C5VBKWiHaE51M3sOdFt7d52eahMdHwb4J2M
MtACsd1MxZ6C9nMI//RpnjJt7QmKC3+Io+6pmSGnzSiEtXg0/UyMx8GMrSsERfnGGGbqODsK6Yaj
Ld7DU7BPYeVoj5Peu5eaU45M88du76VZvi9N6YE/qdq7FmDKlTFa1S4zCuM4wgS5BERAtyASFjTv
WLvsB5E+MPJLH/lF8+009caxRwSxQ+jG0Qjw7LOIOtLZQwq+Q9IY83VtdcNF0eGXo/FO9RYK1znL
tGM0pzC23CiIZk5kqBp0clSbgD4eiV0+NaHiCzdJFgiaccWUtL2g95h8QBU/DZxfRvUksiE5dXFW
3/VZP94yfBYHI4vKtTIl3iMj3PS+GezuSDwzQMupR0epzs6sb7QiLkit9sI96NpxC/gywmbhuZum
Hqwv1C9QyRxbfphSnYQhT9mXmSj2nRWemG+UK+jwqj96EDK0MtrrnjhKSyUa2TN8kZn9S1+OqL4z
onVUzEt+aYmKqqkdtk1SAmKLVci1k11/EqHVH9V6TDgSyiSwS3O8SSurvoxh4O8qWGs3uCzlQ18l
8zNAmOGGLyS8mhD2f+DQowWDORYrnpNuhVQ03Y2cNLbCTO0aYWCVvQe/nmO10HhalIU77mTixeCE
ykmnoIs6hSpSWHtCaFk03bWjYXgj7V4S/q0Pse+2lv5l1mNP8VXwN9zKslpRCdyJKRtOcVhcAz3z
LvVKjx4AW+fb2fLqzWRIFOWqTNSTnWTqyesy7xLGln4jp6FnoyDe6aJimLpFxXWV173IfY0HFbdv
xOzd9BBGhmM37RNcFQdRpeUKc3cS8GWUp77ufLS/LDVlXoLSQUOu15zcbYlQKVA7JQza2pbPoEym
hoteFJB9m6a7Vrb1p4wKdkI2e2AvwTtaV/rHFP3kPm8tzHoEHNxp6FfPEcnnlzRWAC70uHx8sKX1
+7bsvcsJedZpaIXyJKpeZUfTxnOeVDXj5qp1LspxlC9SqUgZxvNh7crSGg9KVAxbtCfD5dA1xkEn
mpwDYF3fj5bVXk+WDFfSRIpoJFN8w84mHm2vrxhHl84XiXcjZ2zVouvzopcxm9I1uA+CcTqxGSu3
R9DTopPRAPspHNezwFNaZe+SCA/isAVbKQpXo4GtgwkK7FlBck9+1T3BEd26ckBdAFRO0GPYafal
NLGTgGSuP7g0z+w1WLjikxFF7rasp/DUa6F7HNxS8WmQNPvYc3fkb+k5lQ/7G2f0Lr/sGM1dpW7R
njJNduueyBRSuZTuFHbYBuDiW5dj7kDsod39AbAxRhABAzpoTWVy/dYY+xsRte7FzHT+s2r0ee97
fcJ27fEdH/OxU+7i2KJaSUg6miC3mX7VEnq4LNqkAM1wCNed6lZXTlYal7DLSWMk33eVublkIhBa
7tbpqtd7YkRAoXt0dAqNk/5UOe5Thtt3oybGE2rE6qREpXXrRnSONXUyaKh4Jsug1K/xIqkMiMvT
8gMCUjC07dzRWpJlsqL+0E892pd9pKNAbOKSgiLSjfeO2w1rBsP5pq4ra6vYaQnvBf8N1i7akxly
G6UyBGQltb1xrMh8xpWeI+XqxLzqx8G7Re4roBm2+kaNG2IlQ6QqQaEI8zoLa4CC+jB5N3lUOltc
eBX9O+PCDZtx6XKb6qlWtVO3iKi8TnfX2Hfqz3FP99BX5Ojtwq52diCyBBmErQzKULbXYs4FwVai
3qXMO3YT+QTBbCVKMMKenLeh1jgfOAvodxPjFgkYx3C+uIXSPxY0VjdhJh6sOnfWSoqISG/alOtT
6WNyTml3OkseaeBdGh9G0Sh7u9RbeFUmEjQ27Xp+TkSDMqxNwvGg99MKvdd4JBck4tY0202RZtZ1
yNl0oyVs1r2dmelmdBsnXRnkG6bBxCJ8aUR9jbawuQeHW1wN42CKIJxVc8t+V25oqmcrwEwSiYHm
7HQ0m1eO5mBTUp3kkQOa3YIPcTmAyHDXizQMojhjKONojZbtrTyiww9W6XokDZja25zobTsIY9cI
mwHAKNl4tpsm9mnqjntbleBhsnrkOcH3yc3hOS8cfOM1KX86EzGWFXgMHKYnTqqlj55vvB3UPHqv
ZlX+3tQ5A5pRO6N8YxZyJbLOO86ZzWklssK96tDZ9iO4bqqfVexgvjuE+6QfmnkFnSY9pJ2HyCoZ
tKTniOlVu6LWo/azUaQO8wk/w5zsQneu3YtwsGiiIxw/0CWsb6CPGSfTbOSlVzfayqOpGnRRPR3i
kuox4uD/MNvuMTXtu8iGpdjrySVWbY2rNA9F5mgfEwcaaYOIJ6hDG7OeUwALYES5l8QaUobGxqoG
wLkWxvyEYPZT4ig3riBTwIsHe5XDGfPbOlGDqivHrQp1OsgYyE2UCMck1wqkltF7fhbGgNI1A6/1
+pWBHN1X8oShU2KcWst81FoTffnQ9WiEs3yVZW4TiCLniylGDwarBPZoQHzEgFUeorgGVdm7mxhh
3QFh+VUsTf3eaCAAoc2kV6vSXdlojq4HszIBJ8t6YzVX6C4roowdJm8+2kf0tAhgt2kyCyRb7hZ4
qHM12fEC4Cyxr3H7PQEeXYNDC+9Au9k7oYTyYOmtemI2layGiH4Sylq2OSa++0Q4kGzabg4wKluB
RBrpi6qLLkuwZBsvS+WVpXJxpIyskxk+ql2LpguwGv8pUvQXmQdFKXEizLgNeMbUh28Lwzg0ZZ70
brJPEbZxhJuc8NDMLqu0hVfk1lTL+llwlmKu00Nh/aEJ+TcaE+rbN8ZcdB26Tb7SgrogNWehN/5Y
lc5J2dhyFslem6rmeU4JkhFJHl8R6ZOdf/9Wv+hmLOoZl38v1e+vrBfEI6lNk4m3EnpdrnlGJGNW
GVWff/8+v8C+uSZyvswF304/1P5ZO5JVkhlbBt21F6HcwGQw93Y/6eu8TLprLDs43wcvVhN+9OJJ
OMjOWVWi+IrAxqW4DmM+3e8/0q8/sQNjw9TI0llAMD9HY/RqB7mfKgMzKChfeGRya6QLGtDMPazP
CKibZwb9/M5a8y00/N+O/J/6RyZ+8x9+pl9Q41ds228aR19f8L1xtHDE0XqBgUCCgjjkB8S4+Q70
OGlydMfxOYEd+Ksfr73DqQdRg7gmHixe9lc/yX1HfjagAhOdCS8HXfNP4KU/P7i41IgAtSzcehgG
XwUyPz64mCsiujcWqt1JFZBv0zmjVId/xXRhCAiQaEEBp/RsMKlvaEGE0JxQC3oUe++t0sXGZaft
BxXtO3Fnqv4Pb3g+HeMKYFWvdFIGHW+XFa8HdK2NnrlPB7N6smg2XddqXF6Ur32jOsnl1hPqELSi
osv1w6/4N0sagImfFjU2FwvNHMRZBhjwIX6S9PAY51CZk3rPkPehqEMj6Mc+8U6Z11T2yhaWc8HK
Udp8TbZznEwvea+lTfJxmol5dPoWxbCYpXGIchKKMrCWWzB8fbZu6sq+cWJXSMaKjrUPx6K70IQh
NqYqTH9ukLujqvUWR31bXMW6VEmw1AYtUN26XjrujrPq+7mQPhEQSo06x56wjNj6Y+QigagQqOPH
cjEPtea8bqq8P8NPKzeVNEtO+Z1BWlBUe14cYKxPAyMxF6l5oyCOde56yog8MOcaNZxji/KSQxSG
mlgZF++dMeykglQ8U2bDTzlgS0SD41D7pNjEgYhpFxUAnR9Kyg3LV0BWX4CUDVd2I7sPANfZ9hIV
34WvgiqlXWC59s41MrnBL2JvJ09PAsXUx5bSVq9JElbSG7VNEm2VQod9zCvVBjjAjHjlxnhAxt5o
ks1gTFicOC7aZyAM0eRzGCNnejbj7k5DabImsHfs90tXLFqVetmdJzbKOEBM0oJHIDh7U4CFdUFE
dxnnDcsW0O7NaDaOJXF+IyDrRGc+FXu9nzazyc+aKuaOAYRO1cXp2KfkeHBS6a6pgsrrrGymTRvV
esPxG7uj2XRpyUFw0jYgURvwfgDqZa4r21l3o5eaIKUNlnHMAsOw4kn19giwi/Osy8FgrNOnhxkZ
yspl+PMUO53YzYU6r71cdPCxmmredHoXzWA3dVoEyFKmLhgAIGypd7RjqLhUF64W3hup3u/cMV5O
u44VfzZHdbjSKm2yfNofxWfAdFkF5RBiQm0lZUEdHZHuJIfZMnzbaex0xbN3G79SvfuviG9sA/Z4
C7o1mbD0OSVWrNAI6yhgNl5qEAO67KVM4zBhPtWkGOeq8SXLBgxqpAEXNDPgEAzqqa29JnkaEuJ6
dl45mPpV27KDzf28YJaMdHggPQRVtLT06mlGONTT1OmnhqeiVrrnMkQ5smo8IvQCm4l2su76plTW
VejK0yC1EvGy6nTauh+UObmVBlv7DkX/gngJF5NjVSJnA/kQR+Kj6eFMw/JULvUtgWZLUl6m7uaa
rT2GJX7RxHhrV7VqVE9tBYdC4xzNrT6p1V6C1TtrDotmNNEX9bFZllfp3NO36AGjQNn1eLdmuTbw
79ZtE87auK6tNmyxJJktgUR2aiJ0H/j0U+TMu7qa5h2IAgTaoVU9joNOZ92zBjGs4pEHeU34weIj
Uaf+E4GrvXpC0GzR8ESr0weCdLanps09ayWUfN68LuUeVx4HuEJ0pn0L3xjV93CJGmW+z1HWU6Rm
TMeyFhcwlIV5xU6gySer76EyH9yvQqbsq7qJ8j1C61Rp8zg8lNGUo4JS0Ic89bJjgihphh6rZrYv
a8ZoAziToVI2Y98l6cJTFNva1fMrWcaAr+0q0ckY19IJX2Gko8OueLCS0M2vGsJIi6AkBsBauXIY
4O04HYoUPFzFBfhW/HIjn4B7txDmvmR4MlyadTOl/mxYYb+CnO18pLcxSp8vJ/OCPJpLbVW5tlSR
h0kXSWTtjI+VplRAWKVH787GExiiLaYm5MiXjW31qdW698Y02vuB2EFrS8rweNPbOS4kJYPpsHVj
l1mB5ib0iPXKCwMTAehG47B9io0B/4GiyPIiBl92p2f9BCc37q1nayjprQ6GFm+qMVsjX1TA65ID
cGEiGTqG8RBfwLJtFkm7m++n2hXkBCDQOxpKTqdY12fH5wZS7jL2GTy6hidXpgdIktlP4eiBbbWt
6/e4x9Frdk4pt+VoSFa/wU4bMPtzFFiRZW6mkAW/LYz2w+s++u/B8U8HR3yvnFf+u5Tj8vP4n9Pn
KXl+e3z8+rJvx0fAV+/AdKKdQEVhw6XijPhN9gypATmHgXP2Oxf//46PhsOLUEN7LrJ3gAvmD7Jn
7Z1BsqmNIINTpI7G+p8cH62fijHk07w9RAkTaxjnNPMnwmGdmjk8njK9aPQ+kU9mZSLHKE2nMxli
e0rp+QbyzVSSLVu1hbJfciOsJsDpW+5gG6lbWhmI5+gJ4dpXhRVMKfvNcULU9BlburNKAAE2c70r
uwjYErDpfJTmLaU3ogBgij0uvfYlZ3YEDkZGlItr+M9p7F2pidI5NwMmas1AuNw1Qt4aZRNSe4/M
8R6Bm+QJhxdY2BBi4koti0PiLoJA11Ho2hWWhHYczVY2xRc2AjXh3sa6M1dk6qiQOvW1VmBmQaFb
4iS7aznja2uXmWeOr6h2urnfsrW5esHWU5TqMQEa1a9ntX6OlbbZOLWQ15ael+jF5JjyUsLH54+i
pM11+vcB/F8m//ipflu4ocXumuS5+0/15T+40friU/LGf/D19d8eRAdZlIq6H+mUbSxsFQqpbw+i
47xDFo3oikfupzrOcBFToRpi+kmhxmiKx/e7LsB9xwibZ3Gh6NGU+mdwlV+bFaoKEA1aAca1RRrw
04PIGSfTGAuquwxJSxF9gQh4Nclwn7ou0m7idxP10Koh6t7+QSOrJzXaP7SAvF+6E3wEEDKEYXDN
rDE/lUuVZdvCdZkRVg0T19B8kCAIWsTEZbGJMjwQalcvEp2opF8RngS5NFtSUMv1qD+aA127eFUK
JTqps+Inlbvp6IEKB4hjTK41ch9fE3SrB4JgVPFMcjV/KF4SdGClf0xbfb38ozRReybyfTtX26Tg
PKGspeXtzIqjIV1G+wJeJ3TrWeVY7StNaxgrFZm/NErS4jO/4Z7YTcDUCywO1PnHCAknnoL5xgQ1
AprdxVCoEKKUuhRdBrPo7AKwwQ3MhX49lYguFK+7sb1HzVDWbUTCVcsnKJAvMFMITJtsAJKiVFJ4
+ypfDRNK1T47T0p4l9Zjs87aYj104mNPVbxN8v46ap1jqpWfZgSvXZoFZNznW3vmY4wdEyijLJ+L
ySQ9OKUAkur4XJoRallGspiALT+nbhR2y5vN4MaMq6gg9vPfxeV/WVzYOBc08X/f3feEI5So/n9s
DX170ffWkPMOIJJO38XyXnNo+Pu+LSme9s6CM+tinPvqTaJr9F2qqfN/2Sg0saZhGlQXI9L3JYU1
CsyTC1Ob2NfFCfVP9nYOFz/3P2CR49jDJGU6jIm8xfL0A/AwsaF+5aiCD1OtQZwfRbWo6KV9FLWj
4NyYNHNl9ql3Cx4f4UUXWsws1cG1plXUdlW9a7QiDAO3yu0DYkAT4/VQzSMJrCqHfMMszK2WIje6
yby0+YCZFDLRIHB3oskj08ofUNxcALlxaz9nIo90n7oXxlHV2xe4PxySaseGVFdt7ky/TOEbzzlM
zvVAEYFqZaxCNKOhGHzTVepPTMOcZzzhwwqxSrSOZppWfizyrg0kVllrpdHZ1y88vYtXrVfYpxHb
pl8M/bmlVMf7rLEmEDmoQi2xteRWpKm8AX3TXUK/L85Fqkzl2pkqJQ6YT0UW8gI1cn07FefcEsOW
v75eawwkdtGIklpfNNVajOLxVWYdV0m1sUqLCKqvMuxXSfbEXGljLjptTPFLWkeT32pkgKzBe3yM
hkXXjZh0VS5a735RfQ+0eFaxpl/HiyLcWrThisQdNFH+XRvMOS+NcjxbKu5a61VWLiYnfrYXrbm5
qM6bRX8OyzDn4DXV56GB/UuJlJAR36NZH+MS+Xq3KNlV6la9qi5DRoJfUrThmyEzUc9aiRtEjdOe
aWuijQhRWMDqCuxFMW8v2vnYmj+Ao9P8ZtHVi9w6gLkBGbNo7lNW5LOx6PCNRZGftGjzRRZ/She1
vlXZIyDB6ZirllxZi6YfDCDVsi0UDnpTcZsv2v8yyzEGLH6ARQdPnyC7afKUbJaJhZ6ghfZ9tjgJ
zFafLuXiLoBUwGHO4pPiVEBvgnjsbuYQWEC1WVoEkCuhjJR0btaqENRdMUluUu1f8EmNIBDN/MYZ
ACyv8L15Z2fxQLhIQOnjLcYIEc3zpUnLIkjFoDBTnKrt/Oql0LmjYQd2F4TUgwDJdV80CI00bvtT
NRnzI3kuVgLKposPJjk+mH8y/DHG4uKos2zc9ouzQ6n7IxbH9qBi+sAAsdg/FicIhpo0cGEw7oxX
o0jLPbiaFvdIHyocgufuXmHsHbfz2V1sJqFzNAdCD1v8J3LsU0KUmisFZ4q2WFS83DwDGMshiIvn
FqnyIj+8l6/GFr39WDhNvsleXS9Foh8tk/k27YBjLl+UxSBDsp8AF6h+MHuwBgNCs51YDDUjjso1
xJBoCcF7ZDFsr/TFgMMJGSBDFll7WWPPMV+NOkxFV0XYqBgTYZjj5nEWW0+Iv2dYjD69UzTb3Kn1
fdoeZrxA3WIKqmEZoQC4LBe7EDBxNn2zWCHKKdbjKJJN9s1ehHcjNPIbJMnRflhsSJz+yQzy7Omm
WExK5WJXEotxac4m+2TiZUIZNe4bSXjfCivZeDOa3X2vSWWn1BJBhUmABlVJBSBOvS1pGGKXqrVG
T6/lq48KRjdmFfdThfBgbduzd5cakhYwiBk/Rk50LQ03ubLi9qk0aWtYwOQZYGpPtoD06ceN2n1s
Gy5ZLWKxaoBHHqOck5aqW9zSKjl6yODzdS7j/Fqy7BKKy3qXV01VgaCRH+feQ+Idsj4PPfdgIif5
0ZN02YhmUevbupluSxXBEh3lgoiZ2PT8wct7cc1oW9sbYozbrdBNh2aiNah+O6cEtGQDuYtJ2eWr
SpTeuUudLyjjxoAmikaH10U4QscdPTRiJ9dn4lpUtEmSop+ioAK90/sisRUSkGIEoHpXbGSMxoXF
XYz5BKgEp79m0rlDWEhNFffsLUr9nClpJWFbpj1RgfGo21cZ7FN6tRWJMFnvpvPFZDb2DVj46tZo
Qh6RDB+6t2+6wXpotaQ5xDTT6bDQL/rUcfcngdbT7wvgBDgmaV/COQN6dmGBaGpzqOj6H9AfKBxR
0zLagRnaS6gEV3He57cuoYewKgbF2cZZSEHpzWP8KFyzXQ+6WezIOIyfoAKoeNjcJk0D/JjmBf4v
LfEdU6AOncc+3A+Cg+ZoDANN8mlWbgRL+5cyM2lHGzTIT93QtiQb6TU+LjSbjT9rpUC8YfXYdc1p
7j+ooVE/1Y2aPLInc+gei/7UGnNxhZrA+7LktszgUEPjrAzZ8EEh1umyUJ29o9n556Iw7Ber9CyC
ZmKj7mlkDxhBPTPZW9WwL1htg5YqSUIJJbrU90K+RZ+8L/e+H6R1kdtt/qKkBGEfCmp0MrxEMt6E
tWnfs494azi8EdoAqStB5TgCFwblS7Rvkml6zpLEM1mMCAjzsnK4npxa5a6UsXLN6JdjuG4UzWMK
z/SSWOWILkDY4Q2gtTrvvb7OXsyuzs5iLG/BIY16kECh2Gcgj1daFvOwMp6vr+hy14jSxpaDMyKX
EH4XVKcTQZ7jo4U55XPoxvVHaOvDpkQrgzA18iLPn2qpHBotHa5Li/XGNwBKPpuqbK9kU5ILaoAM
3/WOFLA8lFF89KKphEKJ6novNJhkqzRJmeB4TpF+qN2EasWtjO4MXBVwsjIZ9aWNfHPPM5cAgtZV
RkTSnGrgz7G3NpxGfSQ0KjTXODizaaUNirXtczM5h4zBtjUu6qDse0KTYC2mW5Zn6hRLG4rAyHTn
gmDR+qDF3TK7MtWVHPp2levccAvNmb5HY65r1aoDO9W7tRWXHt3MVtzg6uhWEGW8i1zBVe07YdWt
JicV+9Yxm9Iv8rJ5zJq0o1KK+lYL+qmtHjKpi3LdmR6AHZHW82ebA9QJ651YMdj8ZEax996Jy+IJ
LXq1MeIc4+qUOiHp5MBDkDN5GSuiNUl1nziqc/Lwf3wcAA3vRCwkEt3ImpHxGtL45IxNfOxCzbhH
3R0D5iOfFu1kM9CKqvRqB/qDf8xmEup2Kdrzs4s0awgmPdaeBo/KU6AE/RiZYXdjeZ1XMrzQ1cee
jnKIcXjsuZfUdmHVONqLV+s1AK3CjpCfV2n4kHhd+R4zpN1ujDKejn3by+2QKkq8ommLjs0xsn0a
Zdfq3CcodJ3LCE9KxfAD/7qyHpngBaXsPCpMT73snaWA8/CMgMYT+pWd4y5ytcjZ1jYHC5i9g/nJ
QyprI20U0T2aKYeudjGaCmpNQ8N12tJVY9AVXbadPlNbz9hx0nzYzqbVrWZIOVjz1f4CmMva7mHF
gejqmyDp6bjZtMdjf2hLQJ90zN5HcFY/4VMKN0OlGpnPrzm3gYCEdYr1CSAZxyxM/6GlCh+6KpOL
CMnXi1A9sFXN8h9CiXOWFmM8VWEdf8jDKb9LLDWG1GUp1Adhf9GIyVvo5giWsqbwggifVVyM0cGd
If1syqZmapV41O+lHmUPrYvUC6rxyPAohjAeroXQsTWG83zMiAs4jDB2LrjC/EJHOvoczgnIhKTr
doWoh01Efu2+ziMD0+b8QcAa73GAac1TZNTOtVHXymdNTf7Naf/P5/+lSqYdtCA3/nuV/CFpn0lY
S97Ev3571fcy2aZRhrSJ1hZyn6Ws/atM1t+5KHPooTGcp7u2wGW+l8m0wF0inF10DZiZ6YH/X5ls
kifrAT5C3/OKhuET/gMFBW/xg/LJ5IBqURyroJT42zQCAt4WybqmxhlTXvv4CiZvCg2pokb2xiwl
QNeugSL8wxf0N7qEv3tDB7EVuiRMnra2tOR/qMpxrpCdKArraFi6yxZAisnMLPTaplrZRRyQ/sAp
eqsQ+XqBSDz5vghEg+LyU2eRQnuGeuGYR/zb9hOBLtqlkabaXWuBuP39pb3tIL6+FT81v7W1SC4A
TL29NAarYJ4zzTxmxWg9JQ7xjFY3w+2xweNedvPs3TtZSo5qSJzk79/6b66SOwnrLAcvJiOvkTw/
fKukcgxSpTY4tnD691Q54KsYZOKNAFnwpwyVn7BErxfKHaiBnbGRstEZfnuhE7bFwpkS8zhWiF58
RzTq4I+pCgdq6BxwsaWRivhQTBMEXNnEQ/tA/DYlJhNWJVD10vtDptKvl2+r3Ew2Qjdg36Ci3n6g
VIs5gEA2OLqjyeW+0mqJiki2/5/vpTEEXxR8dJh+nhlF6GHzGG3d0WhHjCskFr04UGfOOOzF4+9/
1eV7/CsvZPmebZWmG9MpB63gr2a5DhWzXcExGML4S/tKv9UL5WsL9L+Gz/3dd8cihMOPN1sa8G+/
O5WkI8bRuYn0Fwpw6g4QpVx6EoE2Z0zXf39F2tum3NdLMuC86ogT+Qp/Ti6jStWGmSjRY6ovebbG
wHtqocJo7BXZ69aZ9WQuKXivgUcy7ox9NMAK+sPHoAH5yzcLBlNXl0fV/AV3FOqaHoYIvI8TZlzM
PaWm+Hie3QuB0yFQa+wi64w4VptCukeb+PrwWiDDt/9DJNTf/QKmiR3SW35pqE5vf4Esp0wvMsHD
C/T9DOl+9F+J36Zo/pR583dvBXbOJeyUreUXch60jaZqnNo4JkT9nnF/8MgqORyEwF0Y0L//lt8u
9SzfJsYM1fFMdhbS4372eoq4q/K6FsohJIYFIBOSiUcacNgzYRhdM8hgdfj9O74Oaf56Ypa3RI3I
JMumh8w86RdcG06xRXboHdSQyDoQ4MCX26adzkRQkwvckkpCBPVMxrabEmobAZQuJkIWHcyZ4wqc
bI1Shu3vdQXpTJyq3ACEFPthrIBPT7TqT18SM6Y39yJpdzYJiw43IhxFY9Ehv/35S3dKGQchbW9z
lQbI0jyoljZCpLVZj2eykLQXcui/NBuqVEibbp9l3yB4gxsP4IjPCP2UHzK0SNjFote9THrGrQul
iudKJ4Q9XmGb1waKqRGVhEYh/FTHLoHhdk3GU8rLGhW0uQPnuIEPqxv7USe9uxuc6og3wjg0KV+g
D8tZXuMDJbaMKaN3T+ILAeixF9baTmutRYDhxM24KrzYzoK8SUIyWwEr29u8rHmPJc6SJqq8rmtX
VX0TpRQjMNx7l1COuUOEqYlHiTpm3irh7NnYOAwCMLuoaFay0QhfyfK4e8locD06otTFodAWFp/L
qUXROwxiGH+j5KMmPX4yZzbsDI8asr3712BSmmD2E20+7nYTsO+T1Lz2BWXPskMPg/VUyEx/FnOo
74baqc+Njd7dGgFXO0lEQ5T1d7B8/HnsMJqEca/AVT6aE4h2mmhKQNXGNxom4T3K/mQbGkb70rSd
i0VF10jHWRjSJDk7Z2jP870O+eFFeDR2cNWO3r02Ne1LVkRAwGwDBOXcUhEG+Be9+15I/hQ6fjp6
YcnfUqRSu3uNZDd7lSLtdZcr2ak3ghReEoOKuEl38P8Yskn6E+MKQIQp/aKUs3OIl4OJkmJKieqC
+DP46GfU4gAjc1VZ0rjLnKllUnPXwPMlYd3O+Db/H3tntlw3cq3pV+kXgANzIm839sTNQSRFUaRu
EFSxhHmeEnj6/hIs+5Rkd1W4r48dobBVtScgkbnWv/5hybIGYl5N9kU4mZHwL43eL8kFJxSgdyeC
6aAa8WUcT+TloRs4F/064fmrzRhfpi1NLjFKcm4Wr8QwP6oDAm3wCee8GfKIoAqrcljLNJ/ymVkv
bxsMI2mICDnvG0szvYZB4MK/bAk+Q+WRjMC4Zb1dRQELyEqJLJrq1nvzEyaQmCDqeF1vsbrPsbPa
5xWmh9jbse9+q6apegrWdLktWvr2tlc1Oi6MYAKkPyBkaQFIFMMO410KwpHnaq3HvdlH/lNRrCki
OF8TVQXTJAwpAvO6dJMaA9tcyjD1eidUHpKSpVqXp1yaHgPMpGlwlV5SKiM/h91q9tXD0PQBvsrR
WP5ee93wI3CJjPJsQodx5cG/ClftSBGUwc4UElEO4msydNkhLmpe/CLveqYVi/+bWoW173Xkco2Z
R3xE4yBmBG4NRs5bOjNmF3cym6w5rNY++RY7BpqiemhuFz/BhJaw42tkdaI9Bf3svzZpORyXqlm/
+fFcXxhz4b+tZnf9hj9tfoDpjAWgNXEbg8ib8Nyaq28ZhvfDvpp0eJPZiZMuRrE1wZvK3nddaRxa
akDNdimPJbio3pgIt64xCRtzhIVV3jZXGbl1x8Ubl9+juJ4PiZEaD2QTlC9pPrlhsRDc01Rpvsta
kHCRd2+QdHg+yI/fR3aZhOPUWccS7WHWBcady2SL7d+JauzfO4fpgy8If8b3upXC8Ri6CExT9Z1v
5hsq3eBsgz54ewJI5527RXwDeEfMB8n9DnQCOIM2IBGdCm7rfPAmRwmD8VN/HL0cbVti/lYIcCNZ
pAy6pAWD1oicPVYmwBnRUD5wKkHIIZsLOo7borKJTe4osovsphayujcHwOkC0IMMXDLrhrctY9Ww
8dzYMQZEFFw3TISu/S3q2HYUeRfstsN73MH9Ib5cWk8LyV8QC4dJPncCUPoQjMozD9pJBvUXNjTT
rhRwIkPbM+rXyIKPXqjWCAUo6HnoJedxMHoRYSG2S6TMlpplWqrpT3k6sAWxG1OYNTW7raKP6vuM
Es6fVutpalwe/TEh9d5V+JKcPStvXpuGZQtCOpFOkRdV8WojuKSeS1AZWQ7YFs980jflNw/ktfmx
NJO76yd8RQ6FGPpDlbnz72Uww8f1csP7Kv0I0DuRWNWQwwOgomKkZ+SiJN/xNnjLGs85eG4ax2GE
K0r/UjCoMj4jlaqdc4DY7W7COyb0izQ/JPOMAhHX3+MSVM2XVcalANZ05y9gdOUjKvofdrG+KNu1
PuXwk8/sqzpkV3bjwcWx/5143/h9TdP5czwK7hxPfHZoCVOVOzcWeB5OSZovu7boxcX30r7eq7lo
QJ0xD0bHO2Kkch6kMq/dtl5u235wHv1VpcauK/MRuwjuQhZS7MhnMk2YzCprKG5V17mfiD4pPrWW
Oz6WadCGXW31v7mTURxq8P/vtfRxcvObFYOsyGZ0CrMrDfNEawaBBAHt24LtAt3YPisD94JL3/eo
MebP8xDnYKUwcLs09r7ls5/HYYf3OWclFgm7FvPuO4me/LZTnoMnzix9SL9x/2anc3MNTkg+L47X
15ZvGswnh57hjsWWRyIFidZ7Zdk2bHU3EuqYFJXz5OcNUQiVQ8JcmkQ35jKuD9h/1DuJRu11LGDb
HMy+d9MLgV3KY1ZiGj7O6nOQ3/kKIPYkk7E/azu3mwxi2xdwLxuOck5CCEQWYebnkcVzN3PC/7Cm
tr8dG+bYBMIs17jnMiNuZAJxGbMG54rYvfYEDdZKw4bKwgjjSUwPsT0RSFah8G1YlwUwsRqQ38KX
vmHszTbqmIscwraBnLu3S4QPIa7h9u0gltXbLbK1gkNQCJcN0Zp/r21/jI6Ig9cjJg3uleu2OJIU
PnEoo0gf+9JqvzCA658Dsl0Ok1rzcM0U/GbhwwqCdWPt1JqJPcMrwYSH0PV3sxw4hwZzgbduwD/f
u1yq+2mlT6kKAjyJNIjST2h71Bezm2H+pAMsgNRBixgYToclO9jxse2FN4e1ncr+NLJ2f0RFor42
gTP8NnuReMeg1U+PJmISNNVwe4swqwvRQTB26h/rsLakUyXrMp4h9//wEhXfk0nocMrBYLs4syLG
ra6rdp+olOGBi0t4mHM6fzIwRzzYmAAMexlTs8frohT0olokiP7cAUR1xJfCcMX0Aq+5JjEpXrNP
pL7g+RERm/SpkgVq5gpjpofEcLhrHxO28mPepj6mb1uL8b984L/hAyNlcemi/wILfUMwWsVD/TMY
+vGyf/KBLTg+Fm2Zhqocj97nX2Ao6q1/CKh/f5AT/4mDQhIGnHS1xfyHTdH/4KDeP+DtWjCLNQqj
zY3+Gxz018aYwPbA2lRsFmgtoMvPTdhar1owPPoP5VSUa0jEwAjvoh/gnsxt/+1PF+Y/YKC/AoV8
GLo1GJegoABkvzbGsafcgqPbZdEutMQucvdFH9ofp+zm+h6bxDbKiUr9/+OjHTAEaFbC/7cGOTVy
i37Xch9Wqfho2ZF+9pHpLkZSzpyAfXpHHUkZ0kfr3+I/P/e6boCbtQ0agOE14BZ0T/3P/4RT2li/
VjIrnIeiBJ4LA2OijKH0wX0/rfXH4Un8d4Hr2oHwJ7Bn+1CWCspTrByFprX/+UPZ46IxbqT94NkV
zulO4FzZpU+wG3JV+dwMHg1cinIE+/oRN/1kGId3X2M9heFzHVq0HdjbxVQ1vdHF0WFd8Z33A93s
UAKb1vWEwhZwYEW5v+sbXGAAOiuivP761mm+2v9gGx/Xzt+AAqYJpvMr8BjM2HhAd7I5pemQcgan
V6oYaYiCXllPsMHra5XTVP71p2K4+O+fKlmxIDhA279Ko33DFJnyOusB/MB6wigvPSGUSn6YmcK4
2lrVo+fSwHuCoh4/LYL4/vrz//3BFA52YYFgZMC6+fVZQaxCe5ArC9cAsmxT/cAsel4QT38baWD9
h4UCqsuTFegmyfsVnIwWMVSM3qwHV6etG8gB8yNOfLSmWzOP/4P7hr9o8xqbJoUtHC8elq2TzrDp
+pvb/Z9+uIM8Ab82TV/8ddXarlHL1ozMh3FoeUhcCvf6BlIJRXyqY8v/+jL/p4dEsO3xXPJfxLu/
wMCQk5EcOJP9sEEWFbwbUBIdXjfiP3FddowVNrC2bVNWucRD4a6EcBWHuJsZlPPZWuOcM6lHLGro
PLbQ4SHXltSoO++TZKLZr5aMp8wLKjVfkJ6PxfGvf8Q25vjlERFUMy6oOZITVuzPT3rGDGAMFmk9
RFFGlCMVUHfe1o0ayuZVt6JhEczsewsXkOJQHmKq6TTEPKg9N0sJtpLmLlDGOq90uFZk9u9BZ/7d
tOY/7IJa1UKkBBxMF4bqz1/TUPY44ZpvPXjkZsPr0pfZakBHLTOyntqi+7shmP3rYvJNj1XNmWvq
qRtpqT9/YjnQZ5r50j9siBoJkd5bJAkLxVuKcc1oArF0jg9aCHxFuAlDgQTGzbzIzylSSVw8mPG/
O/VELLLJDkAl3rymmDkQtgxsvF2inlPD31lpImHNgxsujDZvtuRmW/CDqA//DjrlF/yyOaFtNbnP
zKJcuFrbsPbPO/uKP4MgjSN+qFkloWyWtdtnOM58ap1iGc4gEkQV4DGeDXta3oKcuamMkqNMSGCE
Xm46JihLI0MbZ6oDxbQ4TmtsDCQ995ie4na+OOBuHvlapkOPSG06G18ao4yHvSlqPETneEm8EJ40
0AfTBp6MrJ+x6ySSDF/tDBWbGzTVw1jh2xf0ZXZjl0F9N2XE4e3JtzZhjNmF8ULMdY6WdSl+M/Pe
2hd021jvLCsuH9hbJe8LPFn/MixJtU8Hzu8L0+ESnStjNq0oh3+qErpj7RdlIsFFyUfKmDCa57Eq
snnvREJ8xqwFe7EWLoe/6+ypBQvw4g5LFF+SY+Zj4PMdpLgLtOn6kJ9XtSJSbMfR7a7sdklJhkBs
fmPHI3hdM0UXWN7yM+0j/tcCtlP3YMyO5cLgApkLQX5gsJYIUpt7EQP6hUq6SbQPMqDOGHzuuclZ
Ixgz8sj5kIAPbZmQjE5pIA8Cl0a+Xe15b710KROqgN2GEpCNeGo4Bfp04WWL6IEoI4duLegjcl0V
EWXkEOTYTHMyWwn2M2TzjqbAvg0fm+XWd+r2xlDIiY/xAikQgUaqgis3TpO7KZfDb6B6PokVWKnB
8EBeKJ0yvutsF9EzdEOojsT1mOb6gi9herGnQKG0DOzvywAr0UtBLIW0o6O9OvW3UvbeS62xttZv
kncWivo9HqNMJ+fG1d4cuT1hgkks+VSNty8tMYUsrNKkQYsqhXHVguASftXw7rZ4WisvjZsnwwvS
/HqqAgIlCT0vZPkkIC2amN7CLqzFvhQlydq7YQE7wNXV9WSk3V0te7a9JszdFLvBXboYi49KNLdk
84KrrO/wdfOsApptiRw9GmjWTwWZE481EVmMc42pvoYNTjHEDs7sIJgJuISd1oApx1HxRRk9d2xD
rMplQbk7CalTQ3WAaLqwKqGEIvE5ulXLeyAnaF5l13NnfWvlppIwx9DN7IL9LGeWVxVDO+jziS07
deOHUZDfis7M18nmM3r2lIb2MBQMkaAOeW+kRsjnGZree0/oFS4nhN4aLvuQcEvmO13S9oi7E9At
eIG8/dLqjFs6jvqasi56Hv0p2OdLWV/nVW4/QSLT/1JdEC01TOzPbGfkuWGvjMjasgb+Jl4Vv2nS
kwvb1GGqGIMSrxoA+751Nif1bgBtJPgtsbK7EfGdRDPIt9oAdylq9chonUM9NdhRtz2SGg6fJI9D
dMtXBRzv31upL+UWy9v3o9ZD629b4mhHLkULeFdTdsJv91ImKlstkhc+GVDklHbnOCbXalwH627S
8UCLTRrxZK3ygJB2eRxT2g2nYAaWaefUZAAH3S+6elxsrr1V6mhdHkk+KWd8/57WLIZM/6+pW0Ak
SfF1r8ycoUlQcIpKPetoCk7bVsbtK7Ag1a9K++VxKxTWHJT5orLCf7P1uCTrGQJ2LV+GeInsHdEh
Q5ZUOM5V3RrmHTJ9I/TryLzDCSivb1hG3DtSByne65aDpyfuSkOij2amxx812vTDBjjCAuA0Z4zD
hCqymXL5/YpinaDUpb5q+06PF3jNBB4xL6RJGh3Q6VbgjLpUyVcShj+aH0efyUsms3JfeIuLo4SR
txlUB390b2dvIZa39Fz8DNA0nDh2+IKNrZhhBUYFqtGUVvS9IHAMnHt7hKzIywgQVp0ugzh5hn03
PwTujPpTU1LoIAKKO/6vjC0O4MrFKWtf61YFo4H0tM2b2AacK587fVf1jrji59TXDlahjykes+Ak
eJSWe4JMu/M8c+IOenluwxwzZrixw72Md84mBj8u4b/jbTPHRnIuk4ge0PIrVu2ILhXzOP5zY6PX
h1K8jUAHCxxSTal4yvKgLQ5Da6YnBoCskS2UC74b11Q1Osti2wTywlGPS1pxVTChkzf+QvAZQ3Ue
OF9/fDkzANqClYvBal4zPVbdCEiU++0ZqxLuamr3wb7gIOc6zJSgsmKyZiASvFdL7L9tw8Tc1HMR
5rOMrWKPJ77D2px8Pr0S8U6z+us5ZQvw0OlgqrllabtxG/f3EnOAGWBf36CsddmabBh+57IjAS4d
ViWBy0lYO6y4JDJCDRhS7uw5Lj8zySZXXROIbIMkshBrPo4mFVhPs8NAdufY5MCgUcgko7dUYrsY
NzzoLd4z99sv5CSiRu59diBG8elpa3jXWZsWWw6PaEyLmrJ14wRKS/s0tvwlAwJuy6CrtJVpZvFR
MW7H5rJi9LlvCoyGnWALsvYaeVPZARpJ5i2YQox0Mvqqdc2k5D6bLTwROv11Ep9fkaeR+9aMA89r
pSPkyWjlscL2JdoLZ8UADcAPEm4fsx2lOQ8XnDV2x6TvcNVIWPIjCxzWQpJG2A7OTAMx9fAYTHty
LLxH1c04UBAbyczV6Bgm/hHanUbyuVImbWsxulc5nnf1AanpXFzKyefVBbE37WfLtGcq9ijnQq8R
W1mabXufsjPjVMcWmzylSKxbcnwi1zApGTCv+gJ87EW6cZ80LWfbWHGO5cTZ1m4UK441Bb/mrES6
fO84hh629enaY3QitWg8oZl281sxBiyRwBxZUF4+XZJ46YI/FkSJtutHI6Cfh7j265lqJVEsNN5b
jM70aVsVvsp5KHI7soh4rXiQ28q6yzyNNjD6wqyCHE2L4Yy3BbrDuAmRgABCdB4ebztmcXRVW7Ic
thgFhoAz/2yhEOoQbdjWnQVH5MySs57g8NXz3ipiniz0JJwwaPecY92waEbEZc9YEVufkPKuDx+8
ANOwUAcNM4/KtgO6+cA0p44EF3uIttBvNJtEZYlZg0EcQPCVYwxywwaRJ7h53E3RsTWIlz1Uo/62
2TjwmDlMChwQ7kU9losebzOWkc9SLRR+XszvHpcpYHXb7mBg3tkpLaUymvXzhPeEOg/jVCWfLEJ3
6yuk6bDlTKYqNI0DnxDjijrvTbDv7mnwRooQLKvlM8MAAO9G6d8r5Hzvjrb4PAaq/IQfOoL1yAjR
6PVnjDjMnejY2aFBZD9ipyc5227hvfu01Ay3UYc5SPgfM3zxdK73DAUSyFNSoSz+M+wHrnPacENr
b17VyRgz52hWmHrs4rZG1YIkFku9Jrt13N6ykGt55RWdvTrrwO4lJAW1wjAZ1FyqgnrBt0HrIXuy
wrreHoIDhLnBvLR687+gjgKIlMD+dyU2ynQwTNCuNi5BBcqGV3mB/dXnOLO5PV3Z8CcxD1ykjd+y
sYgCZ+7OTqc3/3aixil1SbcRP/J4oMLTs7+xnXlmdKOcY0J8PTuSR1Vi/kaCbcfXI5gbsMnGKnNP
ljnfVG2HSZSwb69eWucMryVbUk4C8yHTZzhR4dFzFETscFtjGJtx1VwgsKDv6Ab2tNrH3O8aPA2V
QVLLm1QyDZkbad3Fihx2yxj6dxIsgr3v6Nh0lhPWib7N+cn8jtVaxuxWq5/aTxOfHG77JpbTbI4w
QJ3Dogk8JCizqW8UBVRKablHSMkerdzmNS/wUqyRIbx1LY/QULB40sjIL0btHf1Y78zrWnMC0dsl
Z9tL0t/dyTf7a68ZeeIGw2S2xhz5BjscXWFAAhkNTuYyrwL3SogVFQoNm2JoSH+Dx9XYneqhH3Fj
tm0mrP3gvZk5Q1PIwUB2Hv6XITgPl0RAfQBrimw6iS2y0yfo9CkBsd6vLVY9DWlDd90acxh9lMye
Wf7wUSftQMlKE5l6KYKDvwz2kU9OnpJuVF8UWsqbhMHdF1KeCU7jCWF3ptvB6L6wR4GIrzRtdBqN
ca/phgo7U1mRadc56oxMwfhtbBzvPZPj+ju8/OlHXaiecnsmDpe6yga5IE7Eoig7FYArMD1Nv9uP
EDqQr7VV1h4wAWovnqPSu1TgRx5nfvq1bIb4s0+ND8OhLPDS7T3zhJB1uZNOE31JDJH/VrcL7+RV
ZtpTKVcyvl8rg46VjNHZCsUAp0nT9P0P1uX/Tnj+ZsIDw8ECc/5/T3i048vl967/ffmzKvyPl/0x
4REORhM2jDYIjY6neW3/mvAIBjb8DY6zkKMZ2vBP/jnlwdUFYF7g5AcVW0Nj/5ryaAsK3g5vBkwD
WDpAfv8F2x0TmZ8QI49BEk67iPQgSjM1wofyZyDMbqn4ndGD4UdnR83TOcMB880uv07QlV0rE6Pb
zzGGRJeaNPaRIJZqeEgaYypxKbCwwiYJpyh3mPbiLByNzi4aWYV2AxBKHeKmDxhPmydtFE3wZZuF
qzLmuxh1mLO3lih6UnblvfjV9FYgdiEwu3yaWpy0hrxeH/pOPqGKyRgi4/fOw1VEPZQ9QR+Jh+Ht
SEFY7YIssB57HxvooRnMF5lbGdwwgzC2qprzS99NeHCXAa11wwtnX2AF5wl1V9Kx7i3Dsh6j1cbU
oTcklOKOMDnoEWyIU4n9djxlqMLwMSfFYrKGwzr3MlzdPtttFypfcdvvRPKd+w9v1Oh59WxN3ZWH
63BwCixb1mFWjldrnrmhcPBI3/XeDAvIrpoFvXMpS/l1ylYYHVURmC+iJI8DRagMPVuSB2DiFkYT
hBDcGPl0QmVmxu+4KffpIMM5rZ1xlwyy83DJgMe3mxEEnrssGMu93cTG6zg6uGsPWUlMwehYN13Q
S/M0e1bxvOSFCPZTPFovHRAJ5ZfCChyb3kR9Cqiff6zJrKOD2uiSJyp5N4pe3TXMCE7b90Nq112x
sjvkSvx5ZRPOU+2qcp1C+J3VfDS7sTqN1DZhHTT4VRAJdOgD7MqrddIJHUNqE+JsjT6MxwHW1A3i
b46XqLDy9ez3Q+ccE5hz9FWgRzW0MGxEKqPOL6tbX02dCxg3ZNN4HHAXe2kM2PBHq1kC88RSWc8j
c4EXGTT5JRt7YjwZ5oeyR81+wBvB+1yXa/HcGU7xOWm65aVtkv6G7HIUauuEJbFjd/4ega5zqbwx
vkbnmHzNlsbZ4cvqXRsNNxtHMXDDfPCg+Nf8yGz1jIO32n11IvCApAivHeadL/XANGvW1xW7shOi
UcmhYDs/Zt+Z8cnuyhJfL2dVhOvZWZqTX20OyV1e1LwXDUNz9GsfqCp0UYmnCHy7WmQHmCn9Y1TK
5TZd5zx0iH3dr4MZ3ZY+xn0hdJHghJ2ZxXmWOM/FGOSnMlAGzC8/gQKohrQMTrll9p8x13vxhmK8
KT0CEAO14NXAYCKhdF2Nldjv4hY8C7Cpx1D3mAYr8l5hNyEmaFg4R0h1dlgvdp/Wtajve38tH3qS
sI7zspD7kLrWZWS8CdjWwneEtXFehT8cqBLWC/74pNPlOOaHc+E5XxQ0mZ1XLgF2j53Pg4qSC1E/
nBscHlMW1Rzlx2qY1MGuBxd3qChb8e/sSXhqHKgsuKN/UjhPXlfG7N0PXmwfALvhe5qiB1UGco0y
sAjp3hSyTcf9TAzmC8z79DayrPi3BeUuEqkaATi3fm10WA3ioHlHK55kkD0dvwpNXvO2tpKH3sg6
VZ3jukRaLc0mo9OzcIFJJifFv6ZavyhvMQ9rRqDl5DTdZTWb+tnwveVkt/h4HUhvoD4G6TQJhllW
C3eMYnD3Nr6eB7I6PYtHmYy/3VjM5n7y/eV6jpr6IVFr/1Xy+50rN1pVdtWUNTJ6fyVclR47IfTF
H2mv4AQNsFu9lN8PZI0Xj6ipEKqmg8JkJ08+kT9IRDFYCO2uzK4nOpslnLoUM57M9lMagKYPqSXU
KaFaDecFYSed9aFLF/sKZEDc1cuIR11esPmPNhRtOavM4SOwk8VPe+3uuyDPL6KizK5nNnPbR2y6
76H8vG47S5sPEWV/mV+KmifUtlbL/HiKGsb0nxWxiM8dDeXeN0y21cmuUQhSxcE3qv3qpGK2Zygv
tsvjMNuPlqc/CDd/hSVozzchTXO9nc15ojmfDVndcdovAGgwe/d1vQ6HfsR0ucPN5YPl/7/l0t+W
S74eIP9FuVR3Q/J/wjcMatOfo8Ftqh1e+s+SyfuHi1ky060PJy1NivjDSCdwsbuzsLZhoOkzL9Qe
vn/UTI5PUqKWByIMcmzb/rM3l/MP/lUwOVvb32jX5v+mZkJq9GvNxHTNYcyGSTqjQ0bRP9dMcK5b
4nH77Kww8CZrgdxVsV9xiIX0NnUSKH5q4O0Fpkj8q8he6ObYxGSASweLLrRnn9aNTb/MD7VXx+3Z
KGpr7oBuaFqYqYEdlykkjCUCvUfebt3VHvDy4I6g24sWImBk7OhMPPrMOSs0lql7uHKFgA6Hr34F
aIRtaq7gm1NGVhr6GSu4sRLbfSOWiQZalkYV1nhw+tpKMmhONgScDv8rQ7/EQRZC7jgwut0O8O15
dAjaY6+Cbd0jk9ja0jK11GOntREajwIzwHum+xTjd1ETBNbVwcWXghEEAr0nnCzALHDQQEVVaY1N
44LALYUCxM9H3S5/MP9tO0Z/oXE/al+Y9hoPqGtjPDtT4nzZZDKVo8FuxwSM9UuQ4ljrOTAWYxKQ
+RrtZiAPGsO8pcfRAoHzOx7OXIGNVZRqoB1DW43OOhr9dhUt5zZZWzDHbXZjzBf4UIXMep7C9EmP
BPREcXR8GB2+VPxqN+czA8yFX4vM5LfLwmPeM86mA6qVltdVIpI7ByOLGzIiwHPmVN1mUTpdObXM
r6pU8Bph6Ov5QV8uVQliy7rmbz5uKD0d0pNY44L2qO/wtEDy4Jb2/QvgPWD9vJFsVG4DchNCk6cP
RmnzE+qNVEBcBu8V9PDzsQYauS5zZvAdE2WQ84bpouGFwhAx7BWG39O5ycvE/MrJ6zpHCF8UCxPE
R2SE3DdzquTzUsyPw9p7cOHRTgBCgj5T7mSY5aDjIq0G7ASqDyMJlwWok9xYtSR/H3MFzn5cmph3
QkvCnwKEPeWbgG1sGG6ClgYO+zCxGsD6uLOSgHrnQLHlXMHCY8JQCAFqTGoNi8+w9Zhzsnn0xNwM
73j+Myk1B9D9ZG55CAU8YkYaDZmoO7yhAKzzDLjpUmUaWsjhSOLLxhJlOq+ll3UjKU1EBu3VIIGT
md7s8L3TdQQ8KjWY63AGMriYS1ZMhH/Cu1IuH1mR9INdhV4ni4Q9NupbFDhI9EpvbF4Dq+fNNnwV
S3TGuBrvxO8WuwwXsKgj7eR5W8KpAaSE1zAUc/2wb9OgSFNHZkdPuWY7Xu5VzKNQrjYCmyTT8Lzv
AmFuI4cBTBPlRxGwYDbksqh8rufHKE+DOX66cPE2LtI2MsG7sn3dIK7WayBnMSAEncUe4RmLj4k4
MAzHqbjbuESzpId3G7KOuTUQWeLhG74NEYSZuldpr4HjlkBNngcmwdiR6/kzOAbXJ+pcAHwbZO2D
iI98G02VRrhmPUxcW59bOGyz67qBMLPDk4V5+yj6xLnP2gl5Cp5+C/tpvMq9WTTi7HsdIdxFJm+8
Vhl7Z06MjjQXLcx0VBfPx7UH6DlIHgqi1zraERx02bFKu56TxwV5w22cjfKQLi2dBfTax1yDbcy5
mfmUVsH7uCT5XGFqHeyzASKiqSkoA1AXV7BE0NSw0NOdTRraa44o5yytPj5FQ2I/CYc17+NoGh2D
BGPxzz1ic/esRrZIh3T1G5Vr4ZAhtagMDzLrKTJhNFziWqBmcKoSkLOMMiSVmlIyulqXNWk4utAz
iT612ZqtaGFNUXizwMma5bZiBw18NqOzCBVeyU8t8kyMNsgz2+O/AEZN4DjrxerRUNUVq3SmI9ca
K+Y0KYl1TyVm6bBEyoaxwST1yhEWeoKLm3W8vR1H/XucMzhIE4/VLfkIpPMIKgigya7dhkHAaAnI
Rduah5bCiyAw8i1B7fhzFD5zVz1e9Wjd+Z2m3vam2WqHh4nsS0UWVM/+ttGs6Ff0epSLHh+2muyP
wQ1+3tuWlvVImvYfJDMvCroRN8y+RadKPFt3aOjl712fp6soALfpDbi8ToE8Sj9x5RS4z3M1KAIE
W69LjtvOWteJ5RPkFLTPVor74vMcx0v+1Zsd9gnicPmilhbk4zzvvUk92M3GtnywktEOseB5xyAE
AUaDGdsuaE19OBNUSeCUJoPNq54XFtQP2tYIAfpOJXiIJ5/sJVnObD9OyXgiHikhdnFdUZ77aFau
y6rH5oqRuQIc7lNZPKxZ8TtcNLp1NDcGHiF6ml0N9EoXt9I6Usyn2Wt5Jrt9whZT7wy4DcQAtJ3/
XlflM4Oh7iIjNaKjXYJZUYc43RNzKwIL9UHU4y/2BGmoueaMCe6tSmAsGnWTc+xa2pmWEf+dZ2rh
IZryEO+h5EsqWo95XhV9awf7YCBjuemh4ITdIEL4kTwDmPtZpYGmY1iu+mRswHJlV0b3ZuLWoZTD
16odj03Tt0cD8OS+QU+YleIxsqGHfV38AudQRFnka15ZVl2yq5Jy7Lg+vZljjlh3mQ0Qh2+vVSjA
j+HMtG4WNrWNIZOF1RPCiiYgeiB3jnllT3InyLvAWn2+IK3J89AQM0MKUJhkOS7+UoizZFniDd+P
nuLyJ/KarOr1U6AGcekZez+IVLXnVBkNjdVsfXGtifAyMoo+pWseXIQdMZy1XIqSJKgPcYDef2c2
ipD5XIzXncIVXzDqdLAw9dRb4dbZl0WUX9yMsOubAle0hzZPSFQc+jkgraGTx2Byph/90snvSUAf
289o+FYW2aH1sJMJaFSPC1ZGZ3MimGKB0HcogwajRNfN8t3o9Nlt0CWQfLhe/ns2BNVxHVF+kipk
wvKbv+B63mDyJrqTiOZvKK1h7GTiO7lTy2PiLRWzs9Y+Ojl27PbgdQ89eTSUP5V/8FSpfmOa+gTV
M9pZc9/fBmmyPhCB6oW1GMsjsjD3FMlJ3ICVuIe47Z9aHf6w63wqo0NftvXtsEZsUTkzHQ+OyyGm
briMDJwvNiZMZ0/W/VUuR/emdgiC46JVwBEtjaEPGqTaNjgYEgFZxo5FInaZ37ttthdUncaaW584
BBZKvqk6xoHhXxWdszzEGCI6lVOdbfzoToE+IRwkVoR3yfFMCC8ZWBCBMOYnCjVDan67Zt7DmJb2
HjGh+YglUnADJW34gq7TuCFhGls5IxC8bmas932YCkldgoH7ZVBVSybVUL9kOjyKlMiSqO2stPMn
u4uCs5gd4870WzPk5BXk5rlHgkOWY1bn5dVsCvFm5OWLMjREYomipDNH3WgIlg0sr9lEgz2MJzOC
UuYFeRuy+cf71Ss4iOJkuJoq771JYvdgD4gcrcYs9G5lXS1Z57zhuNe0+6ju1Qs8+wPVdUclmJoV
dBczh8rg+k+MS607dv6uPKQ1WifQVHE2e+WcSlhV+95eFm5aYc03yWgIa9c42IaObCRBx7UbPPNx
mvPCIjat6PBhEy1QxWMaWQzHrQwbu7NY+yl+Z/OPj/gVtfs1sJo9ip2qIf+NYSbDVCc6DX5isDF1
qX8OCB59NvLehgaGvaUP7GQl+64Z6ECS9oCpeE0wNM9F6gzzc+MHxdVKbu9Odkt+XNHkgM2Y/N9M
pEwZC/PLHKuAJe6UtWtcUsRqRImjlCJZHZ5+rIlJd8BH/VeDlBDYvsGtn1d9yOEVfcYBDWxx7n3y
QOhdhgt2qUv6tfeb0WToBeZ3MVpr1ekcDnngCDaYKR4ySyeuxDRu0aeIrAGqWfITdoqRYfAatehX
z1GWzTDIjHkhMhWgu1udk4AVsnqQfVzD3MW9Yc4A6545Oq9BUnLq2iOTWGSfgRMfwci88vr/sncm
y3Ej2bb9lWtvjjR0jmZwJxGIlk2IQbGRJjA1JPoecAfw9W+BylslUSzRqsY1KFlWWioQQACO4+fs
vXajt/z7jBRiIqRenMUSH1i7gbjqb/C9Ua+VqqMQcaTNuylp6nw66otw/UUTRS2agzVe9BDEJ9fv
8C5+FagybkCIzMYez8MCvfgNTDLE+PJr8iL2YeUzsy8qeu0Psz0PEFGQd0JHRXjXkgkjctqrKuPl
+1PL4Q2rye9kbUTd6C75IpAR+BavdN0qdoxqJmBlL9A9LtLCLkqCwTdC89qAQx9RbIb1LrGSOLro
63Auoc134XVU9gwodQaedpVRVf75W71xWZZRrGBSRF/DfZ0EVlpDSJvRjvY//AQjb//NmFTUpC8T
XXrlVD5DMVMcQcx+D6vySib+8qtweOKpPLw0XJxXQ6AStS0BnjPXZEIwt0+NZiIutmu8IuUHiSeh
UUVjt/iYuaF2MJbyu7QJwSULuanJ9nBgvM0rPeujeN8vO+i6IUTg+UWSpsplnP/ny/XGjwgXxBB4
KJETkhf5ysEi/Qhtvubl+zKUDGgAXWLFg7GwTNSFD/MOpUS5ccau+VLY2XRuenoVTcxePqnG9lyU
zTvmBGPp+fxTab9cQocayLaWjDmLsdyrb6SJRptRWcRMXxg+rV5E9i8ysY4WT0fnedn+vmgyceUw
uV7kB6XCUrwz8E+iuO/qZQ/Glf3zpbLe+mIOslbQXbTQiXV41aySOkTfton3tRNRoeIlh50Pd0G1
7khVZHXlbR3nDOoReLJijMg0syMgCnkebEk4DYpxBCU6bfGV/VIXGz3bWC1hExXZwFO3SQQ0JA8X
r0+79HpKX+fJJlSKbkmGuGS4IpC+//5jU5oUCjLQC/qhnGpkUmGCpJIJ2PhhqeO+vDg5sOXTO14J
t2YH9OfLYf427zQcl0EnnCYcco7/2tcWGxr6eOlqOysWrIFmNUPR8IZlq/Oiv2Lh9y8n05PabWnO
NE/GIuZrTckw346+w9WKLNTOazFr2D5zm3/kYvHn6OZQHV7aQ5YJdWOl2pQuzaCGKNlXC8sVRSfi
rA1GnQUnVnB0YWY0b5xsktwhbAh+WJX+24l+pxONj4+7/F83okmHqNov33/Jafnxd/7uQKOj+wta
zgKDozO9WDD/0YH+EdPCKo197gfL/R8daNv4i+eeIT+BmayhmMP+ObXH5ukz7cVjKATuDN3/dzrQ
L+vxT4sNWZGeR5Yehh4OR3dteZ385BpcEMF6qM3ahdeHDSUGLCtvGh5b6dtle6Qj6cLkzRj5x0Qy
4NlMxKXl54XaRAXIJbdfYZ+w6+ho+yFNzKtSM0mrofDAw6+nSy5Cm+B8ztJ+DHeZl4gkuRSRImZq
BXQTQAeI3Jlj3elCqmaOVtFQDMSqGPJHyoqCto3AHVauJgGDFEfLXSoNsJFLREsThlL/ZL5kt1Q/
glzgiRrEunh2pNwbkuAGAl+SpN+o3rdpLMHI0Io1CJCFeDy0MzYAMPNhRiFUNd7fJcp/n5p3nhpi
UXWKoX/92Oyeqjb6NVPl77/z92Pj6cxZmK/YTDB5Ol6mM/83uBF/LYhDlC7Lg/YSc/mPwc1Pj4n+
FzQclmUBGpIcon8r8ADC8ut3sotXhw/THQPklnCWOc5Pj4lvVqWHcSDfW170SaFiYHqRVRvUNY+l
5tzCdN6X+tA8eoUBI10ZbMJQVozy2E/IxmYN9rilCvoXuT+vSkMJeMRZviMOpQ7Izy7XvfTb5ykk
QrmKEVPgUdAvtSivPxMGoZ81czJhw/cvWckECntJsg21ctwMkXtOZeJ9UHPC5o9s7VIlik8DGmzR
wd50mmkGE7vKo963RAAWp6kzxaru7X6V5uOh7dz5Bk2OCCpXuWsDxPVHaAU8EDDrD3FC2Q6R/4ZQ
bLGDFvXg2AUtS0XYiEuT8arXE+MitRBz6nqZfDCcjt2B5jR0WdyNneT3w0jSOJhqnCGO2Beu/FIN
xpJqJlXQ2vX4NUF8dpEBwVlZ/lyhL2+cneiUvmltcDcKktla2TkAJcv63qejtUWBGgZJBrghdIcv
Jg7rNSl1RxryIHASevbpTFUxIy7d+K6/UrFbnoum2/b5tMVGfArhem0GrRn3teWr1cg4++xjFXsE
+V0/CJluC+LbZqMvzhljwsskpz+4Sj2XXg8miKsWMJLa8FrX103ZZI/DXCU3mRVj4uzA51sWFkwQ
NLK9bSwtvAVzIi4oHGd3pRWIo6LeaS7DuE6uGW6qx9DHW4OBBRNAASsP98SgAqdyMUFIxISdQqbZ
DLl34yqVrcrcohzIAVzte4u5nEubxVlcePl9mZXiAnGrv9MRaF7bJVpJyN+LFjaibrt0G5igdWIZ
XDzfhIMSDw2B7WZdHtsOT+dqJujquJSezaoBaEz8eJ4BJqMhklzruLAuJjZDW1O56WfXxBoRjGFU
boTJ8CY18+oWIlCxGYukujWyhWXjoAV+qUIZN6Sf63ppgWJPSiICZ2Z4QqRi/NDdT+BCrxHuACIf
AGttugSL1KwK9LX9osgXiZyCtvEwR9GFvZ/IJPjaIlA+aBbNAvpsPVe1ZRYPCWmZ8Q3aWo4TNRHZ
uwwNKlEex56PRNg7gZoqGYGYkNbuxRBO2V5ABoSKPUXT2QXSlWCO02nlO1gqqbdhrVmk/m1qL+cD
jR7uxYZXGuHSspiQv2B9jXn+dgkEOnc1jkC1wjGhKQ6DIL+vDfIFpsbG5MNbbmcMVv0kxhbl71DV
p5dvloZp7W3lsKiLc9N0byLAb5CuWvI+rDD2bn5A0LS+eEZPhTFNlMPHDnrPGoGog+tyOfHeKqbz
NIj+zh0L/kMEKuZBABTrAjgi00b3O7lLlZ1+frnT8BFytDnyJU2UyRQXyUg/2rP96qQAt0BPZrBB
Wdrk98zDzAdVoqbf9IXt3rSCEUe1DLKMUVUQqHqTvv7g2vsaVtEWS2N51IrFeGaGqt4S0dJ/792Y
lAW9ck5sK6aLJjTMc6in3lk1WrGJuSOBN/ki/OybbUNgagGouwxHPkh6HNGdmDnkUazdApIAVk3+
4m1DRu2uyplDvPxauAWq2wTCrce4KCz7tdFLD6AfT++ESfjSoCkarujkEPHiRHz8oOCEu/mSA0k/
ieQm75PX2hNzhor9UzpfA7q+ls30AXAFKsKIEaaoPpdklUaFgxvWuzL74UQD5UMs9WyV93h90vZZ
KP/CtyosapqP2Mg9j521Zd5M+2m+j9oOAJw+epeOwwfWIYF0HXly9VStPbOszj3vsWFlWtWwMxLD
Odt1ekfqJYMgyRqeGV4Eaau21oZb2uukmK4TTCdIZYIuBCZWuuEHBNTjycDCsfWqCFGg8px451QZ
ciVf2puJySw2K/YMUub1uqffRxOgNb4TyEEurPnUlJgRmzipL0gmBRJlFuQ5mOJba2D49cQNZtx8
ncnBOiHDCj9pyOU6zfuG/bhYzWVXbEG109OeSrnRCmsK0m7OM2ZnplzXjlPdDshT1zJO5++FpBE1
Y4QWM2yyuidSIh3qo+9m5Jb39CLRrO1ANRrbsVkyj9WUXWaOcedMDGJdvzlk41QcdIravWIRDnRv
qInZylDW+8ORZJV6q1XVp0Yf8K6CQ7ukI+keW278HU0ujLwy/KQbRYMvtFkNxvRM+/ZcJ577RH8y
2duq0T+7jkZETZZ97LFMfJkmzdrwrJNSbDXeWh9KBrgdDToqXxtP8DyzHlgy30fpbBmYKnR7PVeB
6Ye3TdF9jyfQW4uf4XoE41hvrEgm/brsTZ3m8gz6apYmmDnDuc5Z82+4rbCKO6HxwZohFilzKAlv
o+29x0dZB3YHkLEzzPqpY+O3mQvzgMcyQzhRfxnyygwar8OQZMhHPURGqVe87X2zETvNGb7hnP/U
xNZOn5rwTqF0JDgmA2BpIQAkpVG7am1xF06ljoEmHFcpZJpHTG3dGmtc0AOSuARNH20oErzvSCDl
2RWJcZdh/aSGgMe57ujiHFUfkjMmGWaMiHHTu9Qd8Mx2dvHUhW761LdtfmSMAycp6sKgkhpJx46t
tlnH340KvAboEK/dMK1u6JWQGxU3VFaL6VfVrXddy1p9LvUp/6xMA6lEzyxIUGExFkhmRqJWxUre
J4O7JsMcy3JWeD4KiTS6lGOfGccO29CI14oEWtNnfuSxW9d5JKJ7mArayTGYHmfYSxp+xEpHXhlp
DA3S4dIVrc0dU4ZI9Jl5myt7VrwGR0iAFQjloy0KRl6NKDZh15BT0ST9WZH2m4KdbErsSH6pXfeR
Jw5UChkYr6rZJGMO3kqJyqarOj6XhWmeDJzwd6pNFKkGbvPgNH21ylkLAwbY8Vq5qgs0u8be4M6H
DAHNRSGldtQrFrDaMJt9FYoFyN+n6xRkG9hTgFn0hpsdjsuv2Lu9VdeG6pShibtqw7Ld4qptd40Z
S+adGWlddXs1VjTtNG0XgXaE7jB/Stu2qoO0lPkadk+LPyQziAHp8m1h6/0arbe9g/dzNSbxtGuX
Pg6eL2sr8k5+mBHTrjJ4dby5pHeaVJPfNlj6l5Bv7ZPV+9fElHRPALgoQDBabH3aTNshJyRIsxq6
cWhvArZsPOIWMT8Ync68QatT6TILqP1hgq2jxD3aod2oxihAv3w7AX1Z8ouNVe95xF6Uxs5RWB5y
o91UsoqemFDtLKIhVrKp8o3EBLcZ9XE8JtLo1kPahQfVhJdJ1JztUIjADb30MM3OeBGmXuz3QarF
mQGxdT77GaurceHiV0nkhpldbtQ7aOVpdGM5aRPwCHeKFJZO2RL7tqZFvBKiBlYrHMtoIuZK5dN4
GKl/50tBqZKt06jIxGbqUgZLXm2mkLsynL5Q3IahCgonIfirA/k3fYszT0kbumlYmXvehg9jYd9o
hC1si9If1pE9qNvQneeNMc3ddZSKaptKYV/1Yn5sZivZzLVzTvxKQzbZ9+fYL82AaGhgD24tvsLw
nNapWc5fjc7or1ThatvEkE9tNJkbJUx55UlpBa7n2kd7ZPezEjE+UJWbl8p1mnNEqbIxUfQHk+Z+
hhAT4n8e0i9w8SbcJ60NCC4kDkaDqRelug5JsoOEKhEghzUz7Tqs893Y28AxPP+jr/UjJiGg2ou2
Hu/Td9dkHGIjpLt2DNi4lf0tzs0uCPvEP04RmVdMTJaiH39h/1W3FTqfTKSXSqGQNb3O3uNRE4eW
uDpdDj4gB2oZLchknx3mOfQ6igR7gmPUkrWDoOkhb/X8qouLb2xAo2JTmc2ALK6fxQVj7CpIyvhb
UxS89bWm+O5KZ1mzwr7fDqiPt62ht58oXxzc4jh5+9DHXGkZZytJxclK56hDSpRbR52k5gDYHU/a
UKp7h+7fBfrk8nLOJfCFZurzU1Y2rkAia8Vfy4ah6grJx7gtjJhXge6T2IaPniiSlcp977sX6Swc
MhLGORki76FvXWxmVkGGJBm3qIZDy8YbXkLMRJStyo9omNGOG7N3QaxLtaX5M248Yz4kU0h8h2KT
VTGwvibZRX0CKwEHFCMVvdYyTtZooJfUbQ5+aiKKkrTy6OGWRKJ8tExQquEGZibhdGiDeA/OE452
NcsssLp+WLVNJ5/jrij2rtUne3zd9X7UyifS2SAGTKHL9rG7zFoSZ+qo9c6YrOQHppX1mSHZHGQ0
klZzSu6JiCpv04ZWEqS+Fx75Ynds/LDf+nG11YA0HnJHi9ofI4X/dn3e6/ogQGFW8a+7Plt6pcn3
Lz87nIwff+efXR8+QgfB5Tl0WdyfmqWe+5djmY5Yep/0PK3F/PR/cl2apUurCOgZVBmCKf9pcQJ8
B6qYbF4AW65j0sD5d5qlv43WUIvbFvt1YRHK+ttgJlKjPnt1NexNc4h67Peg7Ndwtv1LeyBnb0Vp
UFKlDkkZ+DFDmZ+u1RvjxqXF9FOnloEew05UyUSILXLh10EMTcOLX85jv1MDRB13KoCVJ2YeTG5S
7P+DQ/ke9CTof1y6V01hLFHSMArR72wDG31uGiSLdQgrCCxt/oOz4lL6L508h6HXr4212cAQNdl2
j2N2xLFvzU3Q9n227kd3OPz5rF718F4uIHNRyluLm4LWza+HGmVPy01wAX2ksCs5mTdlOzjPIz03
NJnpmpTLJamAZnCtU03++eDcg7/9epZgorfcxejGX50njYMwtOq+32mVjViUGNJNadjNOyO63+8R
YXJf0tO3HeJj3VdH6SLP6jC9DbsWOmLLvYkEbCXGxl0qkoK50Z9P6tUEjCsqTINnC5+iyW3yOpVF
NEhcYwP9SDQ5WLSz9glH9rOHl2Vl5MWFQ2/jx9r6LxM1fr+MwjRN0lGI71ncrq/Gy2GcpQyP2SGn
xE+syxCBQa371ebP57Vcpl8fNY5iQyj0yLYBd7Zc5p+6vYiMcTg32bCzaD2R3KZdRlp3mgzTXI96
Id45p7eu4s9He/WjYVGAm4GweuchZSTDFgaOLEBypxkKbPRtqzbLvv75BF8h6cTLL8foxxHLrJ4b
knX75zOc4szBAMhjZ8SOfbIrO7+PdLIFEQ56+6HCzDw0Z1dOHlZ42ldOT65hLaz9QKNtR5EkN8No
KtTobv1tHC3tAEHIp+fTN7czPj4cAFDjs2Z+Z2F6iTB69csA7nPxqtLWR+Gw3B8//TJeFzmYtniM
EjXY7Cc1lS1tN0HDQbP0VdIZiGE8aA0WV29j5qP9WZ9dMA2GV18TfmCt4QP7J6iIf8dd/8s7U7xx
a1rw36zlCRf879VXg0riZAineirVmGo3FkHSxuO68fCpdYBR7sbEStc6Cb9kYOYzTckybS+JzaDs
ISgDiLteApLB19mw915ZRh0GYQnOgXCzibhxs702nVnDAErjrZF9HygX7lTTLzEGKtHu6XmFa99K
EPLamrtlk4Q41mo9GPnjsc9anHBaDpYiFKQV5uIitrO7QXndNem8BBtYc7ZtrSEJlNafkHPO+yZx
6dvjEFuNYQ5GOp70B62lB4dqXIPPOT1nk3XuvT6D7x1le0RW/YlPLrd/vlt/f0A87licOAJareO+
lmiMXSQGoZYfvYuvgVDH68TTD0YyfhzmsN4M6EP/7UeSIy7xIUIH28F68+tt5iOy9JAE9rs2RDXa
2ZscY59f2petRe8t853HP5/h7+u2B8WTQZW/ZAUx2/r1eB2tWOJUhp7mVA4NBxXyAXUFY0yznYI/
H+r32xRbE3JWHYYcG2Xn1W0aEdeZKlnxFvQwZROSahwqBargPziKDaDN9EBIcA1/PaGCmXLRKy6g
5rR6CyLM1/bkpnof/nwYg+n5q5Was/EMA3u7i3bnNcI0S4iOcWq/2424bwJ47enWGWGJoa6ADxh2
LiUFN76OYPbYeg+tGe0qsHfvLUuvlDEspx72e4c5oyFwML1M2X9alpqmsudEut3OHnN3oxo/34Yq
7bfsNQm9Rv1rH4xy9DetXj3llXLPWZ+qHeI7eVXMs3UUWfWesMl88zvh+PcAGPnUrK9eKxGNGy2M
rW5XRkN50Fux8XXCAeayb67Drh7WsYuzJAf/v84bbTqRajGtnUQ3A98rqwD75VNujPI6A8VHwMfn
IdXMNd2s+nYqBzwhfSL2IorVsZzya03v3ysu3j4BTACQBgi0Qkz26z0UGq2PiVdxUQnmjNitbrHp
R3dYMHnpN24ahB0+T8zAPW+stjhO8fzFS9yPXev4h6Emv5jgUrmBe+/fVLNbfSQF5GkWYXkE5+Rv
VR1NgcpSrB9pn29b1IvvlEevErmWtyy3xU9n8OopUH3OF66mboe6Ojou7I9jj/qYrpEe9EnLIj+g
lUhTHTMXxu+utot3nsPXmq2/vwJ+GRh4poEx+teLCD/HVkR/dDs6VSRtM0kUXymrPrh2hwLC179X
uRwfXNOIv3XtGkJQBIHeXOJpaM4TQbA1dQIWWpSGWHUMxfzAHIArcsDdKIgottPIeKKvZrBUurfs
/zdCTyuctv5D7YHYNqRgkA0lYE8f9Ysr9Vtn4kARVqx1rQA5vnPNfy/dPPLqGNJTITjY+15dcmEy
p4UQ1u2aNH8ow51LZHegzQh20b5a79SJbyzbDjUwO0+s6tSKr3YUOOWccgmJ2NVR+ewnHipwQ6Y4
AcHv/XmhWz7p17qH0zJRCfm2jajgdWHfhNFQu3R0d1MbfcwMK3pI82XKBgbKWQkADLizHc07hg4M
yj8f+o2375Lj5sAX4sVE4f3rHdRHSWOC/EXF406fwt5bUpfPuh0+EyTylS2v884L6rUic7llURei
cDJMNtzO6zUdekg3Jgm3LNvw8jxY1D0TeS+YBeXakvOTHhYfqyRnJDDVFDc2QA7ZRS3Y2PmdU3/z
ZhIOMkoTXRGQ2V9PPRmQBMSS51fBCg30mkBkSKsxIvaK3JQ4ff7zlX7j1ezoVI44n9h7s8n/9XAO
oKUI9RM/8tSOu6g2wvU8ePE7e8Q3ry/oa5s7aSH/v46YTDsjglJfdzv2yO3akxAjJH7GtRN62gHs
B0+ntIdAm8ARKkhZa7oB+WaU2sU8O++tkb9vyj18CVTLKF5dhImvnlfF1JoJYMaXkb2+iSM32nbt
fDVJBrRRYWAE7YpyFxOjuKoyUtz/fMWNt55gqiEuNnW7h1f810veE4BoWqXeAn6z46+12y692jbq
T11iiGKlYGY45M/zASttWqCM0mlyESBto/deQD7N1kqb1BWeYjK+zb4fjLWI3iXFv/E1PWS3DmsM
YuXfMkhjzUsmUTrNDo9vux3sWW7sDjIntXzyziV541A+66eLXoE2nPe695NAdmRC7DY7TDXFs01w
+A26VpTRmgOx+8+X/81jcSfqztJS+21Vq4nC6mvPbnaoSNobH8Uxdh9gXdgF6SL+o9H44cdK+T/l
UHyogAZ1//v/3ljEqHZpi1AiujS1Xr0GibqOUtI+G9T4esRkoKxvi4iMGN5uqM2ZlsB3xubz54O+
eXrsr5EIIxtDzPnrzRVFetn7sWDkZhpwDAXjigTnTtDqZvfOoRbwwG9vCCoNonhdtJzWbzp2L7Or
IZoNbhF7MW0404TeK4ltNQdMJMt87bTAghxq8nzdoL7Stuwch3Ezj65V3BSe4OFKiHzzD2E35fdm
LbFGt2XmDSAwczge6EPjL5ViPpxBTui2UZyjt+4IMCIuilOC2OFUnheQ5If+TVm6NV0IPC9Qilt3
3lQ2FjJSwGPjozOYTAtyexTmNjWK0dlYfh2bGGFwZT6RMW+bEfBu3YkvGJaDy2yTrI3vOtAG0yEv
6a7t4sQo7I2m18axmMdR23VQZrtrUZSDd2X3wxTekCqfl1v+v6a2hQKJPK4G28/KoMykHV15binc
YBAWM85BMIuUGpjvYwsYaG+0GSbtKWpNDAFxcl90aPVXI6jA9OBGKqrJ8qoQVk0ZXsdNUU9le5lK
tpOgoXwCcnYdFrssGKWYRkbbU0iMndaFOn0HYIJBXYiluEJ1Yn5xu5B+iRv2I3Mcu2pva4GHe4Ha
kQdJoqG8LRO7BaSlka521sFPRZthgrV0oIgdt403+gns5wgmOjLcmQA5LIa7sl0UOzmOlH6lw9LL
Vk0nvDv8TYyT8gL3WmfHkmC+ukaU5w039Hm3w6J/CxclHOZp/dyXjiL9kmgObRmeWY1/GpDQMWja
joumLkRcJ21cLtmitzPtTAXZosGLBnm0FlWeWXdfIBvZjC1R7A2Ldg92MUhiTW2WhFK+Awo/Z9H6
+Xbi7IiQZ8S9KAGBfUYX3aIOxKoPHHFAy1IiHZwbNIRyURMi8EIXluMmcDbOojcUfoGledEgog0G
57PoEr1FoWgtWkV2C0yOUKqNi45RIGhMFmUj7NbwEMJBX49pNlBUdC5jblsE3aKKBIRxaBadZIIZ
kT+yU0Z3iby+9piNoxnMetZsxr4FTA/gbA0bvYDxGAfJosfEV30utBg0rvJibGPtvJ4W/SYMD5Sc
i6YzXNSd0Mb1SxAPXoCvHkkdIs1nZ9GDImmsA2/RiALDZzi56EZd5BgHS0/MQ7eoSmlSHE3S8BJR
G9tMTI/FokAF5bt3hU24wPQoxrAk2hCVI/lZj8XLrCtCCXGQg1tu5TIKgzX1EXl3eOyWMRnCJG+j
L6OzfBmi2cs4LV4Ga8w+5YdmGbZ1w8h7kflbvwzi8mUkNzGb65YhHcCCZJ8sg7uy8OSz3THMW0if
dLiyH2O+4e+pH5XmMgSsloFg9jIbNLl5Hgo8RWPgvswRzWWkmC7DxXoZMzbLwDFdRo+w1Q/6EE0b
uEfVFsy5d8E/VJuRB2ITkhU/QeCaVKS6T1Pcul0D6CS0VQZXxWw/EZC8JZYVv5Zm8p13LpbjbyMB
gvXeyoA2BoXXujjiKwMNJpmdfYr1xGtRXU5SkLdbJTrCn6phLtlypcjXLHNMh4UEJpmOH15Q2mFR
ZslBpQ5iWD9prg1leigwwGCsRoiNxzjp9K/OkvQJXbKvN3At84ual+w3mCiRA+g2AvamRGJdgi11
bm2ZATiiuY8qrwTMxURc6gEYz/GOOVPx3NatA0EWhsnnEnJKwBZNnJjhw/P2iU/r4m7a9VQsH73J
Tj/Jjs+ZiCYm1s5sjku0zjoZS/tg2lb3QBeOMUjawWFCRcydEFt+8xhHXvOtqe1sm+ElfURMmuzT
NuzzA2mJ2RZJZveAgn5if1gpBKy4B/tgmDseDvAEYp3pdhaAiBGoUWAYDLj1A5cW8oZdqd9uM/ZN
xZ6ISf57KGzyvglVNG88hEXeyo9UmKwr3W78dcFoEFZTDCoKLZA6Rn4a32JiIArVbQdziyCr1u5L
fzEJ4Pnx44vInPmqTibvJURldRWFYXRKPMBbDL3nqwphyKUd23yqBd/C1hPnVvamgEM7uc2RfIH4
lKqu/kzrDrEDipNThMPH2ZSA37BBj9lWVaNd7FzXjU55Xkt3XYtYnHiIGh4qfl2a8M0xwy5xcuO4
/tougQ7Yso2PHZaphwRc1m6eSpBuMRcVNcR0oXFr3tSirb+KZYe5Lp0ZczGQdAAcVHx7MRZ8rAYi
xGjt5gjwAgSG7Oqv/VS3jzLmus6u23yrjAhF5TzEXNamLMJjRDdiN/hAYDGdipM9N+TLyMqPTiPW
DEQMTlFM3+eU+JGRN7CywKOBoginS4PXch0oogfWGpCDZhWVwENYoYaQBIAKoW1NyOcpIRXvrnbi
6Jqc1YqcUycLetDncAi0GXwNqp3uuxgscxP1XnOcWj0MIm2QFy3AmT36wvHO01LWxShM9lbN3wYV
FJ0GH1UMPhBBBV7qHhMLq8kPbUY4M4IqmjgIwlV4BFLNfxBKH51mpHLkOQRUDquZ55w2Vtk9TBNN
a8+Fte9GtliH4ZQfjLZf7nKyN5ARkV18mxSxvIcKjHZMEaR7zIWenb2+BdyYxs4tXvEGSlCp4hNJ
D6Wx6nDKPOYYkz94Tjfc6/WYnZPl514M2pciNcJzY0sOlEFb9F0cDwt9MD7ZHVfNS8ls1iNtetbR
ke+0cQFR0rQPz2aRIv0G2H8J4I9PrObsTMk+3vk6E5lZSdzGM+6aGK1lPD27NW0+BOowm1b0W7p2
BbpFlWtEjOhA7HQmoCfRnPBsx2y5VvXQNdMBzRjQxHjgTsKjAPCMBhJ3GmtWfMqzFJJEYczVB81K
aeLKaYFm6p0XywNxH14JBrF/rjyNPZPUi3TdFKp51qrUuLcjmMZSdcaTI1OgcTx6zQ2rxfxckbpK
JIpJTBAiETE8AYAn0DGUqC61uuayOLzJu52uMqNdOZS8H2cz185+r7OauY58GmuvuenDksZ/Y9bX
vSS2ijjf5sZAvXcKHWgsvY8OO+k868A6hl958ni+Sy3qH5okKfWbVvM61ngs8uJQTRUXD7vCFXvi
cFsD8mcRc0yXvmkPxRJivvcZF2F/HcI12ck8l/sXrkvDa/PSgt80YC+Mkg+O3dXburS7u5YMl1U7
x899VPGvurrGkS5r66vwI7G1a6yANcERAfqfci0kGd4G12vFRNMOsr7lOXwRdBsFSvEXGldpw/cx
8whWklbd4mS6IjYDSIuuJ+xlWoDlg59ewws/6nADjwBYWg6bOSiUoXzHLikHSNQYr+uJdjU6Wn0q
JxHe4n6vDv6IGohFt0DeXjJsbAyhHwizPMppyoOEZ/MKJnB7WUYunMa4nFaU+pSAPuM/WqhffBGj
xnVB22eVtL7L3D42iW6wpHn8QdrApnSMeo186wIfgP1AvQ10QB+rr75a5kxVj29fMw9NWLlMy2IK
UplW04M3quisl7HaumO9d4i7D3zYTqRINdXeU/MX+n/FJ6jMGCvciq2VqWF6Th12OGt3Ivp6nWYZ
3AcNUIYMNf2UFXa97YaBwZcx1AEVKjRzL9MRHKfd7dCQgGopPzoPHQchqtf9MOg+AmX2MZASwOb4
ie/cgxPN90ni3o9443a0S0ku1inlVgUhcasqUfFV4tG4qQzzEFqz8TXWQ7WVnqbvesCEgZcgg1OS
h7Gr4x5bOq3CaJqcC4oL+yG1xa4UY7XlcWIBrhBQryIHrbuf+/6zzAbzYYT4dO0X/oxqobA/1vGY
rkdq2K1g7boowi6/x+3s3kxopLZCdiNZfNSFq7ZvMYyOY/0E6Tk3AWD1yXWTchskZR4BZhhLjNp1
DenALtJuPdZpu2aAsPIJK1oPrkNBb0fpF5yo2TFS5b7PmhxJoq1BskjHm1k3H/pEK7Y8itvEmlMK
NQGMCJPOdWGL8I64EcoMG5kvS2C6qqHOnz29Ra9VWN5FR6TFOtTjTYxdf5VZrTgVtSD7B3SswdAi
nw/TVMkrB75CSY2mZTxwTonUe0xPeWpBmWrSGR5Z25ZsS3MNzvziUJZXYBXSx8K0sRUZNOBprWGi
buaalsaQaOMHP7Say4lmNrs6VxKDDXU4O/oq0c/o+45t6o77UJLPTjDQFa5DfCGlcln10flPDHgW
BEKPYTGdVg4gP2PU/EefmSn7HPiF5UBUk5gJsnUgu5Lu562k7I3HEX7/oTLdr8bsPIVt1XymYs0/
511BzHbXaXduLrT/z96ZNMdtrFn0r3T0Hg7Mw6IXXYWaWcVBJEVpg6AoEYkZSEwJ/Po+oGy3RftZ
4b3f5jlsUcWqAhLfcO+5eAcQWndgUG4nl4oln6TB0hu++DpWeIgoh9R+MCGCHDWrGu1w8PTW23vZ
Atkrbbe61sbFLI4rv7pmfAP8klAYzAdkuXAIVYaTfi6KtLw18effwvYCEvKGs0oFIsm8NfUvJQCv
rw10qXptQjC/blABHB2JB2MCyTA+SSoevreEJodgrpynxMJrz2tAZm8xmDwtmZ3N+RKIEDOQhPiZ
mPfUx3SmcOLsY5wpGIUZWUxtv0CegG4VrxnwIRgqcxd91tvU+ELIMk/6aiH9tY2KPoO9ogm3owSf
RT2DldIcosNWJlZSbzNnTvkhbwhvX7UCl8rWi7uh2toIUkWIuZTLQ5g9BU5VYlsSbp851JhV9Nkx
CI1bBTUw0xDGUOaEUJG4jEpr6rJwaPktNykWQez2qLS8lU04boE+3i7bUzI7HX2jXgJvXY/1iM2J
4pW/edZ8VR1shLA+TKVg0nbatJQA5EDwlmimgqtU6HYZuiC2emB4Lt8SUZD4unLVR58HOSBPjnti
E1dR7BSvZt/zqoSXkIs52lbw+fuH6Qxa3K+QIJGzPLdLhqIHiAN0ZOxWO2CWMRQnoPBrZkF89JAb
yg8O+rFylycp4x6UBQkNZqayfW0wBcLh4Shji0AYVavsqg/OiKKCr5B963qMGt5f5jnMQ2StZ+mp
RcUw7AroR+IcDN3wOrjMRlc9yVji7BKMdY8z3dyVfVl+LIhvvc0wcUTrGrDePciedtorxvDRtd3z
pvfmoPM7UpXzWydwGejyJlVq7P+gV675Trh3mf2LKWQuw6c4wDoi/Ata69eE7oUcxIV+MLVD+y1J
2zTfBT2aUgrfIkl3epaYap3r3D8AEh193pfM/47IwsGicB1S0TkC781BdyVDFMluJeVwwZLFrW7T
cPMQ5vmFGwNqzqr0e2RVJpFu+bUYCL1rlhIy90qzI9bKFA9GCqO3ySv9yE6a+KCit26L2Fd4ALPk
cQZg+0Bex/B9DfavBvUnGlTc5QGz399Hw+Fz9/xf0JaTbro8F9/+578X0P7+GbqiSOS3PypRf/3J
X5Wonv4LHFn8aL+a73/1HnsmnH0EIT6TcYuEeJ2R7m+gfecXnO0G+16gHTaiMdbVbdV34n/+2zZ/
QXnKH2eTvViR9X8EjX23JbL9xUNjsaxgx7roWt/t42yyWuPGR56D4VOsrZlsQtONH//wofzFvPzd
6Pr7i8AYwD7N+0Qi9uPousOPUyOPg36emQ0e2ZY5kLe0tpndbf7+pd5tgN5eyuZjYShFeMGfNkBV
ASQrjYHNk4LFrC1PspNpWsDAqrpYUZl0+8KQ2k7Njr2CTfAzrd+fPk7WjCw1A88wFu3G+6Wbmc++
M7oYZtJyvDcL76OftOHfv8Nlzv+H5a2NQMV0CFlgp8L3xrbpxw9TSm3irDCahQZ7rxzrsQ2Mat2z
rl/pc8NV+vvl/BffHCrPP78c4zPfsVnKY9rU3+kmrLixXQWhHhcbgwfmfZTfVaAVx8yJimM+2A+k
zTQFSVdNByidgrxYNcwXJYRS+C7EmEQ8CszYCFYi9bNDPxJrApp+CJh+5jnlQ9sGlHdmY9C1FCJY
YZ0wD3AyrS/mImsZaAtLewkCkJ1uPk5tUEMTD2B2Z1ppXUTTB6ElMivs9Uk9TmkkrxKXsfrKMj0p
QuY8xb0LguxjQt2yoh20bqOYwQvxl9ndUgAyd6ZJQ4MdX4g0MjBlBljIfKpc9FwNbtoZT5Qfn5Gs
DFsLR6zt5XdVYr+4s3/bSQi8o+0Xx1pXn1l1jrxE6m40h7+zwIERZvXc7LIGHr8sjdBp0/GbFHgO
vVRc15OrhThl5MY2i34zVqN7QQCZrQN666MZW4+eZkTHVODua1qPNJlh+GYhh7hXZZuEk5Gmlzlo
4vvOJfkOnv4al04MbY71oRqjYT8nebRJdSXOJeII2nn49EwzT06su9lmlFpHuAX21eDQ+WnP9JfQ
mXsEvlQXvmOsIatCytPRlJxKFsjGtlRSug926WkfRTaQYIjHMNv4DLDvKyMbTriZ+z2KaXyNUnbU
UI0jTlHRyHOV687GxF3J+iTgEima9KapFisQCOgNgEeTBOdcZ1SSMb4eGsVkKDH7T32iN0a81ifj
Spu9+D4RzbwBJom2FR5qKJYyZBGTBIdZk9FVFAl5W8+lvKHvv4oIZvzUzH53j6Y+2zeaMM6Gstx9
UXItNEQTbfuuVDuiRj4hOHamVUb/uiUdSe1tIJe3uhunO83CvUbcbHXDyiI02346EzpYg7erc30r
R7jXlevENJMunCdDOcmimO5PSYTJPpqFe5N47RbFNkrmCF8uxvX4c9pn4sCPfVQDvJMiakJVj7f1
lD2wM2WcPJCcZhflcOpaYkETEh1XlO/jrRaNxs60En1v6HW+n4rOPjjgKk9TpSPh0GNMbMXEc4Mr
2nR9UnFj/Ray9PTcalgPc26aqyFOtVOH+HVnKdCAbq45yIio/LYZBP2w0RteLc6WeAusZda6MlW0
jUBSHpXmR59g+NNd+XGwY/w5nlSKcseDNMC6ShO7dsCRVWQFZmS0yMjmeqobYoxWlpuPx9kUxpUC
+LWNUjAFVVWl6yLD40CF92xF1sfAmCfGeZ1+l6hJp3izPnt8r5qfxx9gx9krw+OTthJghuwo10OU
ydVsa10YjSwGGp+C2Z3Ts9Y29W3aRHlYNvPXJPZbfyUIVl75UTwcIqrbjaHpt2oiqENVtPpEhKGP
rsfdnPHXxkx+HqSheQXH06iFLLGrbW9W1nM70FFWonY3LQuzOrbuHXLs1iWs2vLAWqnF5V1bz5zb
/gGoFMZYQ7AmG4S5EaLnG3Lser5EeYYGwYrq6aEy/PyKA2k+GIrdSm06n2Q1tiskLRqe66ha53Vk
0gwIYkkQL/AAWBWDPnRMJalW88IoL+1iPhrMh4WVjW7aKNexL4+29DXEdhrK30zzmVVn3yIFgXZu
2o3Xg1zvdbv+kvbWcF3bbRGsaJb9kCPBvU5owq/gCeUHtzBBJxBmS1rCPD4xGyFOMFkaKD1IwS3m
LjfQCnpI+hqQX/bRGBv9HnegfUvX7oZWHhhr5PspOXRODjYwF92GWB18acpVXxkQa9eEjgJ1w6SX
SS99ZNxd7qcgqdgsSxTGhq3sdWpzeuREWu762SMqw0rGBn/yPFwXra/tiQ9y4at7Lx5ipm61sOlC
0nrSgw9p456AGINBSFJspIkt3xumZG9mtrkx3EDs+wQaRaV69Ied41y79Fl7ocXxZ9/ZFHEy7fJJ
8PEzB38wOLlC0w4I3u2m/B56C/oM3WDSoXWZ+cFmkO+ORfGxmzL7M04QcXGlO39sSyskCmWEtFlL
eemNuttmRcqVN3np3s7oc3OXi4yH5yutrLmKGknmHIDjA8/H8TCkFmdGoyrPPXUkvmLTMfO2/15X
/Fvk/6zI99xFx/h7VfSnIv9OVF+//Rcwnefy6w81/vcf/K3GN34xTPBCUIQC4hfeivnf6nzjFx+l
nQ6PJEB0Q3X8W5UPzctE4Isu5vfe4Lcqn78OmSrqA9ww/8hnZulLRfhjxUh/ATaM34Hfy3ovn25k
3MsiCKq95iHTTCdRfQgys0ugAQMjSUznaWR0f861miu0r5/y2NEO+uhdzKrP6fFnweIErz2RWUV5
k/f6oxPpDPmg66Tbyh79cO416yAhwq5tTLlbpnojiH/vUhN2sjKVcZOqUT6Tn3h2x/zMqg0wOYaE
DiYi/nA8MPnQM8qSyWuv98ml4HNcN14NwoUcYTQHPqtOhxFxos+nKtBvXKO1VoEcnzmOFvsuQ3l7
yigQk9c2T3FAWCx0vcq/8CDfjeDtGFCiqczKMylYd5FyGEsm/RaS+bmf5hs7nUjN5k/BSISGnTxP
dYf+u5lfnI4YmMF44dZ7aqZ2W+XkGMpCWB/JXton0ocFqoMZrNoIQ6rmkzpoPWVD/uxBOd0y6r7T
ZXZePoGuYIvAvf4K8Z9xbdylW4sg8NAqKBIAL2EaH4f72Brv/FIBTqULW/b0L8QLBfhqbHKipxMj
2+owL2ES2sgmmuzIte0kR3PhfqtM3btom8fafhIWU1WVP8smJR7HuXjCApPITmFj84ZGO3mtuunG
zvmuJqvbNkENMdheIqzAY+A4KRabCHjlig/KFDJaRcu8Aual2CQEEq77JWe8Q+JNrOfyWYriuQf2
tNInyMfdSFW3vFZt8we0Zr4ZW/2mM8cdq7sT4JEC/Jp+qj0M4kMmXi3GoDiDk3OWqZPJl7P3q8Bl
EsY7ZEj3SKAsj7nOZX8QWDipW14IUUQaCvKarshfPVbT/MjqMloJR90XuhOqqRyJyZVUBVXyXEKK
3OSmevGr+TRA61mnQiaXrPGeEqV/8RvrmgEtnHOURpPZ7WcHdnyjhvu5cZjO1x0XqrWPC74j4rxg
lnQ8fPt+PrnVJDYYvzWMMoYFb4QrQc0daw+zsFZ1qz+WsfESWIx1CyWhNcT50fCG+0b292j7Xwuy
7te6ixq0L9S9FaG2zZDEb3OzCjazq4m1YSTkgy2fu1G6lyCwn5A84EqwHSLPbG/bLT/H+yS0gvX/
aLlPcLOnPcI+eP4GuWimVn9OyY1e027ANNKiAYAAl12u4mgNTMhZT0E37BtvGo5N5QyHtnD9A/JM
HstiyjfLaPu61Oppq4t8OBaiaRnd5tYLGJPP0yDdK8OHbspVUyWNHcpM1GkYkFAWetk8PkdeRbkS
IwNyd6ndlI9IoR4LBTgknMkcg6pB/hluRghT2WdY2AhfFOpQARYHkEBYd5PcNLYSBqJx14Wto2R8
RD5LRJ3XXMjtvikru9qMmv1YabQJUNKdzdATNV9O8qUsTVKPtVRscrdZ+R7Cn3oOXMBeRR+aU7Uw
bhzqqJLLf05NNtxVDV22QMsDj8tVprG1vIrvbeIWIKId0kBk6KHCW3vN+KHfKZOLbsq8J09zLz0K
kEM0yFdtlCfbzY5/eOj8RSv+575/6fl9JLaop/GnLP/9D66QJHXtPh2zam8PGmyWvumowdUlcZoz
u3D3JxLAP41sFnU4D7RFT2kbSKh/fLXAHvvSnTyixLjVQ6rbIxgBMOsWB/rfv693YnTmGQygGNjw
YroZECD54yuNnqeslAyxvdllz8HSMi3HcWqM09pqV2114J/07d+/5p+mRMtrkivp4jEOlv//8TVj
qwyE30bUmZ0jNkC77ivFja1Z9n7UlqEw75edxkm2nG5//9LvPRTf32+AFwztrWPAnP7xtSGwjnM6
+eW+ZRQRpmjwbqaIvTnHxSmt0myvB+plbBWrrXFg/Tq03LcBMZVyQXMwn4vL+dTHtOioz/YBgUnr
tJcb1ienkRCzFSjlep1BqGqq9Fy6kvyL4Q4X06PuCJiuyr70fq6tVVUFO8ep6k8xbp+1vcy///6d
/sUlhL0dRwN6VR0L7Lsv1swTcuRNu9wLs93alX6jBzNJMWhIfvI678Sqb5+obTAMIy/U5lJ694ki
9PQV/5FrNSCNqiWPZjKA+xM5DwoEHXwItffcxUZxmw/Tjdfpxa1Ysp7sOX5tBs7lpVRBOJPBylAn
zLnkJo39PQrOiyWHnfA57p06KQgOFe6uUaZ6ih1z2hWxCSYKBO+p12V7x7rjUcmFW2Ym9hGrVrEZ
XWLB2T69RonjrsqMRZ5UfrVTWvoaVfOjH/fbuWt5eNfWHpz1niSOBKU6WBqrVqfMQ0xl9vONNzXW
CoC/saUp/CwdMvE8kGk/+SD/4oRZZPMML4ECmDClfrwyZ0+rGpuYnP08kkZCOaE42YASEVs6Wvu/
/9KosN/VpIHFcsvm22IC7bz3t0pzSkgNmEryDYY7Ri1HgFM/OTDf7qQf696ADBfTRioL4tZ8b01g
UoQ8GZLkvgoGlvWJIq4yml+Wkz6ZLURskghR094HmnkZo0BscKkdNRV9bNP0i+8ODCWLQUKdTS1U
BDzEBeKgVT0VZ8OIX2cXSyXCiWyfW8iJUsciW4QYrKs8cTeDXz/4cNpY4vrxgUxnGmWib1b405jk
BU29hWMmgFQ25q5XRHfoZvLqIGNhNZSdB5bimQPOhjBPClSACcph7FouLJRB7+6q0hQb25q/BwT+
R9Ox/Rd3LN8F2F7WHjpbB/PHCwCJH7OQqSj3Rk6jMIgiWSdgDhBDZLxntrhM9ZyUxbF/KRzMG1GL
62w2iusu5VqOMmJC3LLfjtE8rjpw9mEv9Kcxra2QyLkF1+ReInb/6z5yLoIopNCRnEQ15G82pNOj
bo4vLBtXiZd8APdNVQU9bi01tcuEDqmRj6lmz7az8nHHpOYudlxQmpLr00ZoQ8rDwPBVs9OwiPJg
h+ruMajlcP77C/cvbhKeGcv/DEwGpvHuMxrjxsu7cSj3IzENlDiwykd+HZssz6iOf/KNsDX4832y
rHg41tiy4059d082WCYs0+7LvTTbkoEF9jkC24/QdQh44vuZKy5J1DGImE2OqTSlAoxzQiEoAPsq
cllLMy9PiqHZBMSgshFht1lO/pc2Y6AKOSsPCgj1AdU+ZDsrtOr2pUjnO5VPp8JbHsZcZrGVPUfj
UqWS+JrO+rnpmReqylxTrm7I6PS3eEcub+3lbCsrTBz+YCCzo6sh90jrcSDhvWeHOXfioNjmvzVB
UamqcCRR+Vj2433S0Uj6WUwoaEOr58zjvexi1D2gAAJruDcz44aEq6NlUa0ZXg8ZKZvC5R+0gn8D
7JYLsu6HrWHLdrPcRq1yLnBo7914aSAWa6rv1os/lWqJmNazahh3eTV/WmrOE+oVbjF8CVeBo17k
4ogndgOUenLGyVCskTbxyMjtp1QMd2gZIWpWqIugSDOrPc4FKkZJSNOq6/IjTfGuiHiyoD7lwuTu
cMfunBvOZ9GO5TEznMvQDqGFIXu9NEYK6d0OBFp1Qi9+IXD1yZTJz57Hb1jhd+chtQ67I+ybXFHv
DYb5ZKUNMUbFvvWml7Id7lqd595AmwWNLA2X+uut1a46Inq7gErv7Z4vRbedxnZEEsOPNYWFrKxM
N0EWhP4gLS/Mu5g8LtMvN4Hqp31uAKJE+gILMbaTDcO9+IUoxOBcS4bNc8xzsZvB3JT87uvZsy6m
xhmTdtPjYFFu6dKq166e9GsVwwLIfSrrmMaQ56GAwwfHjDLbS/v7jqS9lTS7O+nTkhJKfIZkdmc7
PSipHLpUIlkKNeN8KsRIVCKJrTjAYNtX04vbgnSUdXfn0R3ss8S9DDxEaDL7e8uF+E8133m/PV//
nbD9bMKGO4dHzX+esF2+Dc8/kpzYny8/8utsjRHZL5yBTLBAOQULwv7/sfdLWfmHcZruWR56Spvj
Ev7B70tzy4HqhGmZJbfNlUhJ+k/QTcDzfzyWWc2jwAabRBvBtO9P5krR2WooYTefPagAjxCxncNk
GZrk2Mr1cBKcBuxzqiPwnsZYVUYzbHRgbBSEPiNss22uGKH15pMjMCNUXi7FiYGDZWNzaZQDmJC5
hzXYw1OXsUOFbIdeuZ5QmgSDD/Cv7tIuVK4ohx3wWQNba0u26hAN1wR0EZjla+XYr7IZqxQtqxy3
CWkje0+mpIVKkKsrr566HZkQNehYkSoA3XHFg1ObLHVjT5PnboXyx3gf2MbchypLdfYEeQuLZcqy
rw2Q8eskdgZ082OhriNSmwhbjCPee1EXHIKpSjIPNay0kbUbVDi7lrG1DpGNevLY+1CTG7xs0yHW
So4e1gBKO/r8gpTLBKoX0DCLwrolALa6DXCF381pNlw3xLfVKc/fcBRYl6g/qoVELL19EeREp6R2
RVZMojp1I3G7lKFmS9XVZyszH7q67rwZ0XmkV12zjwwn6Tmj2bF6O98pM1KKJONFuvu0kNBKs5Lm
2vJmNNnrbhq0g90aFedUHTcCSDZtellmm4RWKlcf2xqujXU3gFNdScgORBU4STQoZkwDRNdNkScy
QIEZy2Jb+zV2EeC1lovtVxMpsUvGpG2HCO/3uHbazsKw1vSD15Fdpw0ksDfwyKq93qKdP5lS5FEI
BXpYLhyEGyCHnXmrKWYDaOCYr4KJ7/q+1i/GVKSdJVeybTGLFKRvm2NrPMWRoJX4pJIcp9nXbmy6
omCGSlR6dPt2F/974P3swIP2xInxnw+86yx/Jpr3+Yd1wvcf+vXIC+xfSIY2PNhi4MwsivL/P/J0
i8PMXYZAy8LhzXL9G7zOW/4LTRxyZbYGv0mGLAv9EQgaWv/Feo946J+cfsRf/nj6vRHzGA/BAQHl
QH71u4ZbDtgflGs0RxtEdIitY9uJoUMb0fm3mBFFdUCbrjE3w/cDl1q6vfYgOif9mnOmopdVmmRF
vy4K2Gk7jd2BvO/xh59YKSfpTYdJBaFi4n1yoG0ehRHnp25MIYloJHA1epIURxbSbMiyYAi7IS2v
0rrROABFXZ1REtQz2kFjx5xlWANAN+ttMYwy+DQkk+XvfV2Af+2ayX0aRkWu5AQNBslEIq5SaFD2
xqLzw40Qk4vwPHSaeOrJ1C72law4JGqsoe5V5+iii7daXsBl7tEAEuFQjGSdjZdc2Mwitqwq5/pC
gDxvV6hWeiTQT6kd7VnnW1JBGm90RDSlQ4eMncaE3O+EWU/s5cXHXwxaJcr5POHmT0U/ghymqhvD
fhg81qmCKeQLTsR2nDeZoNhGaoi+A81NmVYQ54rvWSTuWzBJ6S8hJep7Yonw58ZGhZLW9rzO3IHR
5xrxqym8bIUApJrTr6QfTq0DM6+IJyccYpQu6HfAzO7MDL/4xcMWw3YIhQXU9QjWumatRiQ0i8ur
PAhNG0DR1OaHjCEv0ZitTmtilOOtAZJ46wb19OwBI9uMZD+vp2zC4VgRtonxLLvCZ2rtKjZNB/KG
+11WDg2z9LKiMhvy/gBcYO31AgVJAVKG1Ov42jHhiw4CfINrgxmzO8dapfgO9+0cRLdygddGpQaq
JItgFM/aUCPvdh+yqohvkTa1N6MYvNu8zoZPPFGAQJC3dpTI4G+5HioiWqvkkfVxdMNIfvrIcBtq
zdj3iJQJ1gxxGHsM5bPoUdTK2jO21q6ZH6huRVJksB08aV1FbpTvtFSDI214Mpse68Z3sOjm7kPj
GuUHYoShHhNKBTXdSRtL0ayRgLVmpzEfSppbXH1dW8ClKrvDSKOwG/MsfrTqyjoFs4fs1Kid8Z4c
MJ7Ofi2jNOwzmb8ao+1it/JmYkOJcS03GZFSK6hzzo1MZu8gR+c+RezRpr29yMuVd2WQhQ1TOJnz
chXJfrgmdNw8GUoxc7aJUexSqOWovVt5K3K3fJStKndD5NVfRlN8NBo5rLvc949808Vmqqlmprb2
zzNx6reR24pjaSt5HxvW/NQTn1tsg1GZL2kl9ZM2lx6ossbyjmOugq2d1t9QiEV7w9GbjVCkuGWA
vtlb+v2T7kJjmaBgf2Szkjhrp/Gzj41Wwq9n7rmn55Q7eAQmiR1jt01q9zRWqbsu/CTfpSwZrsug
dI6japFbMHIBK8jPatdGmtBKO3MqVjhqkxsojgrBS63kGoQdvg9j0Xo7vkLW3mltiCVv2kC7qlEw
j2L5XLqVh75hHWs6rr12PFZYPkJrcsxH29Os606TD8ksP6S15n1VTgX0AbkWxH9nhFBK6Ten95RA
9qkgtvpK7+x65QKNDkm5OAR2652nUTbcGn37Yc79nOmJXr24ve7Dz8VXZQH//dKMFQNWg6IEHdpY
n+I0th9itM9rUBOmvRqLZkITEsRnxMf9p87RQvowSqkMYDkBpca8TpU89glmnNYSybcc1PQaDOQV
7O1x47ijCsXQW08mCWl7S4Nkg9JsnK5MnFTsN12UK13H1gn4nKAEIQx7C9RGw/mh+9VthhsBpl5n
sJBb0oGHFkX2isx2nQR48NZqb4pO3eE+IH2BSbmFfTLyv2RjAf27T3ok/f4Sd4zMa7qzNRxxFaGi
z71D64zhXrqrqTMQ2fQ4f29iuOpAinyBmGa0ybld/F8TYYoXj2TVCRm8RdKxRRYobm7EWLiMWWpP
Bk5dw6wuJIdkXKJOte509cKsoLwzRncpWaN2zV8KUiRFokFAa7DrWFJdMetgWUd594L13nmtNPtr
UjfmFSu/tmPZBk8+D9JNw5aZm1zLzqMS/jmwsuwKrBTbrXR+EToK2UbP4Y0p9VDp8oNqiJn1DSkA
VKK6SXpXwMs2nJ2ezMFtY8iKqZsprLXdji3rGnHJsyHe2n0C6qCUxsekcexdCh5sy/3+Qp6Nf9eY
VJrY96v72KNYNYSsjyjyEcjIyMnPDlZPCtFyOFelHu+1kQCUlVu4C8LVqG65couwxAh+g39Ffm3U
onU3awOEdG77j7Eb2Ud+Q6RyY12uK6d26lWeOcVNEWkOy82JnQ5ZBWu91VU4tXpypcnYW7llWe26
XvVY9FX3yZSoN3Of9dvgZZ+71viSNnUG18Ccr4axwJ6A2V9gukJ8WrYVgIRCmGsamPbVYEu1YSHd
f0iBhWwQZQJoj/1saxN4HVpsQT8sSPYLIBYAuIHV8Fsk8hpZnGVs0jnAn40ek5hmKWDYkJKcYABz
yvGL1O38c6PGfhuPfva1YKtFsgChCxx7n4Wff5NZ0h4sjce9TsJP2Dj8UwSsbzWxZNkjSdYPOuF8
4ZAY5hYJhnE111r6EqS+w9kptF3nlNrKbqP8FoyYReRwmhBokTaHnoIEj2Ie7C27arGxUXlpOBh2
GZD9U1KgTMA/T4JuZ2hayCK+Y6lQDRsLzcdL54yw/W3StHskS/0k3P04WA3JMOfZxmpf2gWM7zow
t7h4Xhq9vu17v4SwXS5MrnnHEa3BdNSe2KtMKyHQTRK7g0Uph5iQ6dWFKdotbqFd0Da7GVfCSi8g
OGA3vfORRh2Jio239Mv+qmGmunKTkqQDIY4kesTbyEYSUmi4Mls17nK3D/b2lJIbbBW3WlbekLMr
WHTrCaFCGhbUfEKI0hthlsAzaLu6Cru5LkPYaD5eix6p12BhadI86xq4O9alQPPuOxtH8JyipgMM
862JXG3jTEiV2QSjUk1qhwdZJngeWP0tGRDBC5EoxPdqXH5Vq7FQH8pbl3kpD2Psx4MDmUcP6v6g
Chkg9o5Zciezfyy66TZPnM925D3820u9OSl+0ksZOgaHv2ml/jd//vL8Yyf1/Ud+baR8G/HVW6bm
bw6M3xsp3//FpgzARsFKnXHR0sf81kgt8yIapcBn7kSrtdhAflVmWfovpskoKnBQHODXDIx/0ky9
34Pxt/j0ayy/TVxeMIV+XLmkRm0yObA1llBsLiD6TLgkeNjf/+Ez+QvxAL3fD+u25WUweiz6M+a+
TMB+fJkZB/c0zOTKtbNtwMggbsqicLguxoFhy9+/1vsNCa/Fg3Thu1ns3+w3ttAfhAp8F2kbDFa0
n4wquMb3tPgskcfYs65uaoATP12pvwdv2fhhmMNRC9INw8x9b1JQWes0VNfRHjoQUSpRU3VXlewx
F1RaUTlrPxiDR2aLlrmF9UG6hIMNa9q51YhlrXHYOTgDTwkMdGBB6jSR+6BSOA6mQGJaVIm8aoI2
2AHOC3bjMqsnt8nkeUysFCZK9soZC6dck92DQfd6DAZJYlBE1Fk04YvF6Iq+2oJxsJsavTgQTDtt
Gor6W1zG87eAivtRZLZ8xHV/1vsp2YxeTmwC6vL9bFrZ2aar99ci5WxCfV68ztZcXc/WmD6YegLM
BuH31mlEuYZ4ROBKVY57vSI7omGTsvMHvVrJZho3hlA8iDurPXlGV104jlnT5Zn1rOextkeCSt65
1MZ9g/GOJ6AKInRoC9Ck9Yviiu2Rug2qWXC4NyMjLEk6vL5AUJJMYzEaQlfy2CV432Ep7HwXdIoo
63TrvcVAjG+RELpY4iH0JSmil179KV3SI7BHmnfBW6TEIqf7mvptna6MQAIbKKgXshUOXLWVAB/i
le6TUJEJ2JPY+ez8Wn+LsKD/q668nqf1tCRc+EvWRRYl4EsQrhx5iBGFYS+pGITW3QmVkMKj0ulO
LNkZkD/lp8Krhm0FM2frv4VsqMotvsoleYOJxssk0zqMQVWd4oB0qJUxo6bYtHw4oozyc7MkediW
qd1aZTJf6W9BH8iOswNaZx3RWpJGGDEr7YO9pINEiG72w5IYYk1JdgVBpv8at273JXuLFpnfYka0
jsQRPoI2FJH70kDaGo1RXsqcWplQ36+UuOPKJbokWjJMsix+CFot4SIl30Rbkk6Yo6o1z1RqMKT4
6yAiEcWru1P6FpKilrwUVOrpM1tH+njCVKwlVUUs+SqoyZq7aMlccUV7A2tsNFZs8m0ube4etJgD
Q1UU1IRCfVNLgouDleScLakuywp5zTfrfAFdkV3DjCFuDFHcXeN0Ggs2qs8mSDZgI560XrL9YUKz
MZckGW3JlBkDd/xQvuXMGCTOTETPlHTx3lsYTfI9mQbQHlqY0k3ooKK3+Bpst0uWzeQvwTZzS8YN
8EPibty36JvpLQbHf4vEgVIaT8VaMFTVV9FbcE7Wjow3Vsrsl0ydGRVECBSrTe9tmfpxly+AfWjq
994Ei5s+24tDBxZQhqE9S5yVw3iWsoB58G4cZtd7UrAD/K03ZaZzKEDO6mGCydPftmmLRg5/Uedu
42ycYwbGDn8SVMwA4gRVIFxRhs/jTQxcyUdB6DatOAUREiyAUyRgfTJrgaF8pZeRhvJQwk14THsk
S9tGcUZ+9ZTgixKd6LRjRjffyw8ZFt2i2RlBm33C15x9QMSLPwW21fJiHhtMvcsfvWjS5DqyzGha
jb2LKVsNOIeZoLFHeOOuOZ1lHUeT9SgDgf9j77yW60aydP1EqIBJuIgTJ+Jg+81NUjSSSN4gKEqC
N4kEEubp5wOra1pmTtf0fd9UlBGL2wCJtX7rHu3KwLM8FSgbttUSWo922rAeK7n+ax/Q42Geh/GN
aI44oKK0bveicPBrl5Q5kZxWz4BdiHUQPdXnbC0MRB+7QoJrY0JkBGNzJQWhhIj1fWv/Tnu/FyVi
taDnTJn4rQ1YFr6BOHyZOv5O9kb9gHqA+kVG6DWSgSXhbnJE+00A1l94IavL2BbNVUsH47IdvKRM
d908NqfALMPb0s2817KSvD4Hye8eYof5k0T4YlMEFa/N8Fr+m7uWJ9pBV35yTHgGck08chgWKgMT
qgaRDzJGWKghCySOKTaE/0yB/6spkOKEH6aQ3zT6/w/Mqql/wtPpcOFH/mIQzZDibPyghP78aaj9
7ylwJRepf/DIZkdhgW4fRcdfU+AKp/NTf9lzf4TUrT+IVl2FMkgI3dD6txB1eMOf5zOTehReF80y
tsnrgfr5eT4j+1OpCfDkYmVtOUkvCsa+AoYLXAz8V02rA5vkVEnnALCoXYE7f+4DiKZdUbeVwmkq
etBfi+HPplE079oRS5auZRs8ZB5FaB6a7bzO3mOSJ1HvhTNiNOeYnXE+jSNK4xoFX6VP3VBWCnfO
0oM3ttd1OROQQXkWvVUgGzW0JaAYQ5U2T3nmzdeziOPH3JHtmebiJ2Ml5MZG+xj2qJOk86u95BVt
qQSQcFe4bmE/sjxyM2Upx9YKUREoQa52uMNdSjhf2S0MbR70/f1SaPfVbO3VFt8rfZ2ZaYzMMe05
kTo90DkaOolZHupJ0+eluzLYumGTYVhCogMqCzFA/IPJA9GgvDHyVsazfyc/DTi7Tboyou3Kjebv
NKn/Tpmu2TjY1VYm1Sbb+7lf2dXxnWhFdNxvU6g0asXfqVi1srJq5Wdzukue+pWzjRecAiDqsp1O
UxNM+P86lzcq3tneuMzlZSS++qBs0twEjsmdl7QwxMrqLmPTWPQ3C3/cwfEA7JJC5Z68lWDGaTVd
7J6E60OGjJqQG5RXZaS51LeGM8zmncSGaXMEVhTQUf/nNe6aa5j3Pi0WOXgTXK320YaKrtmag6Cz
2SMjTTZxup0SPQRU8Y7jbuxziiETG/wIITySJriB1t1Yqhy/I3UzXxfX4hB1uRuxCmaUStZifiWC
AeSA+kX3QDlE+2DV0NmF15dPjZl7UWxqa9y0BCYdS02R+9bu/FsY3247ACLuurTxgQRTShE2pjVZ
epckpQR6T6Zd6nfh7eTKlqmmGzaDFMk5heD2o8apigevdICW2PkZhnKjOfVrU21f+chcXT9+4W7o
NJSIFX6hF8NinFe9Lg5JL+3HuMyG09hV/t4uNcL+sI7VQyD0mzkCiVJVsmzjoCOBjjsgOzV+61Sb
OZl0uEkw81wqj2SiAjD4eV0qDlqtwlxX0Ra/dXEYRIrno0OVqnx0RdndyMBcvpR9RXClTOZPoKvV
MV54MG8MAxtd1BqLs9PtWgvTTPWNJAud0bzJyZm0dRaDxaFUgvZpPnoJlMhohHgNwyz53DN4TlHQ
x+V9IVp7o0gePOi+OvRNwHVI0BCPb1GY0HKSmL5+csJ9Q+4E9hw3hk0mMiMnnqhvb3H0hXvlmeU3
xM/ziX2nQZgvcUdPc0ijXv+Wm5kAzR7hqINMHHNChGj4tF+ncf4MhkqBTpGE0zbU+K6BvhwcsStf
TwjT4GEBwYjKry1cb5j/05H2j5SJv8FGkLl4cLP/gmfuvsHt/Mwyv//IX49Fy/uDVnuMaSjvHa5U
cIF/mNbQzf6BTCwIsP6DgvCn/vuxKLw/qPwI+TkCpGlS+OGxKKw/UEYKn6eiJ3wequG/A45QZvXL
c9FF+AhhbRPjjrDb/FVDXqiBgpohzD7kRUgd38axzGnV2ZFGFsatEHeCsVmh9zLpHGUWxE8HGZl5
rH66Gacb+S7G8AtZRKrPit65B6VdFRtugIsCjwcZBVGr6+KYLLU5fuhLaX6tzHY0xwjglLqNzkpp
zbEHq0kYmFO7CPShCQVBvdwcZ+KOrO/rZo9TWsngi2EX+Fm8IDn7hZD0rycL1Ct5AW4wxoeENtOt
E5bEhxVZoze14w1kwtkd6OtSth35PkBBH33T+IKiPd1WazpBDcpy46U6O2XLkl+mQmQnHwDyZcwH
eydAbb2oq730vvODIiVvYZo/kFkQh1siF4mxdWgbNyJy8fpgp2TZbkMzRW0Ef05pcLLpk9H7ko26
/6gwrOY3LjFEW5W1/m0G2j2SuIohDpfvDEBN4mQaxeEUUhds9tn84Lt9Tz0dNuaneAYq5TBDXEQO
bvLgC/go7BszfPTMyz9lXpxeLeM0PYmMOPSDJybzlNSORphaYP41rbyy9j61P0nkZ077mWwtwuMT
Wl3XKC1klorab9IIA9pGqngJboNi9AkpIvpZQp1kbH7sP2SL5K5SHa52GgZ6dAXY7zuurI1d6Irj
qUynbWYOzk6Z0EUV7qDvflfSlZsg5VaZQL+cOHRry2zYDk3q30kkraRepUWCZ6iHw/Kq7jw3OCzM
Slp3hhuOu1pX3jkW/mxEXed6X8c2tLYTq8ANCoplzQZuKhKMkpmegr3ET3URCeava7MeTL8940Ye
qeEM3VoFwY4PQpDGpcFOPohCIqcgE9kSgCYERNcEV2YeaWOVEhfMgSRmR2kNtok0yaJvkG2MT+9u
UAnf1WJp/6Fq62zc+sYUtp/KTvvkWjTspHMKYRZ14DHVxpkIZdl6dqIasPq4Cy8kGaRfGUvnFgWs
X5DNG8yVcdEu4NXqO4IeI0b+ous+pZmtHl9tArsg/dQ4QP3W1Xyakjl1N6qxa9LeS89MjwQ/282R
wMmSBl0Lom7DDmz0R3N9DNdJln3A8g8BmUpNuHfTxRV3dhz4qxlizvot6jBCBuhv1fqyLNkgt+Bn
pBOkfJvblgEHTL42OrT48LnJB49oJ7XpAPj962mpkGYo1zx0BYrhNMEgyhUnjDVGDeISJ2R2w5hY
anRYccmaZwFcbquSUDI7U/BS4STJaTDVPaWJ+XIXDsabQQUL9xRBZiju3Hx2b/rGUSTdSqJDSa6e
m6cpXiMLgnlIHxeYq+Yg4rarD/zLfK3trfv+yEk0Yx0Pp+Zku14PKVOWtncozdReda6xQ51L233H
4vbRHTxCIjPmjAdd2Lo9jgSgN6cunqdt0BrWlaOUiRsst+9EPXI/xiLMq12ecJqRyE4h2CzzwzI5
wTk3grnYBqMxTZfJYt32HVUvW35TcQiCWK0dVTE0Jd9Vs09gprf2Ipw7jIAmIShDWm4x1thXjVeH
FDnmRrgzGGrSrUgn67FdRLY1Haoeo74A/fzSEZn9mpu98dHpSv2sTOb1XdcIwb0mJr01aDnfVRbM
/alL1mBKh7bkHdBT0l3xBxhiLKOFAXZtxvgk8ti30zO15S5b0Sx8tzWxNZeCZmPY0Y3NGJPA4XcJ
/h/d6iNhpE6zi/tqJBygcatBQGy2OI4DsLtHayZnBYHcZ8EljMWBRYzvpjbtI612/p1H8toWBfm8
7W3CKSm09c1dTYzhjtiMONmsFuR7pkdxU1b2oCPUG5V1PXZNc730i5cfAtk4T7LHNDQxP2KMyIii
tjIEKRsN+KKiQbMdXSOctG6W2VL3FTYwNAc8v5I7a9JxZ0e5KOdlPlaO3/sunBzDVHyWilPjhtRJ
a/8flOF/hTIABCEn/v/PU1eEfw1vxfzjRIVzf/2hv+gmBiB0BLYL9fGnBu8f81QQ/gHAgE4GEyfV
JO/RUH/BDCFef9yW2LUdz7OR1/2TbGI+CzErQkrSQWSuP/V//89Phh71yz//2Fvxa+Eh1lG6DpE/
oyiELvnNkscEmHYB7RVnbcU9cV80P9yNBPTtgQMoxJN+eNYofSH8Ty342xjRtBxSjK77I1e1PjiS
Sgie/PjOf/gY/yd+6lcEhJfGm3NNZjxEirgGf2GoJuXOoAOBt842bXOLqsq8DRYPIVxuxC5WhKF5
4CFoiF2GGbdPnDAyWq021RQO8VfAV+tOkQsmu107+wRvwasnN3Mqx34jUmU9VyTPs3OXukWRDMDP
mU/GqUl+iBsoYyu83gg4T+NlK8yCp9oWFZMoKFwQftF9TFlHj1BCVT7ylC7lPUckWUDCV04VQVKH
56AbLMq753w3dUQoBcRkD7twDJwPZBwOH8OGlBDkO5WOwpLw3WggNuhLNVcmXfCEZkUo6NocWKRB
TRAUa1oiZTJpee6dpiQSnbhkmgEGBzRcKkqpkxE+Pf7EpGUc2Ma7s0xy6zAgBH8DKOluQwpCtqiH
rqjnObeNpx79OiPhO6Si3ldDf4WCRqNu0uRP+YskgSTMvRuJ3Yhs3nRvECTO1MLUe2+I8Nl0ckVP
kWqa7VKU6ZMdxy1xY4M7XhtJY9wtQxGizUtnFO6Zni6JvzxAtJW33YwGkAKrmvTM0QM7CApDfOlU
lZOMiS5ncl2EiAM1BN69iZH8Xme1w3QXVB9cjbqNjiZCSq+dulTOxzzp0miyjOx2WeROzLG9pxtv
fJxNc2I+c+rT5EHkl2VV71u/p03HQnq6UQ4iBfRl1nEicId4/NCInAVZ2WS2ZGku/bixZOLd8anL
q4CNgPyn0jyjU4N+sbwABSoEGe2ZZvmEckk9Nn6Tf5cj4t1NQdjPg1TZcuPU9nRxtOl/JcvB2wvK
S3eV5N13+LI2xP2DXWVNDxySarEnRJyhtS3a9LXgsierrJuYr9csI7WGRvh6vAkRXV65oxp2pcjC
g5BpuesRyiFmyhze0LrM9BUFPuZiRwkiCS5pJql4TxCSwllDcNsTOXJiY0wsAHEQDjtGVeuVZId0
U5Hd881Gsn8tyU3dkuDVHUUr9Ljp8ZA9KwgZ+AA/tU629vKO8B9nTjdLj4r1oBt7nbWZsgMCvirf
3rghWiLm03DelkmZrLbH2Hh0JwxGkTDKnlzozroKieB1dxOf40n7S6eiyioJNSKUnmaWkU+P9Ill
I3S+y4nb2ZcIc1l/gli8VaMYPbxrY/e4oCm6rAHGfHyLLK5xLsV7pwnjDWFl691FnjwcSylifdAA
RGTl9OF45zMMuge/aLxT0Xcfw3Rcvvh6IVF4VOIUeoRyAmcS79NaRnPDSTg+wzEFXdQG3mxGFevh
qjjpCgCgsR5nVCGd/1LHfjiwKnQT8yr6A33jVK04TdYyNlFFRSckpiZO4zI3PnlP4az1qSFClWxX
DhEQ3Tgob8klZp5nF7NvVSnGOwhzCwCWgrIpmmtV3vKEbw+UPjAUg602COqURa562y3ejcdxgMEp
LLOIcKnqE2VE8p5U6J4Gi9J2rmM5yosh+0ZtfUeadBXkzaPfEOGwtQbwHLPhv3tco9RJWnN61ovb
XSPnTD9k9lh8ZCapHwOXUT0hSRdzx0glH9JTsqJUUbzlCZBjlAmseBEqbu+DyubSeGpp/hk3Ezzf
ve2MQbbzzSrhS2k77OjCrMJv3UKY4FxZ43MSEI+lZ2JZrF7LI7lq28XwcNIkLF9H0861GTFQi6s0
1DDJo+4eyEla8ojMg/TOArX+3MBo3fvzVFlH1ankgxCibQmY7wvc036qXprZrEkohIVyD91aPxPD
F75C/YK8ukxY131Q6SZKrBH/GRpxgosLuD60vL1RAOgpfl1J7C9583N4T8jZuJe+p14I4uNXJKG5
XARnM7k3DhG2hT3t5OjKHWfDdMppEHwiztbiL1x0nPPc5FBhBbHlRAYTK5FidDUru94AIyPCTdDO
Q6LbrIumQmMfTmMWn3Qvh6s+8Lz3r+1oBCkq0Q5Z5eDwJrXl74Ag33IHkfgYsD0WcnI+ZVbfnvLW
9z+ETmrxW6s3W6qQC9EtnFukrRfitTlyXALI5iB+Y2E9hT6CKGIRpw2GeQPjLtH4bSvym9lt/INo
jJYfWCb7tuZGR0+aBeONO6zrtT3YW7oDCJ7r+AulusYLnhR515FMfyVcSUIhKeX1s3BD/aadUl0V
dL1uu6qZDutc8qU0iuaNq9RFy0gPPUdH7utgN1OSd4FY0ClxaE535QQoDiPXSX0HZJo4sN0wG7PY
AnaEzn5ey4q200JKkZeDTuykJ4svoqdSeDeHtYMaWiRot3NlAN/3gLLgp6k/vrJ6l8uhLTJtbAaN
IIAyhOITIxxfV/qKOEffGqYo7mfTe0AI7x7yvEqqnUPt0AIlmTrXKsPvH5GGYN+yl4sTI1bzQspI
v+8Ho9o2vcn3FbP2g2I4ef3iuLLi/5nprzYN4YD+sVgfol11HUhlXRTHGXeRmhGzLbh7I+YuGwEH
aC8XiG8Xr0QfPyvDAqyYLdTWxBS3ZzT5hh9x1xkickBi0s1QxiPObBxV92Nq9jfAyjO4mYXJutSm
s6XaykHNQbPKflDqPglHHtZu4F6nbgM70HCLXTIEVO42nJRSG+KDHJLsKzAwwBS9jfPZf0O6K78E
GNs1XQVGePZRo64Dpmt3O/aZcMdi34uoG7vlFOTYmaKQIrwLsr5FRG1WDjaukAVsws9zfZHIK8hT
5hzJSc0UFL0wnnSf7RyA5Q6bXCUOAw/9O+5arOZ0cot4F2L6POsc/9sGgKmWx0LyeW6JwUxjHq0U
JURN6QQPdPsKsp18Az1ITlR+ACc0Ye132kPQeGV+Tc5GMSHu8aubHBPYp84O5b3ljP6LjIP80HhU
tpDTUxhvZEzjWoO+QESkugk0P6koCEiJMDQj6vyGQ1a11gc7S9LqHLRZeJsMfvud3VIAqZmJeQJ+
L81NTUBuRI+Oh/tskKnTX3nBbDfen0P2f+xYfweTm8QC/7CP/MYeX79282/pbn/+0D/WOh89IKg2
riv4YOaYHxyofsiKBrNMuLHpB+9g+D/3ujXdmYAbrlBnlff9c6/z/0Auw3oFEUUBPSj6v7PX/YKS
8+sJbjbZnUITpu23HvvaHHIyyYrl6CeEziOJEfUlAX/7WPFwA0J1/64X9zfVIuJIkpxJdeGVBxia
fqar+zJEYbJ45KxPeXeHSVFvPG/MDj98Cf/DUvgLKb6+LcJIbIckCk/8vq32rjK1dNOJlB5qWEZ7
kndFg8kk42bemcaIMEd1FLrJ3LhXI2U///rXw+L/zD7wAti5ydl02E75h19zq4dhDli8/P7I0VJO
+2mkxopMevOohRtcJpLRzhNuCSpWOSwswimcWEVdmxnZRuFvfmjAAZIICHO+5jRcKyQsKpCCZaTs
zy74syVpG6CvpbEg6Wpzardc+hJB2oN5/i6Jkbx3yEzeLhPZ2Xg4VtuRJ8+V58qnOJPzIab6A8tC
gtMTxywMeoRZeTmaEhAOtqe96Si+ebQnPX3onSE+j55qXxHzoX7jgTp/T9diLl2X+lM5MNirfKov
MeaRTRfTO0JhkV1fUgyzL2k2t89WYvKD45SFF3oT1vhMCoBCjSGMOoPWbE58VFCaiWXys1TWCedg
k3+wFqYrm70rsx/nZiZyYaKYx5VLfWlEuHZ6JTZdIX7W3YG/8ijS2HY2UNcBkR7pcr04U3aMzWrc
OlDO52Kw5Z2q+vi8DP508CQhpbJfeDlOrz/Ro0LfV754D3w7FFcpBBG1TaTT4E3ybabCY4PlgWto
rGc8iXHzzPrENyPb2jx6Y8g9NBIL4/Q1GDir5lFK6pAw+cwfzY4fmc1OffZoprzEU0KjUtJbj0O5
qM95P9aXNVTpUlUBn0iYS/S8ohrR13rDgkOPOq+daskPHGtt7xppF/d0W4XRYCUYiu2mexMx/5gU
iGuxlthYmY0J3UUtBsloxu2Mlh7RajaUpybgy519epGmIaeIQjl1VzNBqBJJVRBE/bJWogmiU8iP
Lu6T0cIuGaTyRqB65mGa6G+FyUMKABo7HSE5HBpW85JNUn+KEXleh1Lzv3LS+dCyjRPWyjsOR6O9
iYv1Zjeke2skpt4I6N6dR7UfzVmosHRRcCnCXOhvFnWWhzmzxW0i+Cbee7RE3SIXI2ar2pbtwOda
JO2rX4buhsd0nm97RLf1tknj+J5CO/mG6XG5phtr/giVlR3qhpuh7MiQBnLp4fw965HlYwTPL5e9
ZfDZqoTvEas6H/V6iZaoQ74h0S32SzGvtuqFb4Iqk/kgLK5/Hv2U1id+fC6Rx42GGmjT66rbJPhu
DqGpIypoiOZScWWfUuW+mPYsV/Bj+JQAMq81ZAVllSamEoExBNG//tYLv71pc5eLcrI1FDpflOcb
/Z7AyPa2rRxxG/aje0upqPVYZ6p9HtD4vBgYFKhZK5Z9Z8fNi1O5ZKA5hvswBYgakb8G4SYA039N
AnjJTebANIUdtaDvby5IuQmwmhr3E+QL0QBZvlyPwaw+t8pgZG16mu80/vyNhT3qPJUEAXijmR37
xsZQimUxO7jInN9aiJqAqxYn6mZmk8bwUYSX3Jx9By2lI296SKLA/hwUoVV4zxqpcf+WdYN4zqy6
KpIj1ouaYMx+MeqdY5rjcD3LMcZtlziDuHeKeY6wSs0frWDuN403UF1quRO2Xrl4e65Dl20P+RSu
i6nnaBrqm6FhYem5ws6Cmp7eVMZdY5b3hjvcCDDzPcO7e7d0FJ25JMnddG7yELvxTWWQQUjqUHKk
sy89VXbxUbnC2jEND7tBzF/I5xp2Qg9fi9SuTkadvM2DSE/p4kH20el0aRi/d6WL6VTFSf/Vymif
SjJ1NfUy3gNFWOdpIQPFmvH4lL6bbJM2Qey9iPnaCFuNCHaJz14enI0CW05WypqitDCWJ/L2QSUo
Z9tI4rrpeipYPquy/A7P0ge0rtT+YVAkFYeivp9rP9uhJgmv8jRpr5WXj3sv5YaV0KVX2RxPuyEk
Y2qZ+SJtS2Mwqg19RM0847NzAhyKeFZbJ+C2rK38kMI3kuBYmVc0QoZH/EAPzir9gM5XFzq7nHJn
89m/qXYcvY0rQyJTKuAqcudKgiLtNvNpyRxfamjCCx07hOXZ5nBKRghP5gKyyl2ys7dzrN4oERrw
Aic883iAB3ud8phL7anf5bRP38P8W5HVF5T/6gEDdVrAdofBRPAytfejQxpojTaJ/K2ieA4NGr2I
ZPTmQ0gl6rjxPWi70A1SdG7CYUJ05B3TWYDxzXX8U8v5CsfJIZJGsmhtFaEka65FqdqrcYlpELZN
WgamVlEekHJXKWRHhYzqhisQatI9t143fVxGhw0kR1UfKCKfyq2jjeYMrLi8os53T/ZcLY9tTrID
q2h4nBY3PFVDPH/ICmfZ6nhYuxpbQUVdWXG5F5oqVBZRBVF75ytBkng8WwPo3Vjhvwr20tDVzgjL
JRpdB3wZ0cOT75G1G5jzCKg462gINW3LKXjbkOA8IMV8ozJzPGWZM2Hk1ZoKxCT8VBJOTRsPV7zn
NOnqnWZFGmOYr7ARGVkQxn3VTwTWymU+A3TpMmIxTwX7cld9o83hJo0X/xJOvU064EiNORFKeNQr
kRbXLUqnExWjCLey1OuuyiV2nge2M6zi7gjqZWNOv0rnpAg2OZ0139qqqkrg8tqbqDs39WkBHNq0
ldEdBqt0n3GDZxnYcpZfRJ8QQeXknnltKaEXEvVrQJFnnLLmcUwLlUUAJyqP6Bgr9n7q6i+UBGLS
pGSWuaCVd9PUQ09KXTe7AGjoCvyTzPaYsG2fy69KT52ju0soVSM2HSstwHxDD+YE1Kg2eUY3BBWv
uMXg37/YbWBAIpPLv343JllOjEh57vAcKq3liNQANNKOsZjUbf81IPKfWqPRps7ZJMmbpBZO4e91
iTixnY34vi389R4oGBP82CQCOXGJBfZTwgXRSbm3S5YZ90bTtrzdzEn3A3tmsE3o56A7cV75VW9q
v0ztsLR0m/ElWTgNonlgKvxz+JKZbT3m1qy+EpSSB1vbTXl/FoloRLTOMyH0+KEfJnZjassYGOud
DSK1zVOb8lXfqy8oMJcjPPe4rZqRw7jLkXXTM027b+oqHu6EOhr3NQbaT5ntJLcJ2f7bmjS4m2R5
fxWhfHIA8GjOlHI9lJdq/k5CWBBl5OOWp1BK6wPHYP3Vab0G6jehykwxJp69hIMI+pSXg298PqSW
MXxKM5PvzpIGBZFm1c2HBOvNlalz3v+gx+17B2nDsPXcKkK6qDJm/A295tnvp/JkUwcdOQmWp6Ca
6OqcKWWdlrjZ1XkWRlY24pmnuxBLYtM65alg07/710vEbwFu6w5heb7NvuQHaIV/yYsDPCiaZFU5
JNSwnuOQw5Bx2K+pdpLdXblONGChwVbzxbyouaMObKz5sIfe/buFBlHyLy4wXsv6ShwfvxWxi7+o
jIeGBoo2l/1RZEz+9CQM7q3vwWQnPX2ns2AgTEM+WWLXCMFKGqQDynWOS9+8JMQo3NO3QgstddxX
9djKp2EQ4lZn9vRxZOL+k4P+ibv8iatkOW5/TCtbPzjMXDa5npTdh7++2AA1k68NRx0JhTAjrWrv
YW650dAJgcwOXHU8irjALM0VX/Qq2Jo8p84FoXKvecvc7GP6+Zvwv3e92c8vCkiSeN/1Rfnit8U3
GSTXCBKYI+lE0tmEIX3yKhjkZRnJvehwcGw5mpfd7Dg8eOKBCYpskuzgp+ttSvPyfT7SseuUHja/
2G2+An35dwEi4F3Yy+UYGx2B53K15f/r65D8q98+Tx99H+AFS7Xj+b+mv7nErLQlCQLHSfJMA19t
saJX4bxv5onTKaPaOUwd/7u2Z30kyoR4E8t+DfL281gnzi5DNrEz3DHZDm1FzEpni2fdtvU1UZrF
lWlWzostinS6bpOW1pIuTYNT7FnFFqxr2WcTN3TFUUJGa+be0onR0jheMa+WVNYxQC5UyzjzlUiZ
5js5jNtmPWFIPjTuaTj2HgzXn7+T+WS6kV0LKnYdLN8MLR5z79iUp2HgAEMgy8zOssxekhT8oQVt
SI1csOIkfp/Vp3qRd3Up1zMlXMd2FDFPcKVggWtXs3CKdke2DAW/xN5c8kEyg1pADhiO9KdkMdAA
YmwriaomBuZMBa0PWEm7NB9SRtGnMal+2rkJeZXY95y4NI6OAzPQbVzE2Ups1yhH+1MTCyTf0mmL
k+9hgT4BOtO9uqz/Imagj7emojFgg2ELTinCI2RfIZuiZ7h0JpoKR2Z6hFso82FxecdJHUL3cAin
WMAZ5f3JwmyGvXnDOm0e2b45YgOhPmM08zZ2baHLco2m21Rhu1y/22eCVLRfZkpp9l3WZ4dBM12Z
eJSQKfcsFGntDZ/6rHzxO/bHZbLaZ+xUJHR3c6ZZKvnswgKm57wsfPg8dIz7Lqea2+LBcVc4Ojvg
rubQg0oqT70bNK/TbDSvYraYDe3SxqWNZWbv9EH3gU00uGCUhBsZWfq9kqplBGXqM8itczInTqN+
3e1qWC9k/D0guVjKiZb1EmO+tSTVqVM09uW170TMTv5d5XQ0KVvIJe3abl5dhYPTFGxYrcX2TErC
whOgJ34LhBlASaKSJP8vQxYOgty8Ug9MakDQsxnFAiaBSIOFe0SZA21Rk8V/7GneemvqiU+lWugy
YTuM3ExQBpjyTJStBJWDtQ0jmrR4hKYkbO7d2QcAqmz5NM6Uw1sjMAv8SHhJrLY7U1ZVXzwUmoeO
B+gBNZK7oSRZf6Kji/V+nLNDsCJAcIztTVWAD/kZa3Iw1st3KsioO8+CpX1Gq/hBTz5d3kPPum26
ya1FqTBhRalHswr/09pYB+f1VU8iBMQKqENBfFSu34Ez0jO93qrTer6bBZb+FrDkxZXTsJ86eq6i
3Bzt3UCy0sd5XV7J02eBTych71Dk8s00OaPI+7O4rZM16iOxqTFAPUwLZTeC6zgeH9UKSjToNa+W
BE/JpEHX3i9DihMYJJJamsdpMObr9yZoR83y7h3xqR0unwqz7MazQE4kfPKpRBB5hDCvNiRHBpch
hjx4hweMxOBjEJLNFsCRj34F8pYsmPdFCyA0pul3tDHz9cLtVm+meS3XGSewsCABvTLXHm7Zigke
MaXMCCsPfVqNP32Qgwacq+m2jJIRantaeEcmJXiAOAu3YAPn/miT8A38V5juph2MZgebAZwBcId0
tOKOSabKvbULz31g4DHJI/G0+tznHYjgggT0CV0wQJlLWNtbkoO4IL+dP9YGt3lsd+XJWEvKHawG
xI82dkzfLEgNCj9zjbZeK98XXEA4aQF7JA6BnWPx69/xm/eH5FSA3dZNKk6GaXwzzWUdl32Dr6+s
GJakMov9n5dmBnSJSqA8UfwV35tWWV/axl6DLrDYBb2ST40FhkaDFZjasM7KY+Wkt1qwaW0Ss+dw
N+jVbMqweZkShp3OlOFl9Dlnm5FmW/J1ZPdmogrejEWBogZ/DVAOGrwjuoTwsl7PsluPYUXm4FWp
ShDJMPOZeYuOH+chOl9lxJI/pivqzVyyPgVY0F6sgEtCLIP6OlAO/ZpacXLrExW2t7r1+kFVfWTV
AYz0eDvxin69j7dBCEKakOt3j1UeFAldJVVVlv34/myweiBg0gzTW58jH9xpVUcYrrj133sxcJ0H
OMcZQyRm0McRD/4mrKjn9BomYcE6vEm9HL2kR9J9RszYKQQgPs2o2S+LM+C2shliq/U7SBkPn5Ua
MZZ3ZP5uq5F8IyqUNeGTjMltAT5nNqX9aFRY2GPOsadGBe0zLbrxGfzC27xDgroHtAzsNj6jWR/J
8GX8VJwmtBUbpN3QJMoV0kwMJz3LTsWNfcD3CQralNwUaD+bF3hCAGpiBj85Wcyq0DM4Ox7eLRtw
ecfDnovn/ZidVq0IyNF8hdIz+cxWP7fRbFfrPkGk1nnqyOjpAG0+wlAvRwPNxPxf7J3XctxI1nWf
CB1AwiRwW76KpujdDYKkSHiX8Hj6f4FSx4jUN9Lfc903PdPRosBCAZl5ztl77WWH8uModZa3sOM9
QvXPruV0JTWeybOm6f7V0NMvE+mQRfucsfKhL1OaiPNSaercFJWYyRGtLehYrNZ0vTRc1shrKbto
mfBOKrrTeSPH7zwgs5Ltm8TKv2341RcE1PHiRh5FSJkW5QuQfo4cFaCSfZzzkkV4QI9C5k9dZ3PX
YKabe5QZvCpdwj2AN0411PXVA6eS2AIoMBJ6neoFvgTR2tF5r+kssn3FcaIofE6QYzeuupYvfHST
CQc1LfWPf/14MQE4ssVoRqte7Z49tWRT2aM9HS4GoY1kJMewbvuCFzriVBlIm0WmQ5R6tErAXwz2
o+msdCYqsl6Om6FO3ltrKpx1WFPAfjSKZV0+WYLKtFe0b8ehoiQrBS5DGgl8YhTIadzvWtd6nNSc
Tj5PYhoaKuvWntljZKW5h8Zviu8MiX9HlX8aVaJwZAz23xWo528v6rlOnn9WoDJjnH/ox6jSs/+a
Ha4Wth0wZeR28p9+aFANHY6uTcQGFBA0oBJ/7I9RpTUjJam1XIeycJanUhriTvjIm9X/yWhSuHOB
+1PJBHCXmEycB5iFTMfmF+O//4QDQcqtgTMLu1MTn3gXnk2JEoI2ocncbiSLUIIUKoFidH74Fraa
W82z9f7GdpWznzO7r9PMncOV+PXPlBE7R6Fq53QgJNRCvqHRzKxRISwEWKcN+1z7YNVZdq5cWcWr
TnjtBmt+dC4G11xiXEQAXnYMi0ojrJdITs3zhg4GczW92ugdssMk0fOLpu/bKy93kLlhuUjucIn3
tJ+Byi4G9uQHABj+XauHmlhUhBVdpaGbXYGivnN4ifec3YetJKfwwuHgN++S6moITGRqaCyPxBkN
awIVmgPgMNxBNDqXnWMMaxKqORFGSZXetFE8PEuZVTs0l6g9rAkqdVWV9YUjnfC+oj+PfaEASWEG
HdbLUBrXEgLIlT048brTZ5yBpufDqaIXdYqa5BYCbUMnzcCbR4/QBL5Fet4NamciQ43hJUH/Vy9M
hIM7prnRaQX5Cd8tFLunKJ96eqh8h7eY3bNzt0ebpzXhdFAZU1usLWawAsEhl3HOLrQgbSi6EB7h
9VoaHPskRrUFYXg1hQjXawr9nd4X/ekQ5u0pJ5joPDSIHFo0WT9eM+htN8ngQZ90EnF06c7tRlHl
Z7LS+1OrzscddZH5HFsmRhXPaK4dl52ABEktYcxXwgtXoXD3tFzbs8mo9A1YGAh3fppfao1uXjej
1TyankjfR1HrNwIf8cpJhnyWAWvnJr1tOGnNA/eqHJfVkHsXFfCTB1NFcOXxP6/glunrPk+mLYdp
ba2ZavhW9XV9RGpVnMagh8mC6iIMSTw4s8XD817nElARZmjQEsDomRMHmYbJ2nLy8BIMOwBAx6ua
9ehntNp1KCQuY9kFqoJnVD/uST7vwvjkynNL4ZFtcx2hCUv0EnsEQ2lD84Z1p3nxKbYLa5cGpbvT
UT6+QaWKL7CHIdBLgumYYMYuianwNXKw5nGAH9QGh+ae0TbZSHZ7kkeOZP2CyxVBkFzQjYtXRDra
D5GR6fdoHIdTB1n2OrTq9oxQNciSpKB2l5zHpkdqJmFj9AHTzi4V3LCD2sdZiqncMtjCLc0vInLY
r8SchJnYZjPie5iSjGcScbBdVC2Hvwb2tVOjg0UtnGvkvbmOvzfj2N8jn1d7iF00M93KsBA5DBQh
CweT0B3LSHkx5inlVlDpxD9l9jrSSoB/IeDRuZYtl5IBBFbjsToi2gqOKrQELWLHfEqj1CPlQFNQ
nP0Q7s3gtuO14yRmsCzzVFtPsRHubMfPDu0EGBbHmOz9ZccEtNswztSPWHQMY0mEapKda4kb3EkD
4/1COoVPrV5VzMjzqJxWMCK+pZgA3EXrZMOZOUmAgFFiE60ZA5i+C7qa/LAY2oBPKHwAWDcysGNP
cV6JzQAGEKeiWw6XcLSNe0V6ETGlpVBltUlRlOrDGfJ3F6ozDc+sHcRGdWWQzXLVET8iYue21q9R
F4jRuQ1kBvy+MWmh7tCF8bYfplLU2oTyIM6GcmV1IumvVTwEwAyDxIctFCKK7u3bjCSUSq7d0tYY
w7ZtE39jDl0a2Ib4ihQbF5vbv+eAP50DiIZiI/3v54CzqGZ/VtGnc8D3H/rbiQLxYg5zkeKzEYXz
AXs89t1PSZT6nFA/q11oUiNUmi/+Y/83nRmCIXTJHwCtBEvtn5wHmLV9OQ94SBNB+EOjdk1JBtAX
7ZAynLjCBR8eJp7ZakEEuENwCdwFMS5Kx+oedZL2zjWiqa6icszPpx69fuVmOqd2r43Xhoz067gB
P0ic65AcQ7dhq3K0nOGhVNvBi8xDk0ObyLqIuSu8VtdkzOZZdHMwjG5wJYYnXdoXp3qAMXpRiPS0
hOZzIVkVt5nuhVtf+khdk9RqlkFGfO7MfN5OUaj2CeiOs7YefRiqdagtYS80JJ33NOhQtfRPANix
1Q0SX9j8cm1jTTQ7BlH+FdFK+Gmi2VrT6i9JMhXPMkldjkOkHi/U4DZr/kCw7jtngK0wOMfeH3hv
DQe/8HLubO6N0bd2nJ601xny+i5nQSE6Undf+BlG8AE4D/0wBIcRlvu5blMkK1n9IU44mhFTF8M9
MmPxFusEQcd2zDg6ZWxKpzBwzgM9D07qctLgKs0CR4O6/lybqnw/RtVDh/2R1jW+xIQ4rNuwbJpr
EBt0Q9AuqReUD8GD0hLU8a0NIdIhNrtFwu4RQuPme4oiCclAj9Q+tL1EohU21HM1AtJcCqu/d/AE
cZPz9IVTSrPzpqjZGIg4Xye9TU8jXR21KbAPiWrKg/Kn6QQVDe5pm1RtiUJGEA4YjSSHjK1QfJ9B
8uBFZAdhIa1a/rZMqzeiNtOT0ZD+UhWZwwcdwC7Uht9CXLE15nh6uB2Ii76BjhDeJ02Ee6TPS1Pg
Zi6KNZKr2FhhRIJdFoJk45zGs7evFOeM1vKmml6QPmu6jc7fhBNNqzQYdbSydQ7EdDKRgdkIud+j
WHAUABadR5AlavTGccjG6LCVWtUoTwOFQ5zuYrsQys3OykaLT4VmGuMywQOhzXmYcmS3LIM7MpYF
3Kk2sF4gksIKTkrb2RIlwZ8q9Ww3lVMgV520ghWNQ6yFme1dBj4uDrTBa4a3NB/GbuUo+5wtsHul
W5rsUTdV6Ig1LUTS1aKSycPhZJoap97EXpNjY4r9BzQxgXbwK1GRAoOvhgOQXreLELXHVUcV7xPn
nhiPjZf6BFHnVXtptHn1pEadUKASB0qiTHrqCPTHWbeXujv67nCDlUtGbSRGUDOZOVhkpdP1wNZg
mHdmp+NZ10PrhVEnRlaMYGOwlGpKdyS7uk8xGsszXFOjvuf06N1MXUJ+1BhLf+7XQQ9flXib0Yrk
2bMdhN4tSNcXTe/LlVMq88xonfHNLtVY8UwYRb72XT9/gMpWG0twOlBU8jRXj6iIyfRhjlzuXZ/U
zkzjrLEgNdo7nWUNq7JRl0bNwY0UL95nOgfVktG6tXbTclpm5BAupq6tV4NVRjhlMeRMfcPIqjDk
wdZruZzMMHa5DxYyY4DfMWESo1yiJtG3HT1NDk+avS0iHV+a5jW+tbak0h9FEhIXOrvgO6FzbvXy
LIq3sinTfTCi2QGK3aborc05KieyuLEyi++ZtVeIcYwGCPIEcX7vB0zA6QP15VOH7xs/kObWu0r3
SPe09bE+WrXSXgtbZvQnjbi7GKtRY3EhywfMYuypBQHE3QZrQvXk9GP/VqVh/zhauXFm1pFP6k9f
uyNtShiNwOjM6hiOno8JWZQAW8Le34dCIzfK0MvrIKnLFSKj/gTLSLTM0qRaObk8WFB8VpzC0kuP
ufaqC7BGxLjh1oVhVdtBz26C3G63yEIhJdMGBFSgIiWx6I0g/ZvOWVf6MH2bzG7I1p2BUKUw22yt
F2EnaNO48XGgXOvaEwtkXI51UPVldM/cJyUrUhJSqj/gm6Y2WYTKNJqGGehYx0d/8Im7n6s7I+59
Ek+o+BxkdVdgRwNKSo96cK4Mu6C/s608v6roH1+1Ru2DAAcNeNfPVSXcYArMXOb9YZZO3LkfBWg9
16JuVOYXejtkF5TZ1YZRNz24KLHOvYD4rmKuaOOP4hahnrkcsjEijpTat/oog825Io49CpvWSbQN
OB8K5nqunbEMUEYbc0VdzbU15naBpSqn4FZz7W3NVThc9P4m+CjNw7lKNycNhroWtGBmtKo4HakN
zzE4ltcTz/g+4IO/llE17ftR2VvkUgwL/Gp6Siwyw/CladMuMNJxE1v4RAajaYFhIspKGpv1qI2M
6UQ0EOpDzJBLmOAXVdoSrFMJ8+gXaW2xyCb0qyZ/DzObnsBQBAUdbgvFmtsWFwH8g+18P29UMRin
dF/VjuVCbpm3E2qLfNFcC9Hbl6k3hd/8hsZvNGgwmlQ14G2h/EMPM8nxUiSKYLfR8/ad0dZ3yi+Y
pRh2t+N9csZF3hYKMIH0MooVuo+LaRz1VRPTV8XQ6FWXvalnYPtiE+UemYvoNSJaxFVqHVugfGeT
9IZ9zcaIgFf05zQXX/Ui8l6N2hQF9io0vig9wycdyAPaPq3c5mao0YHsWGp4/ObUXwsA0hKZncQg
GicXKDf7J5qpPQldhvMoisg9ijHnzQvnRbPHeRqBZ+7tCdC3EMV1PnoPkcgDVuzQDcuTqq5msDGR
EeGyy3rvMQJxeG0DD6wuHAUQfQditqKjTn2EIiWmwj4VDo3TLbyLXK9QTtGnXrLxc+cLMY3XqgpW
g2cyZTFDR26AlchlmOeOT45XfznBWY9Pmo98jXaO2rBL046ehcMrvkQirdtrBW81cBYJ8t3JIXgR
D32zhccPwuPAIysImQN05mj1c+VPjxx7h/sk0fLXuBvEnde08gZzZ3moquimyuW4Zm6f7WVVUxK2
XbaUxXDlpNMjC+A7qojnuHEeZ4roi1nUnCAs5ISL2m4fpUdQmCPd9AK98bq3YGHw5QjYZcxs86Sp
3s3JJjGyKaskob9ruhEd/SjdqWJsLk27J7ITvUSIa1F5QXDjOmS2ZpOYLsOJ8w5jm97OtH+7qBjw
o2b8U/VE2xM5yW+qp+e6fn4N2/qtaepPJdT3n/xRQjneX8SGUvdImzoGXz69yx+tVGn+ZeuOadu4
6TFc2CZyi797qeLD22G5/BgmEne2sv/dSzX+osfqeRhFzB9BZl/s+7+z89Ou/bmzyl9tyBlACEyA
i/1iT/DM0UFaqpU7gi3ewW96W80t2PdccB8/3Z2L793an8U4/9eViGcmM5DIZIEo50sPN7dyax76
74Dv9/SoyqcyL4YF1qp2+c+vxDU8E7sNya3u/Jv81C3GT+pPvFLlrumTdum3+rHuMIs71XT3jy+E
HEtQiHI5nWt9vlAnUwQgaip3I1ORJE3eaVu+x/zv/3IZcokNyTf+y3cEzYg60R5KlD1ATj0XiwZG
TdDEAwGH//xS5MnhdQL16lLMf/5EAYd+qwj5RB3l4Cn9Hoa4hWCSnsd/+FDz3/RTS39+8IiSIlKX
72nGX3y5d7LLcCJ45AaEPaFjTjtegca7MzTCbTpyqX//sb6K1j4uZsJal1DaZ+r654+lGXbBu1mU
OwSbSCUZyO1il9j1QouedRfNX2Qpc0Ft3Pwv95O+KpMLSGYM7D9f2FEFmiI0oDsEXMV1q4hgtomg
utNi/t/vP+N8w365oQjLWBWYzvBWf77U1MZQv9Hm7bS2UrsMt8kaNoV//fur/B9vsev8dJVZIfbT
uzX71DoNa8SOjrFNkNxwxx6fH+BI/E+37qcrfbl1fZKF5LJwpTBtRzLH42eiG1JIUn98vfRfPxQd
KZcBGNgVS/wS5U7rw3azAp5i2YliVepg3RZj2QwXk5WNaw/z0gqOONAt/HuQpkicjVMTZlFl5Yeu
sh0Hl5Mc1u4QtLQG8v71Q4z7wV3iqE2Yt0zeR9cy9wEwrbNSEg6uyql2OO6j1KPSNugoUdwglhKY
jIhkl0OVXY7KE/eJFESh+bH/BJxqxKAMOJmyHdX3mAOSj3meEzkQA1iPGITJ8EKI11VM6JsmzNdt
kubrhlnzNV0A60B6ev/6QaD/YMwzMuIqJB6e9G4N6jSUblisRyuF35LQmYpqfh9NMETIfD500jXl
piBD5IgdgsQMG88d6jAfXLLRpt6AGLjxtiTolJtKx1NAj85dEdOmLTOdT/cRb5vFslli8RKMy1hc
AKbla8dhC8gRnBEBVxbNsiM2+WDReiNpaSpODL0hsJgGM91hguppIYv7IOzskyEw4qfALdI7p8dD
U9Vm+Vg5mbj3+ew0z3sUZmVmtRO/U0egTyhn8rNpjrzrg2PRYCHbMb2re4jsSBcgNWtR8+Rza07C
uCqPThu/6wbfaRs74p7op/eh7v1rIrmLfT8vjZBci5MRIBmKN/pTc38GN/MFUNvhivRKa8+K3iwx
2EXbLiC3nWMA9OdUtPCq4cCjtG9xewRm6R0JHMvfYQEY50YRcxPbFNw/pSzDsI/HPq0D6zDphBXB
viWICxv3vd+G8XKywhHkdclxcBKz0ElGyZM3gXXPyHFa+XYYY5RqMDkvi0k56TbCa1HSrehKj4rZ
7x5CvwS9he2DuKS8SIDiOuiuTrUimu4JAbVv0MiDq5ZhceAzjusc78qCEUS1s8Ci3hXYum9M7Mfx
kjApm7BtTIYJDI2wKzZUm96pGkpzgemUr6Dxh8SGkl5C6NWCRFviv/LualKLV6WlT9qSBAX6ECDu
6D2WcADttC/Du4ZKkZhSN4+fvR6PuZfzHmEApyUWeaB7684fUB943cOkpmRrl22TbnpNiWhDcjil
yoQFEuZjHQD+dQhLe5m8sv4mJt4tOFijsSJYrr4lLrN8DGLLPpFjyhqKnNBeKESvByy9QMqtPtKW
RsI3YYdB8lQFIj9Az8mRodbkWKsYqDfiO6gS5oFfBOh4QEiGNtaoOkJMYOcBVfwapo1HU5dviOyo
hH+wqoUuOiYbLO113Kk2WYXlEL7lpWfvchL2FsAPHfgQRvtQ1iMIpaygf+K1PAhT7+YH3PTvNWbO
RcWAclnDBiZ+6K1plQQ2PFwz+8Gk1b204RgdMhoC69Yn0IytUF6GLacJLDvDeu5ZnHWN8tZBwntu
gQhYiFIm965RTie6N2yyCZVTMA1lQ0md1ESFRsBlzSbloWZVHC7CFGte3sa0lDlUYnbgrQfRjjil
KwHw1fG4nhSrW9Y33daY993S4nOLLH6OQAEe3T62n9Ohdi/NrjHOCyyHNzFoo8PQ8kQlLKhPrYcB
TU/Hgg4OHx+MHa9R5lbekX59/1priiSuoGbNCa3EvTQckswsPX22bRZKpVg/nFCTl1MEVlkoNa58
nPf0pszWvfSLRKGhbFnJPk5araeqbapnLbO1mEVMtMWKplSxgsummKq7DWYpo38N7XzPmC9fBF6t
8wRjF1VRejTLptiEvenyJWTlsQaUvIgKUZykRsnDhH4Hsk9mWMtEcnci30OR5SBX+1h1sfo+Nolr
vOk9q1U3PyO2PhnniU8YSGwPwaYbYbnInpPEQtMa+5x0rk2NXH3ZFQqajjmxIjZQBYkTKG4xZXrH
Sfr5atClgv1GdlfLNwyTRFdqFzS0Ohj1+UvXyfODP7XZZd2y9mgBq0fv8dIDvuSeA1zYmLFNKnfe
ReemL/QXz4AERU+R82jRwtOs0x3sPMYWYeFtMzI8zxoVHc3I7B60OK6P4xA2Z3483Ue62WMCxMzr
jgXT6cmwd5MXTYhyYVqUmiIxMXmUlcpW2Fjei4CBiNVEt7zPd6ojU0y4hQZyM6sIVzPLozXiJGNb
DLYs7i+aXdAAl2x6icduqEVhelflrLxwTr07PXOxfeoMKJYTX2n5fZF1rLrcwAsDIeqacIadYe4H
WaRDEj/Y7jJhW2qLZHghELQCV669mFYu06eCmbhwKx6R2MuWeJyp53u6noQpMrTIAcSq1dhV4NUZ
lkQZ09Wq0TG59eSOlZm4rTORHSj4swOMH71EpYvpC7oJ9FAjI/QYMeEAFPxk7MWQ0RPTYXCeORlD
ZGLYeuTuehIT/GVFHUxD+nG0Jhci8zv3gDlxZjg6LXO0JWdx1dI/JhDkvR7jEHhhl2Rv9PyRdUSB
3A+uLLFsE1kz691sHdnmwLo+upKQhmWjmuYid5hvq9hqPahYbhCvGwZfFv6T1qAVUhv1k5voCb7M
Ib3uY5Ogw9JgkjMfrrGMlXLsDnkaJ6uo1F8st92VcYwNawSBZpERsREO7xcLR3cJlEk7M0zC1VeN
BLCiWWLc8p4KJnExnpsWiMlOVG2Dsth/hqOdrGUvIJjPVlp4GsZD1ojhHBxJgcI6UPoKZnULJyc1
p3Ne1+A1SCW+uWSOmk/l4HG01LR9NDBu3Ehaokz0HZZvK+B0QrXE5K23vNRelXzgXYKuPFu6o939
AVjwYeb5dI6fkQUuR3jPRkwFsu/zCbuepsBizJ7u0Pex3ogetFDQAsGiTcQqx9HynBQ1wKxi4lyR
eKQW8sLbJ42Z4fEzvD8Val9mrRZxBrg9Zs4EHQqK3a+FWiDg+rCE7lRmoFdCiZmwpvYyes7T9sof
2eZ+X2L8Uhl6OmBU8rEs2DP0Ob4Md/Hr2VmAIHPXoVY65n7rs0GxHecQkk80i+S/31/vl+QnPqGB
Opx2ue6Zpul+qZxyxQHHcpKUBaWih8sqUawikgvLVayy50aDPJPUIedBAMwXH9tOXwDk24aiNza4
pjWSL1P7uZiqbjvU7Ou///3m0PrPlR2/H6N8vKwzPeSXorwcokJzrTbZhVlmHdquzt4LE1bfomca
omfAiDhsp6RRES0aG835jCxbGATNHkuDgzZm9GeOMvnBFXjERkHlCZsZyEI6tvYJmXbeaa5ihS4a
6Qj8LFTXDb6iXeCzKpsDhSsjosy/Ni3dejYdC/Ohxz+2rgb5EQc6G7A/Dukdocrx08eumBPs6ALm
JVbwD/fCmL+LL28HPC4HiQvBaVhzvzwcQYvHn90r2TUO9FubsIhFM8TBsjethyqS2g6HEnZfvIgb
W8EEYAx9+P3X8UudDUkTRRjYAL4SHtMvv0EzOj0hLhgEiP/E8Q678KS0+j8tA790LLgKjQrhmNIS
Un5txBBT2vlOXkQ7x+Lw7DA5WeYlCRwVXkDgtUnBMD6meMBH0D38/gOKX+8xRxQ8aq4xZ7BZ8ku3
hNGIRRRGH+7gLwU+Rgicph8hOVnL0bimyzwePZDVdwQ33CXeWL1rpd2vSbi3YYEXOQNX1ltGCwxd
XBNjYMlxEmTZjvM3lhqMt98qggOaPSGoFK4fv/2/ap8/9KtNE/vOT1/0L4Cim7c8f6vrt7efe9U/
fupvuY/xF70dCLP0ImZh748+taejBqZ57QiaxWwB7n/61Ah7MFiiBUbcYxkfbNm/+9Sm9RfUm4+e
imv/Y82PJc2vbz5h8XNrUjdMIgFYrD/vi5KqHWgeR20NhalBQgUCmbhbc1LvMV5l8GLApknRnzZi
pCKuySg26sHcysCXuyrj8AHSgRBsYUvjvAZseTNwUFk7kZ7jAHZqnB4KgHTgDA8ZSjnwA7T1nr0g
B19Z6sBfPLtfVmFgrVH2fGuxau87sw62dpQHKzS71RJKCnhLUm+2Iz7zBVmKVsFha6g3JGew3OYz
FBBy24NVVu5zDsF03w6Ac3G+bdpaypWOYWLZxREGK+W7u3yMUjKxkIJiXcXSvjCFUzyERlttGeJP
h7qDobQKhOO8QDgv4ZpmZVotMvDXZ4Uam9skbkAMxZN+1fZKrHJsol1reGd6TFytmwXBU4qHlwyc
pNtNjLKAU1La+7GutsR+wCqIKE6QD1wWZSH3Khf5hmnBuJjazjiSx4cBBLRhMSQXGsQ4IrswTBhj
765ThBKLNqnsa6Wb+bqviI4D0mYxSR3qfVtPGr3syThg9tTApoAHTEQFtB2GN2HienFWOaEM15Wr
gXNgdn1DpJFFi8JG3UKzbmuVRrZhI8PJO9XTJW27+kwyZ1wA9rlxhmx4HZPWWdc9Ody+TOrLKaHU
QcSYbhziZVZAFccrkvzkS0tUT5mPT4xZ661RmvGu7QKxNYXn33X42DYIRx08+U4ynrWjiM8Cm6CF
FA1luIQRkK3dLO1WUei6VD1KbSpHRCAj8JC4zH0WgUv0m6KR9+KSyfaOjtLbTIiq3WXlZ5SvYKMu
rbGv09MxLm9h5ca3cPHHZ40dEPA48rYzrUg62lOzv5yhSUjDAzNdCWxi4Qif2nJK3IOvO/nRNLri
LO2N2xAqY7OAkFPtGGYnl0NRgZjDD3UU4A1PrIr+FLItC0B4ZGiZ3LVaG40QQZN5a2+thITkdugP
QMY3cQ7WczHhs9ng7nQpeJHdLapCZLuxdWNm5h7TTSyper6ksZWtzB7O4Cqu0A3VBrPrgWPqhabZ
O88mQCNExHOmHPFcpJX0TyszHcKT0kjvHRQWV8Rsbn3NNbR9HbWWL7YETSI8W3Ren3uvkzVW0Rr1
0XScuqG+qFvhZq/gGH1aIzmiB7dpb210URdIIGZycprIG8uvERgpymrkF96BPq0AP/ABXi4JG7gq
v/OYo5nNXFozpll8Zzbb3wnOlDuFPOTfAc/ZB+2ZhZL7ns0QaN+BQjLnQvv64/TBidZnZDQqLOjR
ZIIJUNJAqY3LfJgJ05AyMQwQuU2HzQPxN5Oo9ZlJ/UGnprsJqdpTRDotyaPiGKY3Xvwi6U9pO2yb
wLHsIuWASnVIi6hrFScBfwgh0feIdO+ysbSfEzJqeVL00Qj2Rthg7M3BBF/gVbK+jZbZJFvhD1D/
5VhJQrm0COEyOB/fW+d2wiVxEisSLVCw3JhEjWRL6nlOmqiccFMFFldsEsIN6FzXkCSoOGK6E+Qz
Fkf5HTc4focPJjTU9FUxQwkDOchgTY6zcxxmYaI9SxR1EjeRJtlQspeO4Y836ax/VMzgQWWiuSNI
PvP6LSJ95yz3rAp7s8d7P9j+yv4QVQoqWrgfItzmsnO3xay+zJFhTh+CTMXEB3sAKk2/LCW+wAbp
JsHiuHlpXCDpbGd1Z0Nf9+Ai+LRn5SfvKiJQQFrRWgWFqW30WSUqUzzujgBWsjR7W5tFovk5WMbi
yu2kA8uo6h7BByM8pbo+AfxqLlJk+qtksIItFfMEhndqU4xw9TS+VmP1wh6lzh3Tcja9nOMRugg5
t9Ar/ZrxgL8Z9Ni9ta2gvsSi7rM55BhSA1kfi8bVNoRA6oeOtNZXlHv2BcfvVQ3cZc/S6e9omesP
iTSiVQ04+LEz6BrQchUl2sRqOJGTnM4sGhWLoMJMUfZj/IQQ0TjYOLZImB02kHitxYATOV4i7CbV
PQaUuY5Hf7ogqiFec9rc1mle3k6yaPaj07VbA+fz1u4yekKxQa7TVJOH0afQ2STmonilBuHipmSJ
ZxRI8azgfvZc/3oge49GCr1DUKrhBZkM+N+m2dMQe8HW4QNsyjoBKWP0VsjSOFkPABEUe6Htlc+E
2TVnhpyMt64VxcZuCH9IDN/YOXji78G64MH3imBVYiPdxFEJKiBv0vNE76u7lvfwrFWNurCRpZy6
aO2XgFriU9ADNM3MsDtPsGfjt0+dXTp1T5VrRacjYeP3ftHq575P25twCYeTwGx6bl20sEVm6uf1
gJd8GfHmX9gxYDlPOOrZnUEdtZOszGFqLlVtz/7fDEp95tUeSTDhdGLESfHS1wHKjiHT18mIUjfU
g3ufZtUSKJbO4UGiQKNPso7QFLkL3dAehtzX1xbxamd2FOknplYj3Gf3r1YDVdDKMkLocWijbjXR
Nu6KOJcaRgGDKo/Q90XdDY63pMmDZNBzR9pUgaC+yNxZYqgngNb52/TenUx3Obaqa1aFH9nPYqa4
DVaI8lfqMSuBgmdNxFnnjKG8Nn+knQYZvNKb2gGWcvnv+f7/R4+Cyl0wAv3vepS7NyjHefPpdP/9
Z36c7qVBVLlJ8TpbWB26Sxzj/6NEgRaFvhVGpjOf4rnS30oUqKVU3Hjy/lMX/K1EEX9JPDMe7jyb
IsC25D9R9X+pqwWzUzL+SP0yKT4segmfz/euQeBUBO1y57p1syBqARtY8Mcp+S91tUNFi96A0gQA
KxyTz1fx2w4NIPv1jihLbLEdjYqFS8LOU94AuMwcae5TkPDA6idmQT99HxffuxQ/K2Dm7+tz84KL
46ekzcRtk9zszxdHs5EOZuJ6u8DymBlKBSGpGwyuy2njKkbI9hx4WUnkVR6R/DeN0dugNTkTUuWY
QAuNCUwTdt2mc9OlWWnVoU1YaGs3zjW6l4BtmlFhdQ+CCYOB9K+IGOxX/8OHoCfh4SHCkym+clt1
RUMiayZvV00ANAarmDaZlln7SPbjbWXCc/SNBNSfluFUN3R4Fr3HHNgughlKGnnDhZOL4QJnOatY
x5TCm+3xHbURsmvs8W7H1CeL2mYz4lKmNzyb0X//GX5pqPE9uBLxlOu6tDc+GiA/iRhqy0RyK3tv
F5nQLxWsgsXQKUItij81T3/pZc5XcnWwCdTAc4fx8zduQ+HHTMGVPiAq44fz2XGrg2ogZkDSyP6g
N/nyElkIzXiuJeU4j7jwvoqshFHneaalXC+I1CUrCqePlqbLP75/lOHIWhiDuLB1vzRMPXSfLgdR
d6cYPkC8jt9L04t2Se3e/P5CH820T+0+h7WHZp/kxYPh+3VRiANDMPB13J1AD72fJBSNEKnjdhz5
4kaYLBwPQjz+RdEkV/Sf3FPok8mKwbR/Ra0xnWS2XV0qRG7RwukgdpRGxJm4M0z0wykIgyIFMBDx
bN52AayBJaEeWCSCGMXo4oMUMpRANQ1XRLsaOMF970zR7vcf8nuD+dOndBHssDTA1ZpFKPbcgv/p
efSZjLfhpIYdAxM8R0GBZT7w6z2ZU8mmgAG3gL/3PmDLmA+/5LZhH9ilWdwCFiob2CNKnQOd75GA
5uYK0bl+bxAieG57o/UkGVTc25WzVkYvrg0vq9iz+9RYKgeritATD7MJwJWmC4fbMCBpnRi1cZsE
G/T5wRPLWbJz8CfAHRckfYN2+X/sndmS28i1Rb8oO5CY8XgBziyyRkolvSBKJQlTYp7x9Xeh5La7
O67t63dHdDj6wWoVyWLi5Nl7r33m6RIf8irUtwbT8oGmtBmeTZJvY92U+9Yo3ZcmtNJjKlAPCyKr
rAKj8D3mwcNiJouOZrUM95WSI3EDwOt3CLhqz8LT2nKVh3RoUs9n93apgo7uGfJKZfapA1kK/xK8
Qj6Le2bA+fs8k/NwVdytkrWxt0Izbf3UjvUAQIm9oQvepLTU0F6qvqX+PYqzn2S2MR1mmseOyGti
pN+R0I3P0nJ6dVzWGU6uN4fVx3FE9J3ultqz720FQI8EeOERaE3G+56CjG9Fys5fq9stpXhYZ8Ls
h8iEexHkPdGMkmgrnOaU5zY/tS1rFhzecRpEcSXRibA+AT2FXkPQRjjFXqvSu/X93JQqrQLyc6Dc
S9IsMje+WLE9+uYUU3SY5fkd5W/zTaiMKhAStctV9iBr/XlNxGo8X4I0H0Eml557ZGI23prQbh/o
aWmLI128zHtOa7xk5q6IK34jBjgbfW0YbyUOjB0QU7Exqolc79q4dyvmtg/KbBr5aCgnaTHJH8a5
38Wx8aiHoLw424ZjB4Dan6m5IHQS69+ZAHOyVLLCvqQuCf6TQEA9IWahUDPDrIFc1GGT0rRTpbPC
1yLCJKk3Rc9FGl2AjHyNSeAc4q7TnkJJQA+AzWdqOCgHLIrNCJUpEKtnpLNCWu+bRt45Uz+euL2S
IBkWctwa+Oc+xWHONi1kCydijihK/2Re0HqWltNZuPhcs3bCH87i6ouo4pkfZiJ1RYliEGcGXc+N
Vg/8cg2js+ExRHtShDS+SUF0bfrI1vdN24qztZTlHQKRFjSTNb+lyDGPfdJCnS5mbv8+1SPV/VJq
fEKylfV5nqV5jItJHaSRANUq+brYgmkfv0ytL1m/1elNwaiEx3vp6BzgMli8N4MZvaah7L/bTju/
Ap4cT7nrDsds8DrgJJV512h4+2uu5gEkwuHYS75fYs7g56iZajpfS51WHgvwiUu9kZiktjkRSZ+6
hOlmDlqxY7scH7H3QF9RIC3TGdXNM/pkT76luEumEoa0lndryBp2ZdFn1YYtEs0iFbASu+znvbBZ
SdUr5idMwSLjJBnLqzZHiNc46oJlgCTUrJyfSs/dTRLx5PgAT0J+hcQ+gIDiFTenD5YglJtso8eI
jQuw3s+LN5r3Ol/U65xodb/BBAH7SatKCNEpsC3SjQvNkGnzHjs4I+wycYA+dsUd8T75IrQVuV5W
McEN0N0fEGmK8TRUFQ9yV0hXeu331ImRb7azJxpJAO6tdM5MW8ZNIpgLhQV6TmWgw0YTcnS1cuXK
Dv5OTZHi90XA7VEpSKyUfJqPF2u52KoELo5Odphno7oaMRxfZ2WGzSNO1ACPH4ltCgTZTYFiAloa
31PgMm6s3tCJspDFAc4RYdmogGxm5rKCeT3Vfo6QxYK+MfhJst4j0jV0vCTWhSxmDEjFQZel1tbw
YuterizrpaA5vep0iJYplmHPgeDOrAJCKrQ9nzmyOQ24Zn0JpvsnM/DwKQHLtzVKQJPpTOjNZ7bR
95Ka0j34RmTmBnTnzF8Qb2jkZLzAQMOPTSL2K4xmCK9QqronAMH8Wxb1MOb0etOQon/VsNm1Gfhg
Z6hLOPGrDZx50ThbkwYPhkNBNr1xHbBV7qq4no45JJtgUGm8K40w3pYFe+AQEPHYdYlvUWy+ZUHz
0IQFXbJZjEGsgZgc73n7ney9Md06vmPHXlPPOVsdMmHRzwgFGAEaQ2/CO49NcsXJOrfAmhG+4+v0
y17x8Xj/ryD1bwQpotlcMP/5fXXzQ72Nb82f5Khff+b3+yo3T9MjL8CMjnIDv/Mf91Xy5wzwFtMS
MXB7Fb7+dl01vN8QndBwEFeg1PwphO7+hqVAErmw2XF9VGn8B8EJ6f1VkOL6gxiP9UG61Ctq9l+m
4CylYVYuXn2YWX28dmlXrElQA4chTbEUnzsNDa5VPT8oUkxg0CiiY9D1aIXRql1KSV3qL8YiaWHo
89gvMPrBjNLGH1Nn05nEfzxwQ+LAlEY9FAghGBHBwxPv23AsV3TdenRGGFqE+dAjSsabCAmPcZdc
+9oiAPr8qlKro6WddoIDaaXQDMKU2mGkhYxW4hBLjUNLLYdu7bM1aM5T3ZCSyA0Fg9JK9yM/HK1y
jV0d6V0gKSea7olSXPNEiou0bC1eE5WLl6gubN8EdLLvPT1CmkCwhp3Kgw8n3yaf2sfBjb6DeuBF
hrxSGeuPeHmyHf2M8QZ8juCiT3WkFjGeNUZCGY+H47fQlm5rVWgQeo0fEfNU90TC8tE2Js1PnO7S
0Vbh97r+mEj3JRz6iwzhlMRT8TzWi7ybxgp3W1aA9QE3w//kdzRl3Jlu9RriDAoW2U2nbI6+UmF8
tNmA+sowHrMZX+fKDnfK8nlKxfIFB7W2ocUg3mS0Ru9wwND8kBQBv4IvlAFuQyclWhba649Ad4bF
f9qjOGvPtlW7NzIhdh1B4ueo9dSnEjz8J0lyew/BpQoYig1A6C7Ng11XE37Of7ZL9aDhsTiEpjh1
KB5vzAjNC8Zl2GNJCFcMAuuWXXn1wIb9ELoL+wurq++ZAJtXLI8vdpuU+3LiUSPbObqzw8yhFMCT
ZB9s8CXKvamlErgijfGGcyTCaV0SG3YiDNCoXv270OqmCJxaMx6B2RnXPKljuWEumVzKy+tlS6Dh
2RDQhoymaOKNXhpPreq8XUvgeWMYUCFDvjnQawCSxop18JBjP9w3H7DSqJLS54KBZU5aIHvcwS6v
upz680o4pji7EdYNs1VyNnNb+2rywjft3JHfJfeebLAWlyUYnSYkOMmgeB7n2uqOZQphDccYgEoc
y4vYu3g0w5+z54wXpTcGS+bCzLbKSYzGlwosC8HD5/8e9P+fzaSkWPZfHfT/02QUn721f9xM/voz
v9sOvN9sogLwLD0TjwFH6d8Pes+EKWJ7tq1D2V03KCw8fj/p7TU9RxUurTrsID4MC7/jRiCRcTKz
bwFQxtKFtcJ/cNIzmP95bwezhH8MUl48PdZQw7p1+cP9vE5q3az03jxaynWD3hLDFTVh2C9hPJ1U
VONbFUBKg3Ic5+8Uozt3VmbWkU/AanwqkQz8HkfymyK6AGDA9K5LERovdorS79sV14qoNZ0riIH2
aebB8AJISu2zfkiO2BHk17IKkdRBsePgsrHZtPW3oU3TwyRc5JAkHSfC9GAo37UKR33CHYp0xZTp
z5zT2cnDmXwOHUPtewM819QVF+rYEnyQYU5pNoZRObQjdwPw+kEuWDTqInJO9I7SdsZwfF9WrtpX
yvXumJTWk9Ge9MdJ9N6VqIF2kczkl5kuEdYq2NJ27JHVXkLQeJUQNK6Swg052f0l1OXLouHulHaI
WFubIFm0ujJ+GjPcjTGf7YAdMH61Jm+6B4+bki9T9og85ye4Dirp95bSqu/jyF9iNDwZ66RRe8x6
2Y2aHLv2JyRtqmam9OC1XbcZzTGnvWOWLBH0/nMJWP++6+PxsSPZ8O7N4/xaMHA+UjAwH4w5XUW5
dHpkOZ4EbM6SXR0CtNImm45do58wnEeEjwc17B2Z8TKiCeBGVuBTLHCg1JnZfxee4SeNxRrJq85k
oo9mKDD8J8h/GYUDm9YKL3kGqU644og8nW2iuqQ0fMBoXteD9ZMbCcpM2iXnzjbHPTIx2Ko8zh8k
2h2QNpFm5PopRt0aS9pjPJvTT9GceNikudMRPKlOWPvH5wp85IuH4/ayMLhcuJdOtD7wcCUbY7ZA
qTX1bJZmtc+prfLIGpfawZqUk1IxxFNwAe19oUR92c2OQ2mwqFznCQAVLATSH9zeALjfUdalPRA0
cE4l/nHC2Iup3vtpot/HttVhnnrjbAOQ2OeVnXzpXSd5ratYXouosh5zihIPUzxPV1hxxpksfXlo
+jK678yyfUkXAu9TzgUrFz3e+hAUg1dY7lWvK/1LQaPuhYhTdkwk+bA0VWbu5wjVO5RC615V41mP
R5NfR4JwQuu2fRx1b3FP/wUklkxuYZc6b7Ux/kAVzeFbVDSuz7l1LGn7w/oNthpysv7JMLN3rmtV
RCefqX9hPfRS0k3zqW25DeLi0B7L2IaJO8VU+GFF1FYrjatdYxL+uKiFXb+1YZNCwYfHx/PW8N6T
0EWwHvhD0ZKom5vAYcPc33ABzvIzZO18O8JKPZL/sTeuqfJnx2i7b+SBhwblXb5grztG+mifyrHe
F4Vr4193cvBseKofDSnVkxWqgz2P3ckOl+JoZtj224qwUs9h+aUrveToWHm4mxM8QA6ocT8spvSp
ajXzxwK6MzCwkiOHzpmfVlb26mhiujlFJR65t5cBH6jDPT7OdPaMsnqAebYblV2f62bADuJ5SLFp
vg/bUbsQFlT7Wj0OISkjEZJGymxDPqZaZBwK6YK2UaM2XAttaN6NbuYnMbXNqE3OvpQjPDrFbmsb
40h77bArVH7Foj7BeTzTvbDMXI7Bt+9ZPBF9n2fLCZoPRRP4CDWs4bxl/YveuQBBoeTFG27RMqOH
qsyrkFIQSfUPvdSrGu0cVXV1mVc5VaKrph8KKyIKYqvyHLJi2BG8VYpVIvmcuaMGjajVtqVG9kJf
pVu1irhhGXuP1irsth8a78I885is7a8OCrBVVO2bvYrCjCrug9baKMXVKhoPq3zsfijJrNVt6AKl
94mghXYl2xV/huSS3MF3JtTV2QeeiAtMmna4EggDuDyM6V1L6RvKj/DuMGg2D90qb8PUrj+JMFHX
D/oxXHL2uasgvujYh6xVJM/GXGezy6vEbEZSZQLrtDhRfxlZrr6ZH1p7ssruMeDHW0dATPk2VU47
YxXo6ZzNtoQtxoB2sPhBrkL+uEr6wyruA4pjYQSMeTPPHYrUagJwP/wA02oNMJx05BdNUoQuwO/y
yRLSY0/V7ykY746Zt1Q31Yf7RGK+yFb7QbYaEUgGw06aP/wJ/WpVsPAsrKP7VWLaomibUNZIJxrD
KjTIQfK4TVbjA4gUHC/M2aWf1Y0H0dxONnkxaq8qbMIDJ1NM0aqONxpLBUFa8Y4ViP3karjIV+uF
XE0Y1mrHsFdjBhUI7i0a3XAnV9tG/OHgwI8ILWgWNpQKp7nCAfpWrJYP7cP9gd0AJ4haTSGTMUry
EhhFoOWdLbDssMuKhoiO3/8iOMii14gGEfJ7dA2NwnkyEtFLbzGI0N9eqzkoDK97rKNaHUpiNris
CGpl9H43Y4ENz61/eitTYljpEuY0CrpX8+3sFsBHhgLvNDAKa6VScNYCqHBXVkUGtMICXqEBsXCA
WbhALQq5gIlcqKOhtAMi/sq+aIBg6CsNo4odh8xQpn/K0rF45wY5fQas9cX9RdKAptXB1ah+UTYq
qCAwN9QvAgejVgGPY/mAcyR62ZlbdnYxbYh0+fbj1LsPdVfP9mtrhz+xphnuQQ3E+76IOdarnRiA
XgMz2/czU88+JzR6wdMjyi8VByizlzds5BRCoeZ6R2mqQM7FCqhvGPIyyuzn4gQVz/kCurX+qq02
0gdsVOpMDxBXLZSYONwrOuqXgubccWH1GXVW+t2Np1bcrDqcrK0EYkO/mEiy8lhzqdgUAGr3jVcW
O5DTn1snGv1mYvdJQR6qTGR+noQ+HuykIlHE/hvUTTHtPOUwTipYmY15x+XZZR0uSsvPIp4yguaS
A7PIrVgobY9t3TnxBBHPsUiiuwn0AFgsOV+HmAafhk/ztHDXB50yvpl4sk+NZyMimAKHTjGtpJl1
3DIWvad8ggLkJDlm4S5zbMJ5tAsfXEX5b1a7yb61LS0grPOYL3GLkU/QC2ZG3bEPwxBcq56cOo1r
pURr0BxZ0e1od5s5cuqvvcGG0WURvk/qgeQl+agtgPhwTcOVW3qjKmCfMQpAF1b44PiYD71WYd5V
er63tFD7SXk7YzTohmRKwOMb8rsNwMj9vNYkOO17bzp1Zt1owWPiCJJaJbny/3uJ+/9c4rCb6Vy7
/vm67saE9Mcb3N/+wN+ucJBDoEKTW3IJqFhcx7gi/c1bIiXAaJsKVAt0tOfC5Pj7Fc7U13saB+9q
Nv/97uaAitTW2xbok19duP/B3e0DI/EHaZXdIZEeDYnaNvAs2MZfsgxlzblCX+h88YpFLFngjtUM
9Nwe8UvmJPKBFmdEJqOoOrcW7ShyJtQxIW1AJitILJChPutVOT2kfe9t80ROTzHDxgOqfrvqhmpi
pANEPWprhQNynxmOT4Ii+aLGMT6AS7jF4YSp49ATDkRyGAdOXE2F4n6l+BP4I3rTemuQtHR/GuTj
kv4w8hWchmPk9JK9W+hMIj1B3K4H5nre5GdRYGPdViZy6xapusFA5kCzIXyJmxmVb2DdUWm2H9FZ
Q1TTXGaobbmZB/2okmuY5/G+dvTFgE5ohy9Frscv9DMZSLqyhDTYi29jnCcvbmo2NTNKnGIhtq7d
1NRHcPDRLi7D/s2TnGzs1zFWg/pNAhtXeeDRCKucwJsWh2x0CtLKIi64ZCNWkZFhrz7TLZsXEs6z
O10JUQ/iOI3lOG8ALkXzs6DJbtE2rALTaMeBYenOXk/wuCJBamVXH6QWhXK1uWVDna3YJYCQl4rS
ecz1fo6PKR9+xcP+u7//N/t7ohs6X9V/fiJ8nsucbMOfDoVff+bvh8KKijfwC7KiX7/o7FX+fijI
lSLPEb7CYD92N3/0m7HQcW0TYgqBPCwzv/vNtN/IRDkr3njlka09aP/B0bAubf50MnBerUh5S5I0
5JRYTUJ/WOqE/Qi1M6zHa59/j+AAxurbH96N/8Putbo2/tVf8Jejp5kMlVcTf4HLghi4u997bxQd
JR6A1e//+q+y/rKhItxCVwxiByYZjw2V9hctYkZdVpYy5YXS2FlLKz8XuqEhC3iUWNTWVyoHoTDz
vXU7DbfBB6a5VNYMtJmjuI7y75yUrkMVH3wxeFH7sIm0PRNj/wMUFLUnd31jtsI8a3a1HBXB57Dh
fECghaNRhi9z3e1Yz1qntkvlQ1qXgAFm7iHgD+nxYBNmNEhw+mALXA3jwPS6sVRex9lzjWYwNFg+
isEh+Vu6iMyJDVmdkUU/NUTlb4QL+7MK6x6nKsfLuMPnrIz87DCVbaDVL1dXZtb4FR2eTbzAe+q7
nd4wnqyHItg++AVp58XiedREYlIqS42tB7kQrbSbwpV3Svjj4xP576nxb04NsMxrovmfnxqXZI2h
ld3bH8+Nv/2pf+yDacfjUGAVurKh/rgPdj7gZwTObEx1fzaqer9RI4+JCgc79H1mh38cHMZvJjV6
lLMjJv4qrfgPDg4KDf76dcO96a6Ya+yvBsYA+Zevm4EPPu/MQjsXzOtxjXJtotlR4xUekk5OxJmI
WpT+bAxVs8OMLWk+rjrjx8SKjeIs7FZ+BfTzQrMLTlBUcHAI06JMxCHi6dxfW/ktcvXolk/80ieR
bX0eaA270PXbPSzArMNdUqZc4EpgFhdmCtOk/2Hyqr1I4+zQQJA8U5jAQDLBqMRs+E2MFL+etbZG
xGEU7O6GlGbgm5GFvXPXLvVC2ZyyR1C0JsvO7+kyN36ht1MQ2qXmU+i4W2bcqkvWzhuDUBesIKP/
Aq9jjCe/p0L+khkJ5UnQGpyKewU6JFXRuR0YOkyZbaXC5CZB5/tRTL1Y0CTpYB9NG/eE05T1s232
+rF1univT+l3VUOcSKBaBq1WJ6k/DLq+53h5menleWCJEqYH/i/GBR8cS+xuol0I5xsU7YYM+7aT
4m3KzInCW9xQFLk5YsVJGlvOGg8ghhsPNEk4tbVdiBI/SU1Zl8Gzpi0YUUcee8+ryzMO1/DTkrvO
c+VY4UvTzXRCQLkyxCZtK0vRG2XCOXaaMH3lbhpT46A7QUaEm/eAhWLdT8XJ9kp1ZmPGe9nn2PNw
EIasgud5PHd9F7ksFqsYF4O9PNUF+xxtH0awyTJJt0lHYYivdyPGlnEpNsRrhjgwwzrduXMYHswy
11+rxaAKjsjF8sJdUlFmEhHMB7qruepTQgyquEWuQ6qcZRj1WWI7Uq/ctnu9T2etPdJvVbA5xciW
yLeoBZLJJ6ckQppi1m3NgHWreV3gVGCNCbEhw92hZGV5crn0bSn6hfmRlWMaJKvxw6QFIIhtLElN
37WurxZhwC61dBqwl3DAIuVWfiGcl4yGBka1Y9Q3F2t2kcFHwgRJeTXrhanZysj55NhlsmJX2Fl7
gyT9OMEnIC7ETwiABnv4MH+R2rjsHCcJd+EwP2sqbWFpx/GWCtn0rs6FdqwsM9t1QKZPnig6n9ho
u20F2JTcnJKT2atyN7plchZqXo4a1jg+IKXfvFnHDu5SrS0jx0/jTgRmlw67snC67mRRxUE+bfzW
lI06wYCOzrXt9PCPSW5Q8rsvhRe0OBh35lLx/gh6u3MBxLoWXMErmkeDKI5/WEv9CvIK4HxYVrAJ
NYrHzIauY3CQOJp6pNvCmgqi+jPOrnR57hKBIbBMMK3rVghVmActP316Tq1ZNATBuuooDaP/AZB9
3rixwZvDl+1QV+Q6HTT5Ilo6mhpq0CTWM8m7p8xN7kgcAQvqYbnry0tig0XVWu/E+uKpZVNcAOPd
sDbnlsG7H9lx4A7mra3rvTtPl1QXE9uEfto1leq2Q8iGKwrNTzbsGX8s8nYjc/VDmXTR6cVoA02L
e7JuxYX2DQlJGfdQ3Vkcgol7MSuIRtRGTD4wColar5uPGs3u23xaxWhvGPndqlpZ8HnYe72FWCxi
rz+4jXoHtJv4ta55J5vjkt2OQU9xaKTX2OvIc7pGvOFbIR+juH4cUgybLi9qKYvrBCT7Ta2nWdaH
TgU2gIVcVenmU6LXrNgrwml8YM2umqpVYolfNdHiE9Cnn3GXywOrQSAo7CF8RPw5sETonYACGFu8
Ft5jZ4zU9S22d8xS5ym0m8dx6LQdx4R7LlMxOkGb2d1nzpV+o7M9HPzK6NJrqvdDgJUPQwQf1E6j
1eRqRVb8ZEyTB6lYe1oa0WFxzr/QEakHqdfD1Ml3Rc3FckorB2Z++9TacLhXSkjYa+kON5vBj1ea
b7GZ0Esa83SocRdm0tsnafeiMJ/s9HwJn8dsvOAOaAJyQ+nNEenNitgvouK/tYv3akcUnveWze9x
X+3om6dyXR937disIGXyTmnIu1ibKPpRvR/d5r1gy7a1mqU9aJ3+gvCS8QucgWjJ0TvPFth3ynuM
p96r7lQbf7IznZpL2m81MPU+J+0WKBougLENEAKDbD1LK+E+uK2xb2k4epr46IDosHUOOEbdr1kY
yVeFcwiXl8NXTZi4bZ3hAnhmy5Xx5BAc21lDvYYNU9evByjTAdDjOMhm5e7h/CzHuOwOXZWehiTM
9tSxJUHEuAg1mXaoMsNUF6IKuCNdl8D0e/PdFHxe4HeFe53xjz/G+doY6DT1hUpylsLjUG6r1Iq/
VZCJglHv76ak5pkwqps0h0NBqbw3LDxYU8/b6k33PMztFZpF/j5MxYFw1mtKz8N24PUALyuzAOtT
ch5mulGBsuxMioH1ILKs5TrR30jZa1hXGxb08mwlVrSbhTEjEEfGF+Jr1RPxoKzwMfPgPnTBHGPP
MIqHSAwQb8oG90bHc61KRmjlJQM2lR+4jfqqv9Mp3wwSnV26t+6nQ0PcYjGuj2cafUvshMK1rqPm
6J8wQRf3WlQN08acFW5of0aufCpS4R49YsanaTBu5qRV30QziAjfEo7SneWMq0KNLRzvvVlSj8pz
Vt8OnfcOJf9Bxg4MInPsnlqreKDbRwR1Jh7zOe7vQaF+bmkE2PWTXZ6gPH92W1O9TOjfupDdVvLy
NjqlvV85Xs3DCI3oLV1ksx2tsDkaLGe3aTnEe5u+P991q4w6KJMX2w5fIC2320JzxSUaxuwTThxC
urDyftq9RZGxxQITj7l64/o0PzuofoTQ3S9GZlVB7ubOJ3oJk40IbS0AoZe+0GCq+RNlB3vPUZCg
DMCKxOn4EvGBpejzBntrdEG+1/x4EQuWbZ5+r5rs26wJ58nziuGz0Q5bzevjK9BBC7AUj2z6BCQ8
IhbJiHdVYyKpNOoMTKikUbI3mRGK6CJ1dcAjnFE05NC+13uEWHOW+Ry3cf8oavbsi2PXnwXpnhJB
7mVAZEI2SjzsAnhU77Apfa8z953TWUHDtL1N34T9LUnl2UaSgOANUc0aRbJFheYBkXj2ptMp4owt
nYA4Jgn9WqBvBqVu1XepbBdfde18l0P9O4ylnKixr99VlMugn1QiHyoWXs8ckC1mo95Qrm93Y6yo
lIjanZmbGQ+vVhRfauyA58ierR0Bq+TTykzDjeEqd8VGzcZzHhvyW6Es+5uZFMTXly7y/BCTtZCK
gaHnPddxtFJ2SCjJzIeT0y8C9jbMKEO/D7mosB0fcQuEp9hTm5zJA2RfMkRxkIeSItxz01MLk+VD
9OwJBlF5YdAKcrp2G2852vr4vUQU39dUKm7yrsITgEvjGBalTrbe8nwekns+tZOVmp3vJaCHVFkS
3jT7r0NHhYy+VHgmqtDg2gxGrlmD5CIrD7FZIIiFxP0rV6qD0ekmWPcUxpY2bsPGuKZxatwS0272
qrIJ4sZ5yV2YmsbM8Z7nJd6poW6emngw95r8hhbBwJTSFZrm4U1GDd0stb4JhWnAiqwqDAwNnvgU
IcCei61Tq8NS8HuXN1g0XE+XQSmKCprusHGxVXOc0J5JaImmgBoqz5LFX0evu7MZ8Heay1tMefQN
NFG5BVJdUXecn0eEo00q3XzDVQW5thO03UdOxTNRlceyNJ+8MTf3dmS8q6K/ldVs3Qt7eexy7ik6
+P/dNBZm0FRUaZgYS4zKai6o1AOdp0L/pMamRXDI89vUtTklMkAQqJEmgiDJYhgkTtIYqyKyLs7+
LF9uoDWnXdky0yXkX79nRLvl5CwQBPktn5TtzxruA3tywxvGlzugfua1wbUW9HXxk+EX93bcbmW6
lEEs6HyYzOF+grqxW1Sf3xozTTYKDOgOlqxHew/DDpQmi0BFqi7Y8emOgYS7w4taX203/Ka1TbTx
sgn61JhNj5AGoGG2tgxYuzL1SBBhhEmuSD79VdfoPijrNZPdgF4wtfkKn+4kkN5xDZRG4AzDQEDC
Ge+oWfpect9QUnzR3eUtqqiBkW1/xzWXZHuaIfIvRzbdw3YRYq/in8Kte4ArrXYn27Q6EJl8qBPj
XEwxx2Nco2uhiu6qiuvtoDfG3sAvpZeW9KliO7vS4AGaagBFybo7seEbyfI2Of172EffSogXG7c0
Hvvu4pThjVhH53Odir4KQQt5b1L/nSxLEBnOHdHlV7cCyeh55T7j4ejrkYsDhfZaXxSavDPN6jEd
mc4EYJGg65c28SlY0yApliPjmXigDWZw/SyfFh4JacjL5UlQo8RV8W4mjHps+A3+OjeUVmTQF4xw
nP3Y0AEVjCZgVeqG8y+qTPNym1Byd+WRRbXcVBrswdsSBKceN8Xj2K0lTmKqV+Jptk8TEdHho9PA
TsKGpKnONpIexwHeqFXVt7F31XGgMP7IVJ0dPScu9qZXYIyfl+iM2GDvGuzwc7NEwDi8e8/t04ci
EfKnlbT9eYkT+1QZbnPQ1ZydMPvOO2s0mxezwIDlNvobd/j0khUmF/xIu4c5h0uzLaM7Y4IT2Evd
ukD9Mbf1Mk17o4QpnA7clgbHxM6KFLFpsK6FRlHsh8IwNxEKBbxZQBFJ2xG672fhF4Z2D8nODewq
pS0jVuG9DVr34Kj5m5v3nk/Px5sTKd4xhtpL0VOP0qTz0WoGikNGNP0cu0LZxg7PYu8rlLpkUwNw
2GBZG3AkWQVjULNsaIdk4PbgWfLdgd7DuMetf2fqVNt3kw6IcEpRLDR1ZG484pVJA6VyChLZIREm
VDMfvVUACwE3DDKNy5T7hAXA3HMVZuNiTOmXISOjurpTsguPap5CI7eF69x656ItXL/KUnOjh44F
8ga9HCKyX0q9BiLbriETRXQwM8nbNRiSs67Vzl1Wd6e2NH7WS3+ZPRJ9691CX5Kr5HTfTtTPP6QN
H2OZ0Y7uZQQQlcJoMQrpI5R3G4RacR7N9AFdX4eXkV8i2/lUuljCma/rYCJaRV5r2hVS20cj+w7V
EcSqrHje9QQFA+H2up8k3Y+lrB7tsrvM1QyOY+0ki4wtWwbuWbpR4AfEWzR2mHxDyqZtow00fCK+
Qq09xKVqSK5U1mrEPY18U4M+VKCB+44zEil9wwD4bXDSb4ljHV2zfpjgkR4T6gM3XCHPHNGfqnAo
dmY/bblq8ZssaSrqcCP6fBuwv8he37sriMZbeOianXFsKolFUhzdlN6jwc6CugZey0VnKT7XpmBt
Mo6ju9OVfOHsfNLnaOYVDd02s0duXu4IEI7rYCc0qByko9gIbGSYUJaD2uBTq/OtwCL1mEaCD9K1
9vVYx7DHjeXmSvPBWdhbT5XUN0ar7brWcnyzaVI7YFAWG5vyeZ8LTvqSU3DjyvraLvo5c+03Fve7
Sr11Mt8DYvjZDDNsFzeBqiohbcDq2NRpEci0SjdLPfysME5gNcq+xrUAggS1MliBtplOLE0tLruS
BQfOpijYBcRyYWwBjJuW6UMTc0AHbd/8L3tnthw3cm7rV9kPcOBAYsa5rLmKxeIsirxBSCKFeUwA
mcDT7w9ttY/E9pbti3O3HWGHO9RUFVGoxD+s9S0PqBGL2BvCt62TQU3fQGQrLCbvNOVjO3X8SzzJ
G0Rnq9Bs2m2FGa7bJIRUqda7akpxBcp57WWanaHOi2HHFCc+8chCnDALv+UJPbUDjOi52ztgV0NU
oU53TIs2ug041fpVLUXnlpTGbRKsltyV/tGApyl3ZSCJnSboTXVrWySM2jx6hInjwxoQDTihaC3k
MOPkRg0zhwHgyXnA8fxV5trPe+jKYDO6YfX/ZV6/f68vX8p3+Uf65DeKC865pP97GOU//pH8jR97
ggXC9ss/AMcmeuRueO+m+3c5FPzoN/1/4/d6+Tf/3T/8r/d/Z6MvcM1gWfmfJ/HHty9J/fMU/sdP
/Lm9E6zoqGvBJeDB8SBD/LS9W8bwMOGcjxGQqABMk6MYfRVFsbf43f9c3gmWd26IEIDAk9DFmvOf
LO9wr3zYri1/wwKBXFQgDib7DyN4WC/t4PqRd3ETxzjGiBjbK/RJk8V4R0zL1llbZW4D6DZDr3iY
08YNvxJd/J7Us/sA6Ql4mKhRYXuCtB/fSK9c22eyWKDBi1YNqhO+GrMM641hL/tzo1h26UmsVPtk
Vi24M0BCyxYqD1kejdjUsotvJSFo1LYIdqlMqmMZTRRZKLbWJTymTVUWDu104O6SlJ3DlsnNXU4/
yeCLgKZzYTfNWQ5Wv5+8sT1ZYafecL2/OmUfvDmgpV8InPTZ3qXNa1fmJo+/0jtyJvMwz/D/6SDh
DPetLrmap0Qf8Ec68HQD40LfHdFa+eMuYZNIchrBAjFLN78BLzzuXNwbsJJTld0wMbKex0mfnQGC
jEh1w3wrMe/xD9f3PSXthhHWM/Pi8Em7errRFU6XxgqftQ687WhO68geyzsnM6DDD5116cqyOzKC
i6h7UnSMI95210vS69AovoR96w5cawSJjZdfEUkd7ovaGPmq+9Fxilx7l1eieEd/yJMmg4bNSQpm
OZBdfQit9H0YrG4bqlR/dkWA9A0cFU+RJojh2BTBq2UN+db1gcDpoH4u0/KZAzW9Jll3XpmJGl+i
3sAsCbx+6+Spv3abRUrrqwrnLyXCUqymIRLcWTveKjKT5rjckU/tKL1dwGNjma4V+cG3hjbFtOsj
cKtH/MLGONp7c7QRVzUFAZXwOkV87+Qiv8WJPd9EKiGOc3baM3UkU93U1C6vYtdb+CjO3smKjvOQ
6fmD8kDDuWUznZPJs6+JU8l2QPvVrerabldJqb8xqAY9jrSNliM3mu/M98nNjBXW4hKZ5bmbo/Sg
3Uqee9xCNWpWFb8lFtTaomncQyL6KgYr0vhXNA9JvUp737yoCiOrR+8KK6BaWvfWG0MIWXL4xMMe
TFlrT9aObUw7rTWcrI1FIsMOEzojOqOkGGQ7EV6NJWL8VU+QNkOmtu52odLntOVNIVdvTqgj5VPc
+ewgxtyC8D3M9TYIoFdgLPDOnWu8ebNrrvBeLYxoOmbcaAZa+6VAwgdlN6SCm+FzSlTkaux8Ij2r
9BZnNF1t7JpfibcodlYqvG85uV6nWZdsULyR+fFiMlp1olefw9qxb408Ar7oo+ccePrH6ypX01Wt
DBrvgJDGU+DlpDyWEU9j4kHnW/bK9RYyQLX2PL1UmTbLK0TD9wWRtXvQGMMnN3HrO2xiCUPMKIeN
GMbsGRoGcS5kKyY1Ib+SVzsBTSsrmTUsbyzfPPW2WLczAu8QMKfAl55G3eoVan5Iw+ivNkk48ZH0
TnSdBFV365E+KKKge0xzw7vHsH3oKnu+UYOpKHxJhBz4Wq8yJtZH0hPVIVBefZuVlrEVCjrmCq37
9IByvrku5Wg9WsRxvqamaDeUUtEKaqQ6goZKoiNEXx8/XIu5rWYUqxvzuvSNrVnV6i522m7hF1JY
W8jf5cDHXbtVsq5KZuGj2YabGIHUcW7Fm1Cud2kcImHRE1vHUsIjT4GkrCF2QY/kQ9534MA2Udo8
srifotVk2f3DHCbTO/hDcuEQV7ESK507NOFs+jukmJjOCJtDzpHv/YHk6ZRlyMq05p55x6CfqsJ0
dm1TxWsPt9m1qSsYejjAjyH7kU2Ug0qzazM5wBQp1oZm99U5yKnZ87neCw/B+cB22cBqDlNAq8Re
T6wrv5NRz8bKTet7iRKeJANSPOvW/BLPZbwl4K3AGDdCSR6lQacXtcmLNcf9uSuLe4kniEESqm2b
puDKWiyec+WyjdLBfGsKMnklPLt24TDPWydmekMsUwq/nUZM5gEJh37ivCNkHbfK198Y24xsmnww
A8QTJ5A9XOOcGA4DmMZVz+TUpmtHNPO9F6hw09u1hx0j4bthe82GmVdxFGmur6tkMDiwkK4qN3Ve
84IsuoDQ84uIaPRmsxZfVBk7GxT3T9HAkW6pyTq4o9eUdMuR+0D/q4nPmQPQZsX9bIojAdJsjzu2
/NvcnPiAK8DKGz8d71STx3Da3HKdDaUk4aIiOKWQE5PpNlafzNgDLmC3/ikmVJC5Xx6FB85NYy17
88xG174Hq3dLfsqCGTaLK4iP+drl3nvMJmD6sKuRgngo5AkVPHtznByhatznE3x+rbo6YPK65AlU
cUB0ozfsYkidW0mQ59oMonOWN/m+9iSJpuD4AHHSfKoGyhFfqGQ3lJCx437I4HgU7ZbZT3mO3Y7j
W0XqS5Ka7OFH07uaR+l/ExhovnYU8BdXdnfSLt2HOXCezMmRlzyM2jOGJv/Y9ca8DwafHEvXH5+A
Kw4n1yuXiUR/TDKfAVGOr3McpvwwzAWINm3E8pRahF46aezcy7iqb+cWrEDAk2tcZdmdoAV6MVSl
sLrbaAJtEY3PIk2NBWrnAhxJsxOanV1tZ4wlLPMm95xPGqUAzUlZbFPImis/HovHMIibpXNpb5qg
F4iiG3tnttF7kMccgWwz94FkfKeIUz3IupjPieOoK9wj8ecxZN7iS0j2zVy0Gzb+83e3LR4TaB5r
i8XYQw5VbtcLIgN4f8Q+Z/Y1UoaKdGHxGiFgXpW1k9xkTX0GOTRda0+foR46T0WbV6c2wxaAKXrc
p10S7kj1iF67YdJskNPuVRs4k+MQ4WY9WuPRVxBzYBa8LuN/+h5WJ0gnoCvE5RYAzxdjcKdNh6d6
5QfZfArDaeXncXGl+yu/9hyk9HUJJ7GoY4a/zNYS0y+eMsOrHiiq8quqDXjUuyLyV6nKiYEFSiSY
8sfNBaYEmlO7oZs1u2tY5dWm0q6xTzKn3JmJFZ/9jPFfZ2UD2PWMoSm+Du+2hWZ6ZMsudjoYSJDI
MiDFjnqV2CLWtc+kaK+UmG8a5Wfr3O3EiX6s2oGp11+GIAoKxq60h1GOphtjF0btlTe1DiyuWX+r
AMS/epiZCYWSX8o4jDa8ke/lULa7rKzCej1VRndkhhGQ0pkbh3jusKijwCZLT2B8Q3Zp5bg4HI/A
cbRca8OJyUIFNOxUM/u60gMBDkRM3+d5dkPdC/3LxKNleSCPo4YnqIrEaeYcWPMQbjZJEJgHlkrm
98BnAtpDn1gNPa6h2uvJME9ZEFN6AFQt8juXBCww9uakr6KI0JW2srIjWezD6+J0OcByibY+SysW
0mTzYVgfJFt3Q25aVbANgT3rf24Tswt3YmBuk87mnY+7jQ55irOLUL34hqWiuGH8xYEwWuDWotza
RdVcVOIBYBwMyQ35Gkn9Dff+6DmrsirC8tHXSZ47p8gN0vyq14RRP6pp5KrV/ZsG34iLjUoZTogn
ZjA1hfDJIEdFs3HDNPc3E/yljUEsy4J1mfR74zXJmwp5h9QI7md+pn41YtKBJ2tsjtEU4fwUY6A3
pgzS0zAG7TUrBpfm26tfCExe2fmEAEmzvGKEBfU0nqw905gGh1Sjq7cuMsV1neqAFYVgHqJo5i7+
4D3OCQFabed6b07REFeG+7C5itxQbV3SQxATtzagJWACRtmUd6bCHQ+ialoESWo4MBZlRpYgFaLq
A2rkUMJYSpJUEKfApLoChnbhWldmJYEJmB0lgGvaJFwneuN6YL1WvsHrmXlTP+l0dJ4l+j69pBaU
PrHRBm5Ls8jJmFXZvbIDd50W/fTCKu8mzgIuq0kY2YNWzEhGGPnRMvU1mXDFLMt7KVkML7sJyY54
WEVxQ+7QH6M5Kq3hmElBjSyJRzjpMsse46DoX3pKT3omTFcg6eKH0p0lmDouNjiDbE+KNt2Xi03z
Qm4Ju0usHePWGxrziFGrfYii0uw3ac2/OkBLPuayq+5ZQJFT1Ir2EyG84rNogvZzVZPIXvrm2bEa
xEIz4rKDbTXL5ochDSor84qk4OYBUJesNlHUVP71oBPnjsCcL/7cAXNqZg2eGR7NjNLd5LGfkiYC
UKGIvJu8mIrnjO3AU0DA9D4A8RdD9hQWq4QRWDgrrLfREDZjaTQtsoybDe+o2mVdxpcQGQZjWUBg
04rWg1pncUVvosRVX2eqPip+A7xaV+vptiWnOtlUYZHedzFyIBN2A6CvbLC2ktCILRLw8KhyJz0m
85ydXfxTx9IO/Uvh0jn42uNmMo2vRVDPAMmcyEVeAYJrZU8cGqabT3jwkOdx5ysWGZk/gzoi8r4Y
mmjfW2NxXy11kj1zX3Uz+zSBbO4EmzxFy25hkE6JiK/gKa0z2rKa/nMpZIXbnV2b4jqtTHc5weIt
yQbKT7jtsrL9XPcqKG9Enkl7W0wezVgreApgMpUJy46ETYhigOjNb8bE8u1W/BH2m9Qlf+FoTM99
pRv9OJPXxPOVvCbCHG4HU9oI+YcBMFyDd7TT6opL0gXBro5bNvG2FDXWzf+DU0AmTm/oyxxrENl+
+8gMW3/6afzzTwTLgunMXxTLmA9dhI2QU1z3g2K5abUi2FCoS2xIl3R4UFTCYkOESdYIgk0Uv1ql
vR8z68R6e0d4HmB7sQ386LoZ5i2izy2/6j6cMwbU/yGzEWgmquZFRu54kBtJFOe9/yTXLsXYQj0m
5LppuovfUCuitRwvv78Ci+b7r5Jtx0HdCVXA/3gB4Edomt5RXVILxgj/9YxiV/n17o+X+V9x8L8Q
Bwv8P8zxfjOSrNUvuuAfP/BjIkkOBYT//4eh/eElCMmggHcpcMARGIRFk9v2TzOBvTAi8Bc5OKQ9
lB3cNX/OIwm1ACrkYlj6AwLKT/05i/3xVfldjDK+gQ+3DjYjVAAe1idwFD4xQr/en5j6+rHy0+Bk
tiWEOZRLbKas/F5D+npDCEBqF9Z7OCuFG8dIQKP8Yttl95JlnmwIKZDGLWpDM14lzTTeIh+OPuWz
FTlXbar1t6RnsoU/3Ua1FVWDjfSFIchuAHmzjRAVf4Jwpe6GrkFA001lgU4hC4q3kSn6eWyH4FOi
66yD7t4x1uzZdZDTV1PaoFE7JiEnMS1Dsc0Sm6WuV4UuNOjSJveAc/e9Mv1jXBTzBUrf+NynrXOf
R8Ywb4iQjL739lzeoK65ZkuQkIZWpRlB6Hb7BbTM+KxjNKHWJNkX2xjpV2HsAlvrtH/bMFAqN3qy
wRNi471GLiX+oN9P3/3SMO7qKqM298cyvoyGBaHHaWh6YhkItIW17ZytJMszpoqzCOnKKd/nJq4O
hRfJrTtGyYuY7Fiv7aAM9tJntrsKoeE+TCJJbgZ3AKUPbeCQqiLexyyRT67ljHuzJqpyM2PjeigT
HPr7uUoKH3d5YmFdFNYwrxImkoxynTp8mxa6LeFonc80rxiHKy/skGpEOVzeKM+21BIeYra6xjje
6vCqm0kxdDNa3RVqh+BClFWYIl71h/vRL9tDPCWwLg1Tfk0MjBrrEHtjvXZmr3loCwz9iNINlDOa
ixMWBQkPpJjdCEpZcxXEc3aDbaIe0IH54+digHXgDU4fXAG85CGWzBPayigmtINhf9Rv4lJlW6I3
uhvafoIgUKRNK+YB9GhKMwY02eSesPKDzvESHd8GffNd8rcM6PjmFkVTAJJUxbD4Mb/NhVqlztx/
qzrbI9uD1uNTNOiMhJSq3c7hlNlQHLzxSwNN+tZT3bipm8qFZ2F3KGzt1t6JOqRy06lQN3Mv4+xT
a+JmG+9mgxSOgqmY0fdIEsb0Xk1+cst4cRLFG5+upUA2ll3KtdVORY1/NueOQMGL6ZFadYkl46dS
ILQRTj9SJCqPkZawEEbzGpFklVXMD47U8VZVPBSBhYixOkQVqjecLZDN+YauR7xSp6lHTixLQA1G
Zncs/ZjrxLla+ZVAsBYyE5RmU6LdhOKPDH+Cr9Vb21SHA3ssmxTWXFxZfUjFbSJm1khZeAodYCC4
57lBbTaZnYnQupoOnoZCj+RBM1kZHbayFTt7aCNVa14INpy8jZQDKKguoufN5v5klV25TbPJR8sW
qvOAApeAyTLfM2AfWMaVc3vlyXY40WGW95MgjJ0sSs/dE2DBbiMkISXhi5mD8iVQ80kYHANFkL+B
UXI2GQG9qzrN5KNBmvWlUMQiygq1KVl54qFzck6tgP5nFUonXJlsDQlEo3bIFAp3eK40M0N+S9P7
CYXzkiDKF9vAbpj18T38jGRb1iJbs3Ou1hl0XvJhZQFbePYY1eTecrVr9WgCltqY4xQeoWbOW6vw
mK1ZmXXvAXfdcDzlBBd37pHZbLldosM0xkc5XLthToyhzpgaULc/25gsPvsEeWwwIoN9bpLk5A+9
/+j7wF4a5aFoDWPJmeLXnB00JpGBhV+j0U7yeL4BjM+Vq7CMs34u3lHoBIeaZBsyVMLsrASx2NtY
giWIrHlY9zAz10oSi0Xj015Yx6Z7sHDBVY4EA5QDKYZxOu408Ac65bZHdD/CArW5KHcKLdY2mgGF
MWIpuNqWnfFFDYwQjEg68RAJSAZq+RB6DX7WgNLpJvKGQGjKeNM1tjj9Mcf3lrk1gwZ0qeMPu04G
5WdMVsFt0sfNtI75+D9nbKQsd2BAlevqRowDCTZFbD6ybSjIiXT6F1/EzoMP4u0OkXG8naiodwVj
/WuUOcExMx2ko0VusGwJrIJDN0kRejs2k/NE2l9syS1t263C4N+i/haNhF3kihs4GUSd9O3At0pN
D7EowTaUhkgvPWTTM/Cb8QwKKTqYiZsRjCRzesmAI7MgISmU2SGNjJTpPevhVT4G/jrmzEdF21vW
KuqT+WQWaHjKPCsp6IroKWEukazKxpWvU2qlABOMMT1b5EkBd0ZSt5qF/lr2A/k3djM/2qNtMbnN
kBwXRUr+EhC9J4aT1hlCgDrPqh5p4fG9cr+1yb3rDWgV49HazXXWbCbV9tPam/rkuWkbeWvPmIoT
WUcwn5bTnie6/pJAhnm0EwfrwcAiEo+sTV+LgGidcVee3K6/6zEKZTfIFkTffzZbDzkI01IlcvPz
ZBBqc2DO36XPjmtFuO362ht4EuUm86e5hpeHDmcot4NgUYAdSZfbxtTzW9CP3jbKpwpVSsoRnLAF
HolygLMTJ9OwV2b5qEjB2qc5YS3cpNGRj7IgNqUq7uxmwr5XobSPjQYMDObf/62P/52V/bLJZo/9
P9fHD/XQJ/+1/tLVRVr9Uin/+NEflbIf/M3lr/I97+9pDvQ5P4rlwP4bEQQUxcQ9UClb/MmfPDX3
bxame76htk09TRP4j1rZxqfPJsrFtfWnu/8/qJXd8IN9zmFgRTeHv5fiG++b+WF3PxBhQuJkWh/0
6AuFkSi31Ro5S7hP2M3uyAdwCIRnlnMXpjaZVFZapRfloZSGaEIj2tkDwdBRaj97Mplua8+qHtjJ
Rq+hQ5gCpigF7kXN7gGcZLlMeoV7Bce33mApIhFZLU8VNEA6k9z4SIfPQWEkl1zUCD8LHGSnYW6Z
67dhGjPzwK0lMIhQBW1YzSHqLOFvstCbnF1uSOcmEZm+zRPwmkatR0YJrWGfumhirclHUGUICBLg
ykRWNUwLJu/aItoY86kV2cehtO2T4pF7DDVBdAhKiRMyS97Upi2j/p1XWb6XaEPFOhoqSYZ807J3
9r1iYj7h2kcdkUCF76zHZZcaICFJEwp98GDAJOlg3YMbuUvkgsv3WIDxfJs5rHjSCyWfG5Zp/L28
s2es9vIZIk5+z/NSw0MBSKyGqHpsZFDf9JLNJHxQHTMaGSxAV1Hig3suykKw2Rfgw1Yza5o7tELT
lt0uFxIEP9WTabOMWzmZXjK35+ZVxDx7oqKG0aTnzhQbrBRMw0OkDZC3WAS5MzHEDXnZ6NjCW1cm
cGEQBbkHyfXbgfQKz2j02z0TSnVOhtDa6YQ9Mxa0qn4Qog3uDIe7JcuTch1OgXsoCWFHpd2JR/K9
ianADXEyitQ54hWqb/KuHY2H2SmnrednJNJJRcpfkQ/OJnUtV0L2KzHbDMLe2VXaflVz2b4AKrOe
GzY4AA9YuXhr/DmgI4wSvmaf9B7ekCm80w2juGlywgcLFREONmZz21B3SInd0X4lh0su9HrDtTY9
PoovyKMD4rZIJGoam4XPMDG2cnRWwXX1QUIfCa2wYKtEg3G2ImNUa2X55dY2dYCmXdrhsilyMUKz
/G+Ge5plN0dgoMPbhqkbibAd2gWQMc51Ig1TxWtqIXRwQZahiCGEq5vtfQxSM4xWBHWrhvqVC9Ed
JnacwUs7Qkg1+lC1+LA8O+LzgetO2WsPrWIGxMwqJqDEGg5R3Rm0DtRlcLLadkqfrUaGPMz4z2KE
tMzPMHeMhwkpNiug6Novy/EqHXv5nLTlJaIPOKONTsNvGfNAnmAWeffQUOPSJLLMtwrzybXNdJei
clkBiZ0RukOTNaHwrnobnWc7s0BMe2ihBoKGa5kl7VY2/X02iGSTFo3lYZewBDUD99Anz2O6e+Dr
beDNsKN93XVkPwyuXTasAgXb5AyCtZcDFjd6S0KyrXgPB7g+eqCwtYbN1Gs6fmagx3pgdjiF1X09
B+c+k9ExIwFkHQa1PqkUzaKv02Lr9FgN2lrvURgYbxgBty0cKhIB570O4GNTm4jV1PT+RU76AW5U
vMGQtyeezP0kOqQhODqGFa1YfaMC8x7Tn4X8YeZjk0se5EKeHAvEc0HjAdGo5FpmbsWwvZHvdAgX
k7HCS9vl6qCRKj3QlgU3GWPM9QRnfOUUEqvNAJi2rY1ipdJk2jPVvKRtAALdMft1QiGwIySWVG2D
nxIgc8kY7uoGQO78UqODXcToN7hQrnsFkb6xlu20XXf7Nqq6XeYZ5nXXReoGbUuAYLj+GnLaQv4S
wTZlp7Gr8S9DSXblepHRHmDsp+tiHI1TBn/lCq0geyE/fq1TS25ikaR4GaZqY4UD8si+7p5V1qqD
Wcb9EwVzz42hjH3c6e/oIov9lGTTtu+UeByFFb0yyDTg4EeJc/RYxiEzCSzzSPSEyg926bhs9YAt
h2FHgEgTs/YFpeecSLss1uxz/LuhSbDQ0R8gS4a03tN9cFd4s488mIYGYcucZtugTfv7ULbRp7B1
+coC4GNcioGHyQOYsBpPFz6QNP/MzqlkJQXsL0qtYFfKPtzX89i8NCoyn4EtGtt+XOQVmKgvQMvr
K2bU3aG0y+DO5g+upacNAoHiTz6TF3MtQoprnL3eBVWFwKmtgQieXBKTz2FeBkh6KrddF32KzTy3
bJbmLamPjABKhCqgGGnfhH2xowiRaZmwbWLmQAsDR2LvgxxDWwrjqmviYdUag/Gpb6D1c8dVeF4H
xQbH7u69KKvvSD4zL2Q5Vpug50oPBbeBo3amtiROw8Q5WBDZVyPrXjzWfvZuS6d8H2hqsZ3YJYCe
PlIodhxvOhGEFtog3Vt34+FbfqqTYbxPwjx4Y0kKfjpsg3MbWa9GOHxHgBN/BnyEDYihPK5c96ly
XOOa71SOmiJfkmA45+apjRAiOaDZstfIG/A3te5+rulc5wjWmJ1Onydazw1ZFxY6uu4L8jIkR7Z5
JDIuJ1nFat7jyGeXnBn1Bvh4dhitoarx7UwOhuRI3BaSoMhcqvyuEh4MTNIJypmQyqVBw3IAKadf
q6RTwPJEOV/iqY+2TSnfhix5RLNPKUV9kc62WCl7LA4+jpINWQ9WS9fN4Zq7tC+M71iyOjhcsLTY
W9JN0i9Wnj8a5MZubNWaxP1hD6/TwH/vRHc/jOJ7VLYky+OBDA3/pSqEuYGnDAIpN/1TCHnvDJvP
Wfl2+1LHMxSAcDipCm0Q2+OGFrNFbxCP9PJ6Ko/gDo7uxGYm88RTqqYcSyeBslXqiZ2AcrS3sB6h
TM72JI80p7rXDw6QsR0a5mpVjAQbECv31kOXYjBJLmYUaFjbcuZaR6U9bYpF8OIiV2fMKMudHtiu
dEbwLYqtz+SSRi9m69o3bJKKdRm4d63oua/cb6VVYlufB4mmIG2ummqsr4bWevdLtaYueJNBjsp7
4C2RtScRSdHzgU4jcRbyNfbGwEsQ9in/XhhTDCdGZTuT6vHGqvyI+IH61PGhI4bfo5S8QGd11tjr
uEVFELPR1damE5m42CzeNLE090tk554Fnzsg1kRWORAmucZ5zLDT47djI+XwSD8bZAZupDd/6kn8
WopNlO43td8jWlHhwqTC6hEfWgsEWmKYaArlzYLHJA1HrkEeQO8sX7sCIvos9aOSw20j+hsCHq+p
1gArePPE9x5e1DTR78IuZxeY8TVHDYSgyrUZfKw0rI1zlQXB2SvbCm8/Ru7JZ81n4Iy6tboqv/rf
xu/fafxEyJnwu8bvXBMbk375tef78VM/er4g+BvjeEKy2XX8vbf7R9MXOvRv7LTo6TyBy2EhtPzZ
9YHKxkyPBjpgfwL/gv3Mjw2JxV8Ycq6wU7GQdNuh+E82JPYH3hI2YQhsjBHoIhGaM07/dUGSTp0a
oBd0R7eKMBBlmSHuTXDy1wGBrLu6zQLUIsBlv0rDjx79JER7UlYRj5g0OskO45df+OIM46faU6iM
awvAZ7kKsDA/BpyUWEcbNwXK2odrkWT6RlTG8J51FlEASVx8cizma00ZYOZOyogZrENDV1n+uAFM
361FbHZq35fGfIBj4T0QEKv/xXZxWZ/+tF3kCjigVchtgU/jI4P/sF7N2BRQRDfNUXe0qSwqwn08
kclk9f3ye/G+f7pFfiypfs4b/LDN/OP1wgV+B0EnAJu1rHt/WplifDZ1nOfNURmdvRhAvi6jVwDh
XIPfv9IHMf7ySr5tsX9YoOtQqD78ZjOzq1kSb8iOq5UbK8sQukzom9B9pw+oZ5yl7Iruf/+i/+TX
8xklmII4D25Tc/nzn369zLSkKisY0dTuCICNoePUZjfnbgbtUiX/56/GTIWkeyI/PNqZX18tDgOV
VqBSjmBH3Py66sp5x7KYdcVQhI+/f61l6PPxTmFGwov4tsnMwvnwYhrVWYLCPz22iS6Y8ycEVm/a
FpRzsIRAJjxVboZuEGdFQu4BOSCM3VTC0/j9+/jrFWbnDh/GIZaE//U/fKyFkP5UDuBOWoxtyUbL
SW68OIoeQ6+h4//9i/31HnJNATvSIimRRe3HUMauhXzUw2Q4NmKe7+qgk4xo+AY3SZMnyNBSZvZ+
RZ33L173n/2SvidEKDCT+N7HiMEcgCKApSYDiwIMgs4pfFT2oBRlCwLP3/+OH16LMQV/fxgKPDKc
guayjv75lnUY0IgxAaySUq5sWj35SHbMbrqK4Yw//f61Ppy3f7wWbDsuJWoOxxUfPrys7D2jM7iH
5mkGOExfVp6K1B7F5vev82Hx/ffXsT326xwy3K7Wr7/T4BWy82qdopQlN2WDhIRfypkqRvCj7T4k
aQrRTXdA99G3N1m0pTNLrn//Hj7cO8t7YHHIQUdOkIXF6MNAcaQbTZey9RhBLNgg5MNChrWXPDn4
SODpA5dKyp7+xXn+xyX86UBfXnaJn0Dss+Rgmn/AR386gcbYG2vyr9AxkdTzjBGwPDF3nS5NViX7
zm4qrObMBHFQTjr215EapvGovEq/sVdvu28NK/BTHkENi00DzTIS/VM0Z8bd76/OP3uf7pI5G/pU
B/8kqcjFszz7hnEwya7/SsHndPgxipCPCOaXd6iMDGwMvkrf3xp0vtcoHlFC2VUUHUmYda7CnhwC
nQb2JTQ86e8wUdTZBt65P+5//17/etcGJleTwYpLRcL4+te7yQzxX8pCIQgLTeYKeRzofI3Ppd/+
/nX++k2kYeIj833EaXxBPpywqWFxUQDAH5lEzoyZZ/r7itTvBevlPvz+tT4e59wngekDluHpuGSS
fPSqTYF0JYM8jvO6I/IhiMYNm6lhTaYHaXkWAQONxnEiBu2/YLgFEV67/b+4sMJ0l2/ir7crVD3T
NwE880EvqSi/nD5F12Cfb63o4A8E7B39wuIw7UNtN6C4mvnOsD3zq5tEqAYRtXaMoJIs5v/n5I17
pUl6WzxGp5Ax5C37OUjSss0a5la4x/Am0BJcF4lEeYIw8H4u7Oj7qIfiUzAV8zXCE426o+28ZY0I
lIX+7GrsTA5cVn/WvTvk3gOECfPQi0Cck8qZhg1ONwMTiJrvJoKShlVRJeMN+W39lyKazK9MZqNr
aeCIX4W6ir6XATF9p6psWaZWSFMOsxSO3GV+MqB995kRsnXOHXNVtRYgpDAS36Cy2U8KZQrhIREQ
u7XUkfO9ALmhNiW2ngTBYpZcxzbfbMflaBHdmH4dEg7vWsbEdYD8sbC5UDYusV74zlQaxgOSbs/Z
K8ekGKp8Ld8CH+1jlbX+S8C4Jrhn3839xrc/znd5HfLyqNqMu8CSnJ2mHPyXGdnjRudhfO0vPyvd
mrfBvB9LfqowSPtpYTyGtf3f3J3HdtvItobf5c7BBRRiDc4diEmiRAXbksMES7It5Jzx9OcDKbVl
2reX+3JwuA56KDdJFAq7dvjDsOWciR9os3Y3u+V1ra5eitRX73IdfU0Q4Zh8XbiaZ+kboSY+ohIS
605w4WG+tHfRqtGGS+TpiVCO1itfaEexIzO117Cdj7XxnHEHazeAaaayVFX/A+B642NTqnDIhKem
t3ok6MyGBp/T0a/fWnXuQfG2g6dSldDyXJqWHrhAGdNfNDkUQk/X7520LcUZvYlkk+gieEL2RdAm
QKQqNAtaj7w0MOPdIBnvkJTpmW1GZX+LhnB/EwxG6y9sQwu+xFZNaIIn+aChxBEv9WkfJh3ui0gi
0OQefKcOFmOvkcCgKDCu0jZmL9lYWCOcOMD1dCm9MAas2vEuMRUVSGlCntP4FfPxkBtAsDHsRhee
tsNwp/LzR7/zVMauDrsXo5+eHgDwqnPq+P7aMjPlgwX4g+foGcPWU+JwEznxUo4YQfSlgZ+OEheI
rNjohyEuv8SYjYapkpV3Xu0HF6pTppedB6gF9E+wsESFxY6ejpumUK1zRDPdD15tLzOjiR5x+o22
A982d10TtvdoryOGLKDh3X6tBqH+2YE+fwY1CWTTAGAoavQFfh4jUkQoh2kW7VjZZwlicil4alZV
PCA+cxN46bAJNYyBfZA5YKsyqDg6CAilyVFL6OQZ/a9wgytuiVtqFCNBNBFIK6S2aIB+Lu1K36LC
elP24MDhQuKdMyCnx4Gjr8wiuLdcfE6GKheXiNYiWB1hR1mn3RpVTXUejdoEV1KthczpRwfSf8eQ
70nm4jFvlGoZKom+gIGVnokRBhlSh58KZBVpteKMNh96bFfdJhdfEt3YjLozyeUF174VdAuYCh/a
1r1Ex8/7VOdiXPrG0G/8OCEAG1OOlIjh2gp0fWoQFnfoTFcbpYVSM47WVWQXAwKG9IjtSkJkKoRX
fQeklJ8PWgbjMnVbtzjDxCLcaJmRaWcuNkpXDZZRAplwA1ZJO4jx3sSVF4maGN5O3cKRBG5U3JAo
GYjUWcSLyFbje2QEvXsGJd17lAXIH7IKTutZjkbYNoInunQTy14ZEbxgWuLlBTI08EQKmfClZNFb
tHvfOWbXvbO7YWAU2GDVy/kDsCbLoUDilZDcVrU9wk2Gi3NhKAapgIgQcEAB4tyLkE1Ko9Sq0PS2
A0JRykjJcDkRbE/a53lI6dOw/5BkGNKVRPFs3SBBms/LXCQ3lVo/YCABL7EDn4ukI7YwXpw54aK2
IiNcmaEA0pNX0SoNI/NWbfpqZdmN97EOve5Sx2ipDtxuE8JhRDEYwtoXPeyhIJjIkQbzljh5kcrS
34AnQYNEdA4zujZhY4bkDpQIsYI/R2kvk6EEUQ+0RU3AfTVG6jzXRg8qy0o1mI6JaX/su1GOa9Wc
NNqwnThDHo18DCb5eT6O8rpXCuuuhJM2xxA4nyt1YUOCQalK9ppAcUlryu+5cJxl3oXDpqh1JlmG
upUu9tpzQ6I9Y0IRhSNlrxs7lndIGNNgc3VXp/gPfYM2BVNJJYAfqCEXteGhyve9CbKSQxh8Hzxi
42s/qtWdXSt0DYq0QhYH1L1jsQVAbk3ST5657mxQyhaQDnwBA+M+Gqrs1quZFaNNFV64YSG2rGCw
0BNElFpXW7emycaW6daifTB3EyluvSJmVFzY+tWkd3ZW5pDkXbPQFonTZWv8dfNVPFbOY1NzSwSa
Yo5MR6DPHQYuMO0gvKx9zLtw5+40SDeV6z2kaq9fNyrjY3WEjoPUd4ZuYKWE6XKI0CLEuayNcdVN
7c9mZNHEyQrvElyQk8FtQOMHQ5vhe005fgVKtbmrDQXmjJ6jvYb0VcqZjipgOU+z1rymYs/XUWLb
FABatom1oebtqvNtFyYxUFOzvnGQQznXi8pHyEk6COOO5UXnwARt4c9eZkXvbsMmddaG1yZPUVrY
MBaZJXw0QKyuLCuMnqWZwCXJ7Ty7UJqUXhI07Qe7yr8kfDS+KBlyqNIc4QpVDA0e1dwIO4JAhToB
gjhYD2gMzwo/ZYQejs0lZDd8xrJwyRMPllEivnYK1kQBLAZQolJHdM7zhq3NWOvJ1tIW/nKIL6jk
DCwQ91wPJrhAw4nqW01tq6ewjIjZe0sMV5YRBhmtsbPLwPd7Ms8A8+HA7DNQaHr2laGAjVVh/+kZ
dUqZVCvPheWn2x49u+ugM5t7xXPbJ6MMnM9eg/kRBqVQ9hc97E6TYw+Msc3QPU3Sc8Uyho1AWcpb
JlaLVzf4LTVK4BA7kzJdWGBpBiFOm5NFedeMsG3mKAVdDVG4wHBRbONX1f25kYbqFuPHGKBkx5mR
iWFI5nHTWBbZJWMe/OCK/lxzJyhsmeTNojYEuo0BkkjvGbkIqOimANkr+2nyRXeIfRnjzc78S/mA
k5O6khEcBXSRtLWu5vUmH4Pma05tRIXhx/D2E1ahdIIvLqLluJ6R4mx9OxdoAoiyP0eS2n0YTKE/
KiJXnoXVdFeuM3gfzBQZFy3jY3ujl/daGoBZaczyi5sbAemkiu96FdyTGLvLGiVAoITFO0t/wGIK
xPRIeEU3h02VPGCMo56pEFXttgdCYSOVDC8dJVlkBcsUPBlgS8aVJCeMoZgiaynCuw41NjAvpnWA
SJ6iWPhI7VEnnzU+PqqDNfHhFLFqrO47bk9yTS2Ptm0p5CoCOj+PEmsjqgQ5jKDV8FBoVtije3OA
QsrCdtnOatgzdjURrxk1UNZ8sJ81zloMBZYLyYAcXx307wsLDrZoHG8bpu2zkqs6OnvIKVgtGjT4
3qhLvIZ6rG6G+FyqtAdE34I4zkuGIX6tYkAE6JIan1OHRAh13sxA1ikoVklXg+mt+/Aq0vp1BN8U
DS4fGM/Qoy7Y9TcdICjkzXrr3CyhIaoJcl4VCpgxJGcOiMy97THrQPUNFWunrr7XzGuWOdo1a80K
srOkkF/KQUlW5ZBbqDXTOxg99SLsqjuA9o+BZawy1x/IU+Q1orabRCk+d8l400TuBrjdfV66W0Iu
DSNAgpdWOT6HhfegSfmO8c46J5uepyFiF2rQrceIJqVdo0RiYn+G4HKzkIpm3oP3wgMuE0+91Eis
FI8g74uLGArlQgp1FTb5Ze/bHXhR62vSQrYVCV3tM1OhIvC6pvmIlfDXHiKVBc1qVdgxIk+DHLyP
al5NIKbSiTZGmbcAUgaQv4GO+fqyLYJPPeifc1BnVya6Jk7bfCicQi79KsB5zvOBUcloDkam+aSI
0ln2MMXOW2qYq6YplfMSRQBe80FFFTmwP1mVka6DBJ/ZReUjCRsUFu3RLpzKCVv6/ToDILvEsSNC
kBJs/FXdmkq58pP+nSks+Q3E9qBslDymoXMWycpR16IVnX5ZgwyqwrPCb/tb7FynzxNFFD5CLLA6
GheaW194TFLlyu6ivDyjq2nAoVRDqLPwQYGzR+RD57be2Mo1ytsIVlSIUaL/KGmaWlVHyYmOy7xs
gEY4XuQ+Vy5Kq2d8KyMGEzh7SSpCIcVsN6Ms8tj2zSIjvNBnmmYaAO/dz41HgeAqBTUG+paXIbCA
64Iz7sEp3GGL0RlVcgDXrB4KS70OFTNol7UcKDsam7DUVRioIHdCdYLwSvs9HEV3E1qDdoVg67hC
jRHvx6hzP3uJQpPbQ//nnVaZNejTkkrEG1sV6bzOMre1304lLy7Kw9w38+pjgaIJioyKhcqkppcX
5PZ8NMxl/PUyCvSFOXjIRWs29VVn1V+sGN3noCT9OzP8/BaZtXkEKv4izb1wjlVMeSEiTGuwgXQ3
um/SFKgo8qGv0yOYJjW772tzQ1kOmVVeuBaOx9QJECxsI/m0+yeIYIh3qkXZn9mhXAM9HM+ZyOeP
VVJTg/WloEvg6N0N4ufVQqHYZNYzptZ7GbGYsL1NJFzqYrVrFKOywhilR1W4iegbx0mQw98KgGbg
yOluErQSN9ZYp2srAeaGgho3EIR8InFkvKtovNyaQax9ShqVp55GKr8ZV9WL0kyB9vXkuyOcyvMx
asZtj4FQjegJ92Uk9MJzBLCvi9bPs7k5hMWaVI3avmliu1y0kdtFsIvpitC8JBjAtkRIppTgmFuz
wIJLTRL2vzoqV5jz5Y80/4K1GoV0FJ3xUpZlBW8hltgfc3bUGGh7Y7aqo64zruICSIWJngZi0iMT
stGkeYVY4Ga375QgHVdtyBPQxzp+iMt4vGMyDHi9BbfC7/Ph7iiY8NAUocy6i5tpTWKkp+FfjXc8
q/46s1uWjSblfBKP2IpUS9fZ1IqrsFZEUBkID8QPZwE+Z8QYjx1QGxhsoI47fWAcWu89IRXgna2D
rERGP9/GWrNPbfVTovK/ID9YXtjp9NesZrU0EJ7DHGnIYdvyQcthLKUJY1tRP/nIcMAqrBEICir2
va+QXmuQ5nkjp4IfTrD7PGrgddqQ3QRolAkj8KRHWokpjrapaHEw7LUrqXXupvXd7NH1wTkOrs+r
o/i8wobeMJvsahcHVS17jPDGvJAF5g1nQ9XGKijM2NXeURxwh6mwaH+5noestuN26Vqmgbiibik/
1nJa3gR+MrKLLBOqiuJdF9UhmRY/XFSR/y0Zk/wRkV++um+qdgN72b2oabniEeMo1SPmlnNPpSNX
F/x/soRLTvB9aswKJV0NxYu8zr8iSSyhCIHEqdrS3ag1T6euXV72njfQbQZU6KHxr+sS+Tsvs4at
Tgt8myet+7nsUOVGA3TULmNPaDepbrkbM9b55TWVj7lICYdrFUeN6oyxqLMwp13Q5bTmzNykpWAa
Bpgup6Ym7GTDLrFH9cnDeAZWg6Nkc2axvNNZabqLjOoU13TiozRYKc/ylA8jBcGz7ebcsKynPViq
CBHAS3c3gSeA7Dr6MJ4rNs6dcFUp+4BgtN8dizoZurzWf6ogrX/pJ+fMs4qEvKSVmntLn7SCkzEP
C0RJ2/Ta7+rmQ6B2zre8NdznIOvlpjV9xOa8jpPJCLpihVQYtHUJheeilYX7ObRME9X9Em7Nws5o
cC/iPMiGffv5v4YB+ka/7hdVur94kZNm3W0WpPUHDFcPdO3+6B+9gsh//0F/JnOHjdFk3fQTZn73
o+4mkb2/+wwEF4O6+fb9X/+jYx1jWgatRxWDKS4643GWoh2z+7OiaVBMTVOfUKzqdCGFxxe+WaT/
axn+/g5/lQD89XP+7g72OoAX37gD8P9Hr4I2M5hkGQ5m5693+XYVJKsElJRJMJOkl1U6rVXQhDqN
b4/bCwI2MbMR+jO/XQUIFIZh6MzE91sBHcMT2wvAL7T9Bv0hLfmP3whzZuqSbvLrG8HE9e1esOWM
YRYmbUzodhfT5dPaC0LXrGNXAX9KiZUUztxsrOniWf+0CuYMRQKV4TND/en6T63C14yGU4mkqBdk
6VtJT6zt/ux9OPiEn2Ij2ismDHr7t2tAVFA1h9SByfLu2n/hKcVGEz7Tn63C47ckSHGvr8vga82z
/nFC2LMJSyEnyYDddXBCQLhCiVRFzejl7ycXFXQT5NKRq2DYMwMYH8Ckl7s8iArE3xkUsQmLvA+e
J3dOmqYEv3LcAYH2LToultQARU4XN/k2KIAkmlkaii2Q+fZ7ZfeFp/RC6Ko4OlkwZ45BHqC+ZEQq
YIO3q+BYM6SDUeWwX0LnyW0FAaWR/XvcXnBm0kTtw2RTvb1725qBS8Qc8DUonlw4AFM4YV6OunsD
PRbB/IXwut/oB6vgkCQYzKJQFPrr7yeWJPCy7s/s/3+qZBgz9GUASDovr/vB0eCYswkWR8R8+ft/
Kkk4ONx+FA9ALq1jo6KhzXgR6M2AoNxdB/GANIH51lQ5vKTN+wB0QlFRAObbv6ZH7AUVyDxHw8s9
/nI22PYMpCD8W0BYu2v/Cp7SKsAZPzZZYi9YcApAvb289gdvhM1e0Tg3LObfu+sUo6PDBj4qOtJU
mN54Azjz/o3gLt+eEZyQMDEIC6/Fxem9ERAVwF8etQqcEVA+TIS5fuz4n1ZBcFJSaCJH8NcqndgZ
YVDfHbsKOoWkA6AVU/X99fNe2CfOBEhz8jk4sfvXcW4/9v7JFHQ5AU9fmioHp4NtzKBU4AH3ckTK
kysi6Ynpx0YECFXoDsF+QvFidx1UDo6YkZLCkgL/vLtOLi6iF2EcfUaKGUUBDTSyot+tAqeDhTqI
Trf11F4FHYrD0YcjW13HCQUs9W9DAUkzVCq2CdCrE90EGq2QIwOC7kzqi5yML42Cw/JR8irYtm5r
4iUinNzhaBPLj18E0mETJZwfNfLbs5HjABkfe2qundqbIKj9jw0EOnc3cXZQI9pfB+FQ0nNTp1AI
of/10Dyto5HD7OhFIP8h4xZCEO3ePnzSQ8cgCgr1Zdqyr9BOqFTQ5PEjJ2PGPqL+fG2gHywCxNIZ
q4NtFMS56Tq9LhJAraODIXtgoiL91Sb5tY8ySXURJl7ixMl1EBi1iGNzZI4EBHrpEFAcvz7rty+E
5MhwGDVMqIPddXLpgTZ1vo89Ewh6kC8cOM37uzyonekmATTjaJxk06br9A5GexqfH1c00iCAH2si
qby/yYOTweaFgXCJjsHJ3T2/WBwbD+gooj0u+I/T5e0rwH1bqNWg1UAGOV0nd/uSbXnkwycOyEmt
ArmIg7u3mTQicAFGYX/3J1ckOo5+dBScHBQdm1bkj575T1vABKThWIauvSzCyW0BZOWOXgRa6lOj
GLnl/ZM+CIJTdYAcCXpxp9pM1hH6OLo8AG9DncxeeImCxJW3W2GXHEHjFcI6uYSAPteU0B53CoC+
AFLBDPH3u4BxAtNmNFVYnv022X3hCWXIghHw0YfBNEiV9IxehwoHZyHaPpP0Ad2p/Ted0O0jCvOL
A+0/BSJxFhLuGRy9DtMPQgHKM0DzaCADvji1x09Rc/SEGQgSmHgL/I2xT4UOUgI5OVxgjIKYyP7v
JxcKmCFMolLHhQJ9hqEwGh+vCeHBKkwTpSlQ0mLer8LpvQuSav7YVTAJBVM5/JobHFTLlpwJKjHU
ek4WivUbget/GhF0ZimIkRniFaZ6sBecaQYLOpPjcX8qnNwb8Tu1t3+8CupMMi/Cbvh1ZPJzciA1
VkEjOUC/bXedXLIMQPPoiYpuzNgHtImNF9TBwV7QVGuG7hmjJ2efk/7R6fgH/+jF4v1r/P2x/N9/
AwAA//8=</cx:binary>
              </cx:geoCache>
            </cx:geography>
          </cx:layoutPr>
          <cx:valueColors>
            <cx:minColor>
              <a:schemeClr val="bg1">
                <a:lumMod val="75000"/>
              </a:schemeClr>
            </cx:minColor>
            <cx:midColor>
              <a:srgbClr val="555FB9"/>
            </cx:midColor>
            <cx:maxColor>
              <a:schemeClr val="tx1"/>
            </cx:maxColor>
          </cx:valueColors>
          <cx:valueColorPositions count="3"/>
        </cx:series>
      </cx:plotAreaRegion>
    </cx:plotArea>
  </cx:chart>
  <cx:spPr>
    <a:noFill/>
    <a:ln>
      <a:noFill/>
    </a:ln>
    <a:effectLst>
      <a:outerShdw blurRad="50800" dist="50800" dir="5400000" algn="ctr" rotWithShape="0">
        <a:schemeClr val="tx1"/>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8.emf"/><Relationship Id="rId1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7.emf"/><Relationship Id="rId17" Type="http://schemas.openxmlformats.org/officeDocument/2006/relationships/hyperlink" Target="#Dataset!A1"/><Relationship Id="rId2" Type="http://schemas.openxmlformats.org/officeDocument/2006/relationships/chart" Target="../charts/chart1.xml"/><Relationship Id="rId16" Type="http://schemas.openxmlformats.org/officeDocument/2006/relationships/hyperlink" Target="#Analysis!A1"/><Relationship Id="rId1" Type="http://schemas.openxmlformats.org/officeDocument/2006/relationships/image" Target="../media/image5.JPG"/><Relationship Id="rId6" Type="http://schemas.openxmlformats.org/officeDocument/2006/relationships/chart" Target="../charts/chart5.xml"/><Relationship Id="rId11" Type="http://schemas.openxmlformats.org/officeDocument/2006/relationships/image" Target="../media/image6.emf"/><Relationship Id="rId5" Type="http://schemas.openxmlformats.org/officeDocument/2006/relationships/chart" Target="../charts/chart4.xml"/><Relationship Id="rId15" Type="http://schemas.openxmlformats.org/officeDocument/2006/relationships/hyperlink" Target="#'main Dashboard'!A1"/><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45</xdr:col>
      <xdr:colOff>597853</xdr:colOff>
      <xdr:row>76</xdr:row>
      <xdr:rowOff>175591</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9525" y="0"/>
          <a:ext cx="31449328" cy="1465359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obs</a:t>
          </a:r>
        </a:p>
      </xdr:txBody>
    </xdr:sp>
    <xdr:clientData/>
  </xdr:twoCellAnchor>
  <xdr:twoCellAnchor>
    <xdr:from>
      <xdr:col>4</xdr:col>
      <xdr:colOff>323848</xdr:colOff>
      <xdr:row>5</xdr:row>
      <xdr:rowOff>126999</xdr:rowOff>
    </xdr:from>
    <xdr:to>
      <xdr:col>36</xdr:col>
      <xdr:colOff>247650</xdr:colOff>
      <xdr:row>69</xdr:row>
      <xdr:rowOff>0</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3067048" y="1079499"/>
          <a:ext cx="21869402" cy="12065001"/>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326186</xdr:colOff>
      <xdr:row>9</xdr:row>
      <xdr:rowOff>96157</xdr:rowOff>
    </xdr:from>
    <xdr:to>
      <xdr:col>7</xdr:col>
      <xdr:colOff>664632</xdr:colOff>
      <xdr:row>68</xdr:row>
      <xdr:rowOff>124813</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3069386" y="1810657"/>
          <a:ext cx="2395846" cy="11268156"/>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457648</xdr:colOff>
      <xdr:row>9</xdr:row>
      <xdr:rowOff>92982</xdr:rowOff>
    </xdr:from>
    <xdr:to>
      <xdr:col>36</xdr:col>
      <xdr:colOff>21833</xdr:colOff>
      <xdr:row>68</xdr:row>
      <xdr:rowOff>121638</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5258248" y="1807482"/>
          <a:ext cx="19452385" cy="11268156"/>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132229</xdr:colOff>
      <xdr:row>19</xdr:row>
      <xdr:rowOff>57149</xdr:rowOff>
    </xdr:from>
    <xdr:to>
      <xdr:col>35</xdr:col>
      <xdr:colOff>364652</xdr:colOff>
      <xdr:row>66</xdr:row>
      <xdr:rowOff>113204</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618629" y="3676649"/>
          <a:ext cx="18749023" cy="9009555"/>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277904</xdr:colOff>
      <xdr:row>14</xdr:row>
      <xdr:rowOff>28574</xdr:rowOff>
    </xdr:from>
    <xdr:to>
      <xdr:col>35</xdr:col>
      <xdr:colOff>11481</xdr:colOff>
      <xdr:row>26</xdr:row>
      <xdr:rowOff>177871</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9879104" y="2695574"/>
          <a:ext cx="14135377" cy="2435297"/>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435904</xdr:colOff>
      <xdr:row>26</xdr:row>
      <xdr:rowOff>177871</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5844429" y="2695574"/>
          <a:ext cx="4192675" cy="2435297"/>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22</xdr:col>
      <xdr:colOff>112690</xdr:colOff>
      <xdr:row>63</xdr:row>
      <xdr:rowOff>16725</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5856195" y="8550649"/>
          <a:ext cx="9344095" cy="34675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22</xdr:col>
      <xdr:colOff>112690</xdr:colOff>
      <xdr:row>44</xdr:row>
      <xdr:rowOff>162050</xdr:rowOff>
    </xdr:to>
    <xdr:sp macro="" textlink="">
      <xdr:nvSpPr>
        <xdr:cNvPr id="10" name="Rectangle 9">
          <a:extLst>
            <a:ext uri="{FF2B5EF4-FFF2-40B4-BE49-F238E27FC236}">
              <a16:creationId xmlns:a16="http://schemas.microsoft.com/office/drawing/2014/main" id="{1AB5D7B4-C18E-4DF8-9B9F-437F02D0B3EF}"/>
            </a:ext>
          </a:extLst>
        </xdr:cNvPr>
        <xdr:cNvSpPr/>
      </xdr:nvSpPr>
      <xdr:spPr>
        <a:xfrm>
          <a:off x="5856195" y="5206814"/>
          <a:ext cx="9344095" cy="33372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63313</xdr:rowOff>
    </xdr:from>
    <xdr:to>
      <xdr:col>34</xdr:col>
      <xdr:colOff>8721</xdr:colOff>
      <xdr:row>64</xdr:row>
      <xdr:rowOff>157162</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4773275" y="5206813"/>
          <a:ext cx="8552646" cy="7142349"/>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171449</xdr:rowOff>
    </xdr:from>
    <xdr:to>
      <xdr:col>7</xdr:col>
      <xdr:colOff>507889</xdr:colOff>
      <xdr:row>62</xdr:row>
      <xdr:rowOff>136352</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3219451" y="10839449"/>
          <a:ext cx="2089038" cy="1107903"/>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114301</xdr:rowOff>
    </xdr:from>
    <xdr:to>
      <xdr:col>13</xdr:col>
      <xdr:colOff>341471</xdr:colOff>
      <xdr:row>9</xdr:row>
      <xdr:rowOff>34041</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3124200" y="1257301"/>
          <a:ext cx="6132671" cy="49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34</xdr:col>
      <xdr:colOff>95541</xdr:colOff>
      <xdr:row>9</xdr:row>
      <xdr:rowOff>100556</xdr:rowOff>
    </xdr:to>
    <xdr:pic>
      <xdr:nvPicPr>
        <xdr:cNvPr id="14" name="Picture 13">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33784" y="1087316"/>
          <a:ext cx="1878957" cy="727740"/>
        </a:xfrm>
        <a:prstGeom prst="rect">
          <a:avLst/>
        </a:prstGeom>
      </xdr:spPr>
    </xdr:pic>
    <xdr:clientData/>
  </xdr:twoCellAnchor>
  <xdr:twoCellAnchor>
    <xdr:from>
      <xdr:col>8</xdr:col>
      <xdr:colOff>457201</xdr:colOff>
      <xdr:row>14</xdr:row>
      <xdr:rowOff>161926</xdr:rowOff>
    </xdr:from>
    <xdr:to>
      <xdr:col>9</xdr:col>
      <xdr:colOff>660792</xdr:colOff>
      <xdr:row>16</xdr:row>
      <xdr:rowOff>94484</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943601" y="2828926"/>
          <a:ext cx="889391"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95251</xdr:colOff>
      <xdr:row>14</xdr:row>
      <xdr:rowOff>161926</xdr:rowOff>
    </xdr:from>
    <xdr:to>
      <xdr:col>17</xdr:col>
      <xdr:colOff>202523</xdr:colOff>
      <xdr:row>16</xdr:row>
      <xdr:rowOff>94484</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10382251" y="2828926"/>
          <a:ext cx="1478872"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195437</xdr:colOff>
      <xdr:row>16</xdr:row>
      <xdr:rowOff>94484</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4820901" y="2828926"/>
          <a:ext cx="1147936"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535357</xdr:colOff>
      <xdr:row>16</xdr:row>
      <xdr:rowOff>94484</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9516725" y="2828926"/>
          <a:ext cx="1592632"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542924</xdr:colOff>
      <xdr:row>11</xdr:row>
      <xdr:rowOff>0</xdr:rowOff>
    </xdr:from>
    <xdr:to>
      <xdr:col>5</xdr:col>
      <xdr:colOff>237701</xdr:colOff>
      <xdr:row>12</xdr:row>
      <xdr:rowOff>110515</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3286124" y="2095500"/>
          <a:ext cx="380577" cy="301015"/>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374043</xdr:colOff>
      <xdr:row>13</xdr:row>
      <xdr:rowOff>91465</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505200" y="2266950"/>
          <a:ext cx="297843" cy="301015"/>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9526</xdr:rowOff>
    </xdr:from>
    <xdr:to>
      <xdr:col>7</xdr:col>
      <xdr:colOff>515215</xdr:colOff>
      <xdr:row>13</xdr:row>
      <xdr:rowOff>119766</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857625" y="2105026"/>
          <a:ext cx="1458190" cy="49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27</xdr:col>
      <xdr:colOff>428626</xdr:colOff>
      <xdr:row>47</xdr:row>
      <xdr:rowOff>66675</xdr:rowOff>
    </xdr:from>
    <xdr:to>
      <xdr:col>33</xdr:col>
      <xdr:colOff>123249</xdr:colOff>
      <xdr:row>61</xdr:row>
      <xdr:rowOff>179885</xdr:rowOff>
    </xdr:to>
    <xdr:sp macro="" textlink="">
      <xdr:nvSpPr>
        <xdr:cNvPr id="22" name="Rectangle 21">
          <a:extLst>
            <a:ext uri="{FF2B5EF4-FFF2-40B4-BE49-F238E27FC236}">
              <a16:creationId xmlns:a16="http://schemas.microsoft.com/office/drawing/2014/main" id="{A5EAB6BB-D0E9-493E-8D65-F86BD1DCDADF}"/>
            </a:ext>
          </a:extLst>
        </xdr:cNvPr>
        <xdr:cNvSpPr/>
      </xdr:nvSpPr>
      <xdr:spPr>
        <a:xfrm>
          <a:off x="18945226" y="9020175"/>
          <a:ext cx="3809423" cy="2780210"/>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621623</xdr:colOff>
      <xdr:row>29</xdr:row>
      <xdr:rowOff>161159</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4916151" y="5372101"/>
          <a:ext cx="1478872"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575404</xdr:colOff>
      <xdr:row>47</xdr:row>
      <xdr:rowOff>37334</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981700" y="8677276"/>
          <a:ext cx="2823304"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421598</xdr:colOff>
      <xdr:row>47</xdr:row>
      <xdr:rowOff>75434</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20202526" y="8715376"/>
          <a:ext cx="1478872"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152401</xdr:rowOff>
    </xdr:from>
    <xdr:to>
      <xdr:col>7</xdr:col>
      <xdr:colOff>527191</xdr:colOff>
      <xdr:row>19</xdr:row>
      <xdr:rowOff>72141</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838576" y="3200401"/>
          <a:ext cx="1489215" cy="49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421149</xdr:colOff>
      <xdr:row>18</xdr:row>
      <xdr:rowOff>27146</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42113" y="3248110"/>
          <a:ext cx="208036" cy="208036"/>
        </a:xfrm>
        <a:prstGeom prst="rect">
          <a:avLst/>
        </a:prstGeom>
      </xdr:spPr>
    </xdr:pic>
    <xdr:clientData/>
  </xdr:twoCellAnchor>
  <xdr:twoCellAnchor>
    <xdr:from>
      <xdr:col>4</xdr:col>
      <xdr:colOff>581025</xdr:colOff>
      <xdr:row>16</xdr:row>
      <xdr:rowOff>85725</xdr:rowOff>
    </xdr:from>
    <xdr:to>
      <xdr:col>7</xdr:col>
      <xdr:colOff>654029</xdr:colOff>
      <xdr:row>18</xdr:row>
      <xdr:rowOff>175061</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3324225" y="3133725"/>
          <a:ext cx="2130404" cy="470336"/>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66676</xdr:rowOff>
    </xdr:from>
    <xdr:to>
      <xdr:col>7</xdr:col>
      <xdr:colOff>496166</xdr:colOff>
      <xdr:row>21</xdr:row>
      <xdr:rowOff>176916</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838576" y="3686176"/>
          <a:ext cx="1458190" cy="49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180976</xdr:rowOff>
    </xdr:from>
    <xdr:to>
      <xdr:col>7</xdr:col>
      <xdr:colOff>496166</xdr:colOff>
      <xdr:row>24</xdr:row>
      <xdr:rowOff>100716</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838576" y="4181476"/>
          <a:ext cx="1458190" cy="49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145257</xdr:rowOff>
    </xdr:from>
    <xdr:to>
      <xdr:col>7</xdr:col>
      <xdr:colOff>264982</xdr:colOff>
      <xdr:row>58</xdr:row>
      <xdr:rowOff>145616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a:off x="3519488" y="11194257"/>
          <a:ext cx="1546094" cy="359"/>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269198</xdr:colOff>
      <xdr:row>58</xdr:row>
      <xdr:rowOff>180209</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590926" y="10915651"/>
          <a:ext cx="1478872"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538279</xdr:colOff>
      <xdr:row>61</xdr:row>
      <xdr:rowOff>132585</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860007" y="11439527"/>
          <a:ext cx="1478872"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20</xdr:col>
      <xdr:colOff>673092</xdr:colOff>
      <xdr:row>47</xdr:row>
      <xdr:rowOff>27809</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1896725" y="8667751"/>
          <a:ext cx="2492367"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421149</xdr:colOff>
      <xdr:row>20</xdr:row>
      <xdr:rowOff>150886</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42113" y="3752850"/>
          <a:ext cx="208036" cy="208036"/>
        </a:xfrm>
        <a:prstGeom prst="rect">
          <a:avLst/>
        </a:prstGeom>
      </xdr:spPr>
    </xdr:pic>
    <xdr:clientData/>
  </xdr:twoCellAnchor>
  <xdr:twoCellAnchor editAs="oneCell">
    <xdr:from>
      <xdr:col>5</xdr:col>
      <xdr:colOff>213113</xdr:colOff>
      <xdr:row>22</xdr:row>
      <xdr:rowOff>64275</xdr:rowOff>
    </xdr:from>
    <xdr:to>
      <xdr:col>5</xdr:col>
      <xdr:colOff>421149</xdr:colOff>
      <xdr:row>23</xdr:row>
      <xdr:rowOff>81811</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642113" y="4255275"/>
          <a:ext cx="208036" cy="208036"/>
        </a:xfrm>
        <a:prstGeom prst="rect">
          <a:avLst/>
        </a:prstGeom>
      </xdr:spPr>
    </xdr:pic>
    <xdr:clientData/>
  </xdr:twoCellAnchor>
  <xdr:twoCellAnchor>
    <xdr:from>
      <xdr:col>11</xdr:col>
      <xdr:colOff>161926</xdr:colOff>
      <xdr:row>17</xdr:row>
      <xdr:rowOff>1</xdr:rowOff>
    </xdr:from>
    <xdr:to>
      <xdr:col>12</xdr:col>
      <xdr:colOff>365517</xdr:colOff>
      <xdr:row>18</xdr:row>
      <xdr:rowOff>123059</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7705726" y="3238501"/>
          <a:ext cx="889391"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600077</xdr:colOff>
      <xdr:row>16</xdr:row>
      <xdr:rowOff>1</xdr:rowOff>
    </xdr:from>
    <xdr:to>
      <xdr:col>18</xdr:col>
      <xdr:colOff>200603</xdr:colOff>
      <xdr:row>17</xdr:row>
      <xdr:rowOff>123059</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1572877" y="3048001"/>
          <a:ext cx="972126"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622692</xdr:colOff>
      <xdr:row>17</xdr:row>
      <xdr:rowOff>123059</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6192501" y="3048001"/>
          <a:ext cx="889391"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584592</xdr:colOff>
      <xdr:row>17</xdr:row>
      <xdr:rowOff>123059</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20955001" y="3048001"/>
          <a:ext cx="889391" cy="31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45</xdr:col>
      <xdr:colOff>597853</xdr:colOff>
      <xdr:row>76</xdr:row>
      <xdr:rowOff>175591</xdr:rowOff>
    </xdr:to>
    <xdr:sp macro="" textlink="">
      <xdr:nvSpPr>
        <xdr:cNvPr id="2" name="Rectangle 1">
          <a:extLst>
            <a:ext uri="{FF2B5EF4-FFF2-40B4-BE49-F238E27FC236}">
              <a16:creationId xmlns:a16="http://schemas.microsoft.com/office/drawing/2014/main" id="{92280731-121F-4902-A99C-2DF966FA9C57}"/>
            </a:ext>
          </a:extLst>
        </xdr:cNvPr>
        <xdr:cNvSpPr/>
      </xdr:nvSpPr>
      <xdr:spPr>
        <a:xfrm>
          <a:off x="9525" y="0"/>
          <a:ext cx="31352542" cy="14186559"/>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obs</a:t>
          </a:r>
        </a:p>
      </xdr:txBody>
    </xdr:sp>
    <xdr:clientData/>
  </xdr:twoCellAnchor>
  <xdr:twoCellAnchor>
    <xdr:from>
      <xdr:col>4</xdr:col>
      <xdr:colOff>323848</xdr:colOff>
      <xdr:row>5</xdr:row>
      <xdr:rowOff>126999</xdr:rowOff>
    </xdr:from>
    <xdr:to>
      <xdr:col>36</xdr:col>
      <xdr:colOff>247650</xdr:colOff>
      <xdr:row>69</xdr:row>
      <xdr:rowOff>0</xdr:rowOff>
    </xdr:to>
    <xdr:sp macro="" textlink="">
      <xdr:nvSpPr>
        <xdr:cNvPr id="3" name="Rectangle 2">
          <a:extLst>
            <a:ext uri="{FF2B5EF4-FFF2-40B4-BE49-F238E27FC236}">
              <a16:creationId xmlns:a16="http://schemas.microsoft.com/office/drawing/2014/main" id="{E41C205D-7188-407A-81AF-DC9BDE0B87BF}"/>
            </a:ext>
          </a:extLst>
        </xdr:cNvPr>
        <xdr:cNvSpPr/>
      </xdr:nvSpPr>
      <xdr:spPr>
        <a:xfrm>
          <a:off x="3108079" y="1042864"/>
          <a:ext cx="22197648" cy="11596078"/>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326186</xdr:colOff>
      <xdr:row>9</xdr:row>
      <xdr:rowOff>96157</xdr:rowOff>
    </xdr:from>
    <xdr:to>
      <xdr:col>7</xdr:col>
      <xdr:colOff>664632</xdr:colOff>
      <xdr:row>68</xdr:row>
      <xdr:rowOff>124813</xdr:rowOff>
    </xdr:to>
    <xdr:sp macro="" textlink="">
      <xdr:nvSpPr>
        <xdr:cNvPr id="4" name="Rectangle 3">
          <a:extLst>
            <a:ext uri="{FF2B5EF4-FFF2-40B4-BE49-F238E27FC236}">
              <a16:creationId xmlns:a16="http://schemas.microsoft.com/office/drawing/2014/main" id="{07FE9048-B827-4B24-90D0-F0DEC1EDE9FA}"/>
            </a:ext>
          </a:extLst>
        </xdr:cNvPr>
        <xdr:cNvSpPr/>
      </xdr:nvSpPr>
      <xdr:spPr>
        <a:xfrm>
          <a:off x="3061087" y="1708806"/>
          <a:ext cx="2389622" cy="10600462"/>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457648</xdr:colOff>
      <xdr:row>9</xdr:row>
      <xdr:rowOff>92982</xdr:rowOff>
    </xdr:from>
    <xdr:to>
      <xdr:col>36</xdr:col>
      <xdr:colOff>21833</xdr:colOff>
      <xdr:row>68</xdr:row>
      <xdr:rowOff>121638</xdr:rowOff>
    </xdr:to>
    <xdr:sp macro="" textlink="">
      <xdr:nvSpPr>
        <xdr:cNvPr id="5" name="Rectangle 4">
          <a:extLst>
            <a:ext uri="{FF2B5EF4-FFF2-40B4-BE49-F238E27FC236}">
              <a16:creationId xmlns:a16="http://schemas.microsoft.com/office/drawing/2014/main" id="{075C35B4-A2F7-41C4-BF99-9EA88859A358}"/>
            </a:ext>
          </a:extLst>
        </xdr:cNvPr>
        <xdr:cNvSpPr/>
      </xdr:nvSpPr>
      <xdr:spPr>
        <a:xfrm>
          <a:off x="5243192" y="1752176"/>
          <a:ext cx="19390012" cy="10905591"/>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132229</xdr:colOff>
      <xdr:row>19</xdr:row>
      <xdr:rowOff>57149</xdr:rowOff>
    </xdr:from>
    <xdr:to>
      <xdr:col>35</xdr:col>
      <xdr:colOff>364652</xdr:colOff>
      <xdr:row>66</xdr:row>
      <xdr:rowOff>113204</xdr:rowOff>
    </xdr:to>
    <xdr:sp macro="" textlink="">
      <xdr:nvSpPr>
        <xdr:cNvPr id="6" name="Rectangle 5">
          <a:extLst>
            <a:ext uri="{FF2B5EF4-FFF2-40B4-BE49-F238E27FC236}">
              <a16:creationId xmlns:a16="http://schemas.microsoft.com/office/drawing/2014/main" id="{FD5CAA56-FC04-4FB0-8769-7587735CE29B}"/>
            </a:ext>
          </a:extLst>
        </xdr:cNvPr>
        <xdr:cNvSpPr/>
      </xdr:nvSpPr>
      <xdr:spPr>
        <a:xfrm>
          <a:off x="5601423" y="3559891"/>
          <a:ext cx="18690951" cy="8720732"/>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277904</xdr:colOff>
      <xdr:row>14</xdr:row>
      <xdr:rowOff>28574</xdr:rowOff>
    </xdr:from>
    <xdr:to>
      <xdr:col>35</xdr:col>
      <xdr:colOff>11481</xdr:colOff>
      <xdr:row>26</xdr:row>
      <xdr:rowOff>177871</xdr:rowOff>
    </xdr:to>
    <xdr:sp macro="" textlink="">
      <xdr:nvSpPr>
        <xdr:cNvPr id="7" name="Rectangle 6">
          <a:extLst>
            <a:ext uri="{FF2B5EF4-FFF2-40B4-BE49-F238E27FC236}">
              <a16:creationId xmlns:a16="http://schemas.microsoft.com/office/drawing/2014/main" id="{D9557A66-0492-4E63-B653-32036C9EC2C9}"/>
            </a:ext>
          </a:extLst>
        </xdr:cNvPr>
        <xdr:cNvSpPr/>
      </xdr:nvSpPr>
      <xdr:spPr>
        <a:xfrm>
          <a:off x="9848993" y="2609542"/>
          <a:ext cx="14090210" cy="236155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435904</xdr:colOff>
      <xdr:row>26</xdr:row>
      <xdr:rowOff>177871</xdr:rowOff>
    </xdr:to>
    <xdr:sp macro="" textlink="">
      <xdr:nvSpPr>
        <xdr:cNvPr id="8" name="Rectangle 7">
          <a:extLst>
            <a:ext uri="{FF2B5EF4-FFF2-40B4-BE49-F238E27FC236}">
              <a16:creationId xmlns:a16="http://schemas.microsoft.com/office/drawing/2014/main" id="{7AF91C0C-AEB9-43BA-B545-DDAB912E4348}"/>
            </a:ext>
          </a:extLst>
        </xdr:cNvPr>
        <xdr:cNvSpPr/>
      </xdr:nvSpPr>
      <xdr:spPr>
        <a:xfrm>
          <a:off x="5827223" y="2609542"/>
          <a:ext cx="4179770" cy="2361555"/>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22</xdr:col>
      <xdr:colOff>112690</xdr:colOff>
      <xdr:row>63</xdr:row>
      <xdr:rowOff>16725</xdr:rowOff>
    </xdr:to>
    <xdr:sp macro="" textlink="">
      <xdr:nvSpPr>
        <xdr:cNvPr id="9" name="Rectangle 8">
          <a:extLst>
            <a:ext uri="{FF2B5EF4-FFF2-40B4-BE49-F238E27FC236}">
              <a16:creationId xmlns:a16="http://schemas.microsoft.com/office/drawing/2014/main" id="{CA855F7A-1B82-4D86-9105-73EF00C72FA1}"/>
            </a:ext>
          </a:extLst>
        </xdr:cNvPr>
        <xdr:cNvSpPr/>
      </xdr:nvSpPr>
      <xdr:spPr>
        <a:xfrm>
          <a:off x="5838989" y="8280262"/>
          <a:ext cx="9313983" cy="3350818"/>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22</xdr:col>
      <xdr:colOff>112690</xdr:colOff>
      <xdr:row>44</xdr:row>
      <xdr:rowOff>162050</xdr:rowOff>
    </xdr:to>
    <xdr:sp macro="" textlink="">
      <xdr:nvSpPr>
        <xdr:cNvPr id="10" name="Rectangle 9">
          <a:extLst>
            <a:ext uri="{FF2B5EF4-FFF2-40B4-BE49-F238E27FC236}">
              <a16:creationId xmlns:a16="http://schemas.microsoft.com/office/drawing/2014/main" id="{2FA7EC21-EC77-4FD9-AB51-A5538AE2D9AC}"/>
            </a:ext>
          </a:extLst>
        </xdr:cNvPr>
        <xdr:cNvSpPr/>
      </xdr:nvSpPr>
      <xdr:spPr>
        <a:xfrm>
          <a:off x="5838989" y="5040895"/>
          <a:ext cx="9313983" cy="3232768"/>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63313</xdr:rowOff>
    </xdr:from>
    <xdr:to>
      <xdr:col>34</xdr:col>
      <xdr:colOff>8721</xdr:colOff>
      <xdr:row>64</xdr:row>
      <xdr:rowOff>157162</xdr:rowOff>
    </xdr:to>
    <xdr:sp macro="" textlink="">
      <xdr:nvSpPr>
        <xdr:cNvPr id="11" name="Rectangle 10">
          <a:extLst>
            <a:ext uri="{FF2B5EF4-FFF2-40B4-BE49-F238E27FC236}">
              <a16:creationId xmlns:a16="http://schemas.microsoft.com/office/drawing/2014/main" id="{7973D9DC-B5D4-4576-B165-8FE7C7688982}"/>
            </a:ext>
          </a:extLst>
        </xdr:cNvPr>
        <xdr:cNvSpPr/>
      </xdr:nvSpPr>
      <xdr:spPr>
        <a:xfrm>
          <a:off x="14728108" y="5040894"/>
          <a:ext cx="8524686" cy="6914978"/>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171449</xdr:rowOff>
    </xdr:from>
    <xdr:to>
      <xdr:col>7</xdr:col>
      <xdr:colOff>507889</xdr:colOff>
      <xdr:row>62</xdr:row>
      <xdr:rowOff>136352</xdr:rowOff>
    </xdr:to>
    <xdr:sp macro="" textlink="">
      <xdr:nvSpPr>
        <xdr:cNvPr id="12" name="Rectangle: Rounded Corners 11">
          <a:extLst>
            <a:ext uri="{FF2B5EF4-FFF2-40B4-BE49-F238E27FC236}">
              <a16:creationId xmlns:a16="http://schemas.microsoft.com/office/drawing/2014/main" id="{20B62E8A-CB38-4AE3-9B4F-35F8AE21FA20}"/>
            </a:ext>
          </a:extLst>
        </xdr:cNvPr>
        <xdr:cNvSpPr/>
      </xdr:nvSpPr>
      <xdr:spPr>
        <a:xfrm>
          <a:off x="3210848" y="10495320"/>
          <a:ext cx="2082585" cy="1071032"/>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114301</xdr:rowOff>
    </xdr:from>
    <xdr:to>
      <xdr:col>13</xdr:col>
      <xdr:colOff>341471</xdr:colOff>
      <xdr:row>9</xdr:row>
      <xdr:rowOff>34041</xdr:rowOff>
    </xdr:to>
    <xdr:sp macro="" textlink="">
      <xdr:nvSpPr>
        <xdr:cNvPr id="13" name="TextBox 12">
          <a:extLst>
            <a:ext uri="{FF2B5EF4-FFF2-40B4-BE49-F238E27FC236}">
              <a16:creationId xmlns:a16="http://schemas.microsoft.com/office/drawing/2014/main" id="{D4CA08C8-8066-4F39-BAAF-F4E0D1292AD4}"/>
            </a:ext>
          </a:extLst>
        </xdr:cNvPr>
        <xdr:cNvSpPr txBox="1"/>
      </xdr:nvSpPr>
      <xdr:spPr>
        <a:xfrm>
          <a:off x="3115597" y="1220430"/>
          <a:ext cx="6113314" cy="472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34</xdr:col>
      <xdr:colOff>95541</xdr:colOff>
      <xdr:row>9</xdr:row>
      <xdr:rowOff>100556</xdr:rowOff>
    </xdr:to>
    <xdr:pic>
      <xdr:nvPicPr>
        <xdr:cNvPr id="14" name="Picture 13">
          <a:extLst>
            <a:ext uri="{FF2B5EF4-FFF2-40B4-BE49-F238E27FC236}">
              <a16:creationId xmlns:a16="http://schemas.microsoft.com/office/drawing/2014/main" id="{5014375A-D58D-47EC-A0EA-2473F50725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7109" y="1056590"/>
          <a:ext cx="1872505" cy="703160"/>
        </a:xfrm>
        <a:prstGeom prst="rect">
          <a:avLst/>
        </a:prstGeom>
      </xdr:spPr>
    </xdr:pic>
    <xdr:clientData/>
  </xdr:twoCellAnchor>
  <xdr:twoCellAnchor>
    <xdr:from>
      <xdr:col>8</xdr:col>
      <xdr:colOff>457201</xdr:colOff>
      <xdr:row>14</xdr:row>
      <xdr:rowOff>161926</xdr:rowOff>
    </xdr:from>
    <xdr:to>
      <xdr:col>9</xdr:col>
      <xdr:colOff>660792</xdr:colOff>
      <xdr:row>16</xdr:row>
      <xdr:rowOff>94484</xdr:rowOff>
    </xdr:to>
    <xdr:sp macro="" textlink="">
      <xdr:nvSpPr>
        <xdr:cNvPr id="15" name="TextBox 14">
          <a:extLst>
            <a:ext uri="{FF2B5EF4-FFF2-40B4-BE49-F238E27FC236}">
              <a16:creationId xmlns:a16="http://schemas.microsoft.com/office/drawing/2014/main" id="{3245813F-B6E8-4080-9434-073F79310786}"/>
            </a:ext>
          </a:extLst>
        </xdr:cNvPr>
        <xdr:cNvSpPr txBox="1"/>
      </xdr:nvSpPr>
      <xdr:spPr>
        <a:xfrm>
          <a:off x="5926395" y="2742894"/>
          <a:ext cx="887240" cy="3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95251</xdr:colOff>
      <xdr:row>14</xdr:row>
      <xdr:rowOff>161926</xdr:rowOff>
    </xdr:from>
    <xdr:to>
      <xdr:col>17</xdr:col>
      <xdr:colOff>202523</xdr:colOff>
      <xdr:row>16</xdr:row>
      <xdr:rowOff>94484</xdr:rowOff>
    </xdr:to>
    <xdr:sp macro="" textlink="">
      <xdr:nvSpPr>
        <xdr:cNvPr id="16" name="TextBox 15">
          <a:extLst>
            <a:ext uri="{FF2B5EF4-FFF2-40B4-BE49-F238E27FC236}">
              <a16:creationId xmlns:a16="http://schemas.microsoft.com/office/drawing/2014/main" id="{F2E71FD5-5C6B-4E83-8644-D5C55205792B}"/>
            </a:ext>
          </a:extLst>
        </xdr:cNvPr>
        <xdr:cNvSpPr txBox="1"/>
      </xdr:nvSpPr>
      <xdr:spPr>
        <a:xfrm>
          <a:off x="10349989" y="2742894"/>
          <a:ext cx="1474570" cy="3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195437</xdr:colOff>
      <xdr:row>16</xdr:row>
      <xdr:rowOff>94484</xdr:rowOff>
    </xdr:to>
    <xdr:sp macro="" textlink="">
      <xdr:nvSpPr>
        <xdr:cNvPr id="17" name="TextBox 16">
          <a:extLst>
            <a:ext uri="{FF2B5EF4-FFF2-40B4-BE49-F238E27FC236}">
              <a16:creationId xmlns:a16="http://schemas.microsoft.com/office/drawing/2014/main" id="{6B9B8CF9-BFEB-40C5-B071-163DE9C81C82}"/>
            </a:ext>
          </a:extLst>
        </xdr:cNvPr>
        <xdr:cNvSpPr txBox="1"/>
      </xdr:nvSpPr>
      <xdr:spPr>
        <a:xfrm>
          <a:off x="14775734" y="2742894"/>
          <a:ext cx="1143634" cy="3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535357</xdr:colOff>
      <xdr:row>16</xdr:row>
      <xdr:rowOff>94484</xdr:rowOff>
    </xdr:to>
    <xdr:sp macro="" textlink="">
      <xdr:nvSpPr>
        <xdr:cNvPr id="18" name="TextBox 17">
          <a:extLst>
            <a:ext uri="{FF2B5EF4-FFF2-40B4-BE49-F238E27FC236}">
              <a16:creationId xmlns:a16="http://schemas.microsoft.com/office/drawing/2014/main" id="{0C8DD3F5-F460-4518-994A-70374BC08A5D}"/>
            </a:ext>
          </a:extLst>
        </xdr:cNvPr>
        <xdr:cNvSpPr txBox="1"/>
      </xdr:nvSpPr>
      <xdr:spPr>
        <a:xfrm>
          <a:off x="19456502" y="2742894"/>
          <a:ext cx="1588331" cy="3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542924</xdr:colOff>
      <xdr:row>11</xdr:row>
      <xdr:rowOff>0</xdr:rowOff>
    </xdr:from>
    <xdr:to>
      <xdr:col>5</xdr:col>
      <xdr:colOff>237701</xdr:colOff>
      <xdr:row>12</xdr:row>
      <xdr:rowOff>110515</xdr:rowOff>
    </xdr:to>
    <xdr:sp macro="" textlink="">
      <xdr:nvSpPr>
        <xdr:cNvPr id="19" name="Rectangle: Rounded Corners 18">
          <a:extLst>
            <a:ext uri="{FF2B5EF4-FFF2-40B4-BE49-F238E27FC236}">
              <a16:creationId xmlns:a16="http://schemas.microsoft.com/office/drawing/2014/main" id="{13CF0C7B-A5AE-4D4C-9CC8-D309CE2E4B79}"/>
            </a:ext>
          </a:extLst>
        </xdr:cNvPr>
        <xdr:cNvSpPr/>
      </xdr:nvSpPr>
      <xdr:spPr>
        <a:xfrm>
          <a:off x="3277521" y="2027903"/>
          <a:ext cx="378426" cy="29487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374043</xdr:colOff>
      <xdr:row>13</xdr:row>
      <xdr:rowOff>91465</xdr:rowOff>
    </xdr:to>
    <xdr:sp macro="" textlink="">
      <xdr:nvSpPr>
        <xdr:cNvPr id="20" name="Rectangle: Rounded Corners 19">
          <a:extLst>
            <a:ext uri="{FF2B5EF4-FFF2-40B4-BE49-F238E27FC236}">
              <a16:creationId xmlns:a16="http://schemas.microsoft.com/office/drawing/2014/main" id="{716C911A-2CE2-4362-9B41-6446F1FA4ADF}"/>
            </a:ext>
          </a:extLst>
        </xdr:cNvPr>
        <xdr:cNvSpPr/>
      </xdr:nvSpPr>
      <xdr:spPr>
        <a:xfrm>
          <a:off x="3494446" y="2199353"/>
          <a:ext cx="297843" cy="288725"/>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9526</xdr:rowOff>
    </xdr:from>
    <xdr:to>
      <xdr:col>7</xdr:col>
      <xdr:colOff>515215</xdr:colOff>
      <xdr:row>13</xdr:row>
      <xdr:rowOff>119766</xdr:rowOff>
    </xdr:to>
    <xdr:sp macro="" textlink="">
      <xdr:nvSpPr>
        <xdr:cNvPr id="21" name="TextBox 20">
          <a:extLst>
            <a:ext uri="{FF2B5EF4-FFF2-40B4-BE49-F238E27FC236}">
              <a16:creationId xmlns:a16="http://schemas.microsoft.com/office/drawing/2014/main" id="{080C57B7-DE1D-4A81-9F2F-DD1EF9E8C612}"/>
            </a:ext>
          </a:extLst>
        </xdr:cNvPr>
        <xdr:cNvSpPr txBox="1"/>
      </xdr:nvSpPr>
      <xdr:spPr>
        <a:xfrm>
          <a:off x="3846871" y="2037429"/>
          <a:ext cx="1453888" cy="47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27</xdr:col>
      <xdr:colOff>428626</xdr:colOff>
      <xdr:row>47</xdr:row>
      <xdr:rowOff>66675</xdr:rowOff>
    </xdr:from>
    <xdr:to>
      <xdr:col>33</xdr:col>
      <xdr:colOff>123249</xdr:colOff>
      <xdr:row>61</xdr:row>
      <xdr:rowOff>179885</xdr:rowOff>
    </xdr:to>
    <xdr:sp macro="" textlink="">
      <xdr:nvSpPr>
        <xdr:cNvPr id="22" name="Rectangle 21">
          <a:extLst>
            <a:ext uri="{FF2B5EF4-FFF2-40B4-BE49-F238E27FC236}">
              <a16:creationId xmlns:a16="http://schemas.microsoft.com/office/drawing/2014/main" id="{4CBCBF02-5832-42ED-9C99-EAEC849617C5}"/>
            </a:ext>
          </a:extLst>
        </xdr:cNvPr>
        <xdr:cNvSpPr/>
      </xdr:nvSpPr>
      <xdr:spPr>
        <a:xfrm>
          <a:off x="18887154" y="8731352"/>
          <a:ext cx="3796518" cy="2694178"/>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621623</xdr:colOff>
      <xdr:row>29</xdr:row>
      <xdr:rowOff>161159</xdr:rowOff>
    </xdr:to>
    <xdr:sp macro="" textlink="">
      <xdr:nvSpPr>
        <xdr:cNvPr id="23" name="TextBox 22">
          <a:extLst>
            <a:ext uri="{FF2B5EF4-FFF2-40B4-BE49-F238E27FC236}">
              <a16:creationId xmlns:a16="http://schemas.microsoft.com/office/drawing/2014/main" id="{35B1D9D5-32F0-470A-8DDA-E21B0FA776A4}"/>
            </a:ext>
          </a:extLst>
        </xdr:cNvPr>
        <xdr:cNvSpPr txBox="1"/>
      </xdr:nvSpPr>
      <xdr:spPr>
        <a:xfrm>
          <a:off x="14870984" y="5200036"/>
          <a:ext cx="1474570" cy="307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575404</xdr:colOff>
      <xdr:row>47</xdr:row>
      <xdr:rowOff>37334</xdr:rowOff>
    </xdr:to>
    <xdr:sp macro="" textlink="">
      <xdr:nvSpPr>
        <xdr:cNvPr id="24" name="TextBox 23">
          <a:extLst>
            <a:ext uri="{FF2B5EF4-FFF2-40B4-BE49-F238E27FC236}">
              <a16:creationId xmlns:a16="http://schemas.microsoft.com/office/drawing/2014/main" id="{D16C894F-FAA2-4DAE-91E7-D0F41B907FA5}"/>
            </a:ext>
          </a:extLst>
        </xdr:cNvPr>
        <xdr:cNvSpPr txBox="1"/>
      </xdr:nvSpPr>
      <xdr:spPr>
        <a:xfrm>
          <a:off x="5964494" y="8400744"/>
          <a:ext cx="2814700" cy="3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421598</xdr:colOff>
      <xdr:row>47</xdr:row>
      <xdr:rowOff>75434</xdr:rowOff>
    </xdr:to>
    <xdr:sp macro="" textlink="">
      <xdr:nvSpPr>
        <xdr:cNvPr id="25" name="TextBox 24">
          <a:extLst>
            <a:ext uri="{FF2B5EF4-FFF2-40B4-BE49-F238E27FC236}">
              <a16:creationId xmlns:a16="http://schemas.microsoft.com/office/drawing/2014/main" id="{4E2B8B93-1F0E-41A7-94E4-4EDA1E600D33}"/>
            </a:ext>
          </a:extLst>
        </xdr:cNvPr>
        <xdr:cNvSpPr txBox="1"/>
      </xdr:nvSpPr>
      <xdr:spPr>
        <a:xfrm>
          <a:off x="20140153" y="8438844"/>
          <a:ext cx="1474570" cy="3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152401</xdr:rowOff>
    </xdr:from>
    <xdr:to>
      <xdr:col>7</xdr:col>
      <xdr:colOff>527191</xdr:colOff>
      <xdr:row>19</xdr:row>
      <xdr:rowOff>72141</xdr:rowOff>
    </xdr:to>
    <xdr:sp macro="" textlink="">
      <xdr:nvSpPr>
        <xdr:cNvPr id="26" name="TextBox 25">
          <a:extLst>
            <a:ext uri="{FF2B5EF4-FFF2-40B4-BE49-F238E27FC236}">
              <a16:creationId xmlns:a16="http://schemas.microsoft.com/office/drawing/2014/main" id="{820BF95B-ED4D-43A0-ABBD-52CDB8CB06E0}"/>
            </a:ext>
          </a:extLst>
        </xdr:cNvPr>
        <xdr:cNvSpPr txBox="1"/>
      </xdr:nvSpPr>
      <xdr:spPr>
        <a:xfrm>
          <a:off x="3827822" y="3102078"/>
          <a:ext cx="1484913" cy="472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421149</xdr:colOff>
      <xdr:row>18</xdr:row>
      <xdr:rowOff>27146</xdr:rowOff>
    </xdr:to>
    <xdr:pic>
      <xdr:nvPicPr>
        <xdr:cNvPr id="27" name="Picture 26">
          <a:extLst>
            <a:ext uri="{FF2B5EF4-FFF2-40B4-BE49-F238E27FC236}">
              <a16:creationId xmlns:a16="http://schemas.microsoft.com/office/drawing/2014/main" id="{1C9801B3-FBCC-412F-8AA7-DBF668AB2F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31359" y="3143642"/>
          <a:ext cx="208036" cy="201891"/>
        </a:xfrm>
        <a:prstGeom prst="rect">
          <a:avLst/>
        </a:prstGeom>
      </xdr:spPr>
    </xdr:pic>
    <xdr:clientData/>
  </xdr:twoCellAnchor>
  <xdr:twoCellAnchor>
    <xdr:from>
      <xdr:col>4</xdr:col>
      <xdr:colOff>488340</xdr:colOff>
      <xdr:row>16</xdr:row>
      <xdr:rowOff>49183</xdr:rowOff>
    </xdr:from>
    <xdr:to>
      <xdr:col>7</xdr:col>
      <xdr:colOff>561344</xdr:colOff>
      <xdr:row>18</xdr:row>
      <xdr:rowOff>145780</xdr:rowOff>
    </xdr:to>
    <xdr:sp macro="" textlink="">
      <xdr:nvSpPr>
        <xdr:cNvPr id="28" name="Rectangle: Rounded Corners 27">
          <a:extLst>
            <a:ext uri="{FF2B5EF4-FFF2-40B4-BE49-F238E27FC236}">
              <a16:creationId xmlns:a16="http://schemas.microsoft.com/office/drawing/2014/main" id="{3391197A-D2A5-4507-A7C2-0CF5B7EE8CF5}"/>
            </a:ext>
          </a:extLst>
        </xdr:cNvPr>
        <xdr:cNvSpPr/>
      </xdr:nvSpPr>
      <xdr:spPr>
        <a:xfrm>
          <a:off x="3276145" y="3022842"/>
          <a:ext cx="2163858" cy="468304"/>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66676</xdr:rowOff>
    </xdr:from>
    <xdr:to>
      <xdr:col>7</xdr:col>
      <xdr:colOff>496166</xdr:colOff>
      <xdr:row>21</xdr:row>
      <xdr:rowOff>176916</xdr:rowOff>
    </xdr:to>
    <xdr:sp macro="" textlink="">
      <xdr:nvSpPr>
        <xdr:cNvPr id="29" name="TextBox 28">
          <a:extLst>
            <a:ext uri="{FF2B5EF4-FFF2-40B4-BE49-F238E27FC236}">
              <a16:creationId xmlns:a16="http://schemas.microsoft.com/office/drawing/2014/main" id="{A9548792-040C-4855-8524-2DAC29919C16}"/>
            </a:ext>
          </a:extLst>
        </xdr:cNvPr>
        <xdr:cNvSpPr txBox="1"/>
      </xdr:nvSpPr>
      <xdr:spPr>
        <a:xfrm>
          <a:off x="3827822" y="3569418"/>
          <a:ext cx="1453888" cy="47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180976</xdr:rowOff>
    </xdr:from>
    <xdr:to>
      <xdr:col>7</xdr:col>
      <xdr:colOff>496166</xdr:colOff>
      <xdr:row>24</xdr:row>
      <xdr:rowOff>100716</xdr:rowOff>
    </xdr:to>
    <xdr:sp macro="" textlink="">
      <xdr:nvSpPr>
        <xdr:cNvPr id="30" name="TextBox 29">
          <a:extLst>
            <a:ext uri="{FF2B5EF4-FFF2-40B4-BE49-F238E27FC236}">
              <a16:creationId xmlns:a16="http://schemas.microsoft.com/office/drawing/2014/main" id="{36A00E6A-64BF-46AC-B1EE-6AA0A66370ED}"/>
            </a:ext>
          </a:extLst>
        </xdr:cNvPr>
        <xdr:cNvSpPr txBox="1"/>
      </xdr:nvSpPr>
      <xdr:spPr>
        <a:xfrm>
          <a:off x="3827822" y="4052428"/>
          <a:ext cx="1453888" cy="47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145257</xdr:rowOff>
    </xdr:from>
    <xdr:to>
      <xdr:col>7</xdr:col>
      <xdr:colOff>264982</xdr:colOff>
      <xdr:row>58</xdr:row>
      <xdr:rowOff>145616</xdr:rowOff>
    </xdr:to>
    <xdr:cxnSp macro="">
      <xdr:nvCxnSpPr>
        <xdr:cNvPr id="31" name="Straight Connector 30">
          <a:extLst>
            <a:ext uri="{FF2B5EF4-FFF2-40B4-BE49-F238E27FC236}">
              <a16:creationId xmlns:a16="http://schemas.microsoft.com/office/drawing/2014/main" id="{EA020F4E-E44B-43BA-A208-8D8B67148D6D}"/>
            </a:ext>
          </a:extLst>
        </xdr:cNvPr>
        <xdr:cNvCxnSpPr/>
      </xdr:nvCxnSpPr>
      <xdr:spPr>
        <a:xfrm>
          <a:off x="3508734" y="10837838"/>
          <a:ext cx="1541792" cy="359"/>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147780</xdr:colOff>
      <xdr:row>57</xdr:row>
      <xdr:rowOff>28859</xdr:rowOff>
    </xdr:from>
    <xdr:to>
      <xdr:col>7</xdr:col>
      <xdr:colOff>255052</xdr:colOff>
      <xdr:row>58</xdr:row>
      <xdr:rowOff>151917</xdr:rowOff>
    </xdr:to>
    <xdr:sp macro="" textlink="">
      <xdr:nvSpPr>
        <xdr:cNvPr id="32" name="TextBox 31">
          <a:extLst>
            <a:ext uri="{FF2B5EF4-FFF2-40B4-BE49-F238E27FC236}">
              <a16:creationId xmlns:a16="http://schemas.microsoft.com/office/drawing/2014/main" id="{63E94E49-D731-4407-9313-97C620E0A5F6}"/>
            </a:ext>
          </a:extLst>
        </xdr:cNvPr>
        <xdr:cNvSpPr txBox="1"/>
      </xdr:nvSpPr>
      <xdr:spPr>
        <a:xfrm>
          <a:off x="3566406" y="10242300"/>
          <a:ext cx="1474723" cy="302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538279</xdr:colOff>
      <xdr:row>61</xdr:row>
      <xdr:rowOff>132585</xdr:rowOff>
    </xdr:to>
    <xdr:sp macro="" textlink="">
      <xdr:nvSpPr>
        <xdr:cNvPr id="33" name="TextBox 32">
          <a:extLst>
            <a:ext uri="{FF2B5EF4-FFF2-40B4-BE49-F238E27FC236}">
              <a16:creationId xmlns:a16="http://schemas.microsoft.com/office/drawing/2014/main" id="{5BE64F81-7862-40F8-8DA6-0794C2A20900}"/>
            </a:ext>
          </a:extLst>
        </xdr:cNvPr>
        <xdr:cNvSpPr txBox="1"/>
      </xdr:nvSpPr>
      <xdr:spPr>
        <a:xfrm>
          <a:off x="3849253" y="11070817"/>
          <a:ext cx="1474570" cy="307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20</xdr:col>
      <xdr:colOff>673092</xdr:colOff>
      <xdr:row>47</xdr:row>
      <xdr:rowOff>27809</xdr:rowOff>
    </xdr:to>
    <xdr:sp macro="" textlink="">
      <xdr:nvSpPr>
        <xdr:cNvPr id="34" name="TextBox 33">
          <a:extLst>
            <a:ext uri="{FF2B5EF4-FFF2-40B4-BE49-F238E27FC236}">
              <a16:creationId xmlns:a16="http://schemas.microsoft.com/office/drawing/2014/main" id="{973848BE-D6D5-49C7-A2D7-4A876420017C}"/>
            </a:ext>
          </a:extLst>
        </xdr:cNvPr>
        <xdr:cNvSpPr txBox="1"/>
      </xdr:nvSpPr>
      <xdr:spPr>
        <a:xfrm>
          <a:off x="11860161" y="8391219"/>
          <a:ext cx="2485915" cy="3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421149</xdr:colOff>
      <xdr:row>20</xdr:row>
      <xdr:rowOff>150886</xdr:rowOff>
    </xdr:to>
    <xdr:pic>
      <xdr:nvPicPr>
        <xdr:cNvPr id="35" name="Picture 34">
          <a:extLst>
            <a:ext uri="{FF2B5EF4-FFF2-40B4-BE49-F238E27FC236}">
              <a16:creationId xmlns:a16="http://schemas.microsoft.com/office/drawing/2014/main" id="{3F0428A4-2A8D-484D-B6B5-A03A544C72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31359" y="3636092"/>
          <a:ext cx="208036" cy="201891"/>
        </a:xfrm>
        <a:prstGeom prst="rect">
          <a:avLst/>
        </a:prstGeom>
      </xdr:spPr>
    </xdr:pic>
    <xdr:clientData/>
  </xdr:twoCellAnchor>
  <xdr:twoCellAnchor editAs="oneCell">
    <xdr:from>
      <xdr:col>5</xdr:col>
      <xdr:colOff>213113</xdr:colOff>
      <xdr:row>22</xdr:row>
      <xdr:rowOff>64275</xdr:rowOff>
    </xdr:from>
    <xdr:to>
      <xdr:col>5</xdr:col>
      <xdr:colOff>421149</xdr:colOff>
      <xdr:row>23</xdr:row>
      <xdr:rowOff>81811</xdr:rowOff>
    </xdr:to>
    <xdr:pic>
      <xdr:nvPicPr>
        <xdr:cNvPr id="36" name="Picture 35">
          <a:extLst>
            <a:ext uri="{FF2B5EF4-FFF2-40B4-BE49-F238E27FC236}">
              <a16:creationId xmlns:a16="http://schemas.microsoft.com/office/drawing/2014/main" id="{EEEEACB3-E1F7-46B5-A46B-229B11D0F80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631359" y="4120081"/>
          <a:ext cx="208036" cy="201891"/>
        </a:xfrm>
        <a:prstGeom prst="rect">
          <a:avLst/>
        </a:prstGeom>
      </xdr:spPr>
    </xdr:pic>
    <xdr:clientData/>
  </xdr:twoCellAnchor>
  <xdr:twoCellAnchor>
    <xdr:from>
      <xdr:col>11</xdr:col>
      <xdr:colOff>161926</xdr:colOff>
      <xdr:row>17</xdr:row>
      <xdr:rowOff>1</xdr:rowOff>
    </xdr:from>
    <xdr:to>
      <xdr:col>12</xdr:col>
      <xdr:colOff>365517</xdr:colOff>
      <xdr:row>18</xdr:row>
      <xdr:rowOff>123059</xdr:rowOff>
    </xdr:to>
    <xdr:sp macro="" textlink="">
      <xdr:nvSpPr>
        <xdr:cNvPr id="37" name="TextBox 36">
          <a:extLst>
            <a:ext uri="{FF2B5EF4-FFF2-40B4-BE49-F238E27FC236}">
              <a16:creationId xmlns:a16="http://schemas.microsoft.com/office/drawing/2014/main" id="{567E20CF-0C29-4ACD-BA45-B02998B59FE8}"/>
            </a:ext>
          </a:extLst>
        </xdr:cNvPr>
        <xdr:cNvSpPr txBox="1"/>
      </xdr:nvSpPr>
      <xdr:spPr>
        <a:xfrm>
          <a:off x="7682067" y="3134033"/>
          <a:ext cx="887240" cy="307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600077</xdr:colOff>
      <xdr:row>16</xdr:row>
      <xdr:rowOff>1</xdr:rowOff>
    </xdr:from>
    <xdr:to>
      <xdr:col>18</xdr:col>
      <xdr:colOff>200603</xdr:colOff>
      <xdr:row>17</xdr:row>
      <xdr:rowOff>123059</xdr:rowOff>
    </xdr:to>
    <xdr:sp macro="" textlink="">
      <xdr:nvSpPr>
        <xdr:cNvPr id="38" name="TextBox 37">
          <a:extLst>
            <a:ext uri="{FF2B5EF4-FFF2-40B4-BE49-F238E27FC236}">
              <a16:creationId xmlns:a16="http://schemas.microsoft.com/office/drawing/2014/main" id="{C38BA294-EC5D-43B1-AEEF-2D72E3731A3C}"/>
            </a:ext>
          </a:extLst>
        </xdr:cNvPr>
        <xdr:cNvSpPr txBox="1"/>
      </xdr:nvSpPr>
      <xdr:spPr>
        <a:xfrm>
          <a:off x="11538464" y="2949678"/>
          <a:ext cx="967824" cy="307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622692</xdr:colOff>
      <xdr:row>17</xdr:row>
      <xdr:rowOff>123059</xdr:rowOff>
    </xdr:to>
    <xdr:sp macro="" textlink="">
      <xdr:nvSpPr>
        <xdr:cNvPr id="39" name="TextBox 38">
          <a:extLst>
            <a:ext uri="{FF2B5EF4-FFF2-40B4-BE49-F238E27FC236}">
              <a16:creationId xmlns:a16="http://schemas.microsoft.com/office/drawing/2014/main" id="{6D6D0510-151E-4DC9-96BA-DB771101FE01}"/>
            </a:ext>
          </a:extLst>
        </xdr:cNvPr>
        <xdr:cNvSpPr txBox="1"/>
      </xdr:nvSpPr>
      <xdr:spPr>
        <a:xfrm>
          <a:off x="16143032" y="2949678"/>
          <a:ext cx="887241" cy="307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584592</xdr:colOff>
      <xdr:row>17</xdr:row>
      <xdr:rowOff>123059</xdr:rowOff>
    </xdr:to>
    <xdr:sp macro="" textlink="">
      <xdr:nvSpPr>
        <xdr:cNvPr id="40" name="TextBox 39">
          <a:extLst>
            <a:ext uri="{FF2B5EF4-FFF2-40B4-BE49-F238E27FC236}">
              <a16:creationId xmlns:a16="http://schemas.microsoft.com/office/drawing/2014/main" id="{E0B621A2-8D49-4581-90D4-52462D01D4AA}"/>
            </a:ext>
          </a:extLst>
        </xdr:cNvPr>
        <xdr:cNvSpPr txBox="1"/>
      </xdr:nvSpPr>
      <xdr:spPr>
        <a:xfrm>
          <a:off x="20890477" y="2949678"/>
          <a:ext cx="887240" cy="307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editAs="oneCell">
    <xdr:from>
      <xdr:col>0</xdr:col>
      <xdr:colOff>9525</xdr:colOff>
      <xdr:row>0</xdr:row>
      <xdr:rowOff>0</xdr:rowOff>
    </xdr:from>
    <xdr:to>
      <xdr:col>2</xdr:col>
      <xdr:colOff>13434</xdr:colOff>
      <xdr:row>3</xdr:row>
      <xdr:rowOff>16373</xdr:rowOff>
    </xdr:to>
    <xdr:pic>
      <xdr:nvPicPr>
        <xdr:cNvPr id="41" name="Picture 40">
          <a:extLst>
            <a:ext uri="{FF2B5EF4-FFF2-40B4-BE49-F238E27FC236}">
              <a16:creationId xmlns:a16="http://schemas.microsoft.com/office/drawing/2014/main" id="{8297792E-0467-45AB-948F-608B27B0AC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0"/>
          <a:ext cx="1371601" cy="529258"/>
        </a:xfrm>
        <a:prstGeom prst="rect">
          <a:avLst/>
        </a:prstGeom>
      </xdr:spPr>
    </xdr:pic>
    <xdr:clientData/>
  </xdr:twoCellAnchor>
  <xdr:twoCellAnchor editAs="oneCell">
    <xdr:from>
      <xdr:col>37</xdr:col>
      <xdr:colOff>24424</xdr:colOff>
      <xdr:row>5</xdr:row>
      <xdr:rowOff>79131</xdr:rowOff>
    </xdr:from>
    <xdr:to>
      <xdr:col>41</xdr:col>
      <xdr:colOff>195386</xdr:colOff>
      <xdr:row>19</xdr:row>
      <xdr:rowOff>73270</xdr:rowOff>
    </xdr:to>
    <xdr:pic>
      <xdr:nvPicPr>
        <xdr:cNvPr id="42" name="Picture 41">
          <a:extLst>
            <a:ext uri="{FF2B5EF4-FFF2-40B4-BE49-F238E27FC236}">
              <a16:creationId xmlns:a16="http://schemas.microsoft.com/office/drawing/2014/main" id="{7166257B-2758-4CB0-9427-12190846D9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822" r="37799"/>
        <a:stretch/>
      </xdr:blipFill>
      <xdr:spPr>
        <a:xfrm>
          <a:off x="25326732" y="933939"/>
          <a:ext cx="2906346" cy="238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474019</xdr:colOff>
      <xdr:row>33</xdr:row>
      <xdr:rowOff>60053</xdr:rowOff>
    </xdr:to>
    <xdr:pic>
      <xdr:nvPicPr>
        <xdr:cNvPr id="3" name="Picture 2">
          <a:extLst>
            <a:ext uri="{FF2B5EF4-FFF2-40B4-BE49-F238E27FC236}">
              <a16:creationId xmlns:a16="http://schemas.microsoft.com/office/drawing/2014/main" id="{1386C34D-6258-41D8-9177-1FE5C5A7D7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132619" cy="6032228"/>
        </a:xfrm>
        <a:prstGeom prst="rect">
          <a:avLst/>
        </a:prstGeom>
      </xdr:spPr>
    </xdr:pic>
    <xdr:clientData/>
  </xdr:twoCellAnchor>
  <xdr:twoCellAnchor>
    <xdr:from>
      <xdr:col>2</xdr:col>
      <xdr:colOff>295275</xdr:colOff>
      <xdr:row>4</xdr:row>
      <xdr:rowOff>66675</xdr:rowOff>
    </xdr:from>
    <xdr:to>
      <xdr:col>3</xdr:col>
      <xdr:colOff>361950</xdr:colOff>
      <xdr:row>5</xdr:row>
      <xdr:rowOff>160020</xdr:rowOff>
    </xdr:to>
    <xdr:sp macro="" textlink="Analysis!A4">
      <xdr:nvSpPr>
        <xdr:cNvPr id="8" name="TextBox 7">
          <a:extLst>
            <a:ext uri="{FF2B5EF4-FFF2-40B4-BE49-F238E27FC236}">
              <a16:creationId xmlns:a16="http://schemas.microsoft.com/office/drawing/2014/main" id="{032D4506-FC97-4837-AD75-4A656911D228}"/>
            </a:ext>
          </a:extLst>
        </xdr:cNvPr>
        <xdr:cNvSpPr txBox="1"/>
      </xdr:nvSpPr>
      <xdr:spPr>
        <a:xfrm>
          <a:off x="1666875" y="790575"/>
          <a:ext cx="752475"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E5D56C-7FFC-41F3-8029-7C8DEF78434E}" type="TxLink">
            <a:rPr lang="en-US" sz="1200" b="1" i="0" u="none" strike="noStrike">
              <a:solidFill>
                <a:schemeClr val="bg1"/>
              </a:solidFill>
              <a:latin typeface="Aptos Narrow"/>
              <a:ea typeface="+mn-ea"/>
              <a:cs typeface="+mn-cs"/>
            </a:rPr>
            <a:pPr marL="0" indent="0"/>
            <a:t>$608.47 K</a:t>
          </a:fld>
          <a:endParaRPr lang="en-US" sz="1200" b="1" i="0" u="none" strike="noStrike">
            <a:solidFill>
              <a:schemeClr val="bg1"/>
            </a:solidFill>
            <a:latin typeface="Aptos Narrow"/>
            <a:ea typeface="+mn-ea"/>
            <a:cs typeface="+mn-cs"/>
          </a:endParaRPr>
        </a:p>
      </xdr:txBody>
    </xdr:sp>
    <xdr:clientData/>
  </xdr:twoCellAnchor>
  <xdr:twoCellAnchor>
    <xdr:from>
      <xdr:col>6</xdr:col>
      <xdr:colOff>238125</xdr:colOff>
      <xdr:row>4</xdr:row>
      <xdr:rowOff>66675</xdr:rowOff>
    </xdr:from>
    <xdr:to>
      <xdr:col>7</xdr:col>
      <xdr:colOff>304800</xdr:colOff>
      <xdr:row>5</xdr:row>
      <xdr:rowOff>77724</xdr:rowOff>
    </xdr:to>
    <xdr:sp macro="" textlink="Analysis!E4">
      <xdr:nvSpPr>
        <xdr:cNvPr id="9" name="TextBox 8">
          <a:extLst>
            <a:ext uri="{FF2B5EF4-FFF2-40B4-BE49-F238E27FC236}">
              <a16:creationId xmlns:a16="http://schemas.microsoft.com/office/drawing/2014/main" id="{F5165341-034B-40A0-AB4F-ED36AEE83A4B}"/>
            </a:ext>
          </a:extLst>
        </xdr:cNvPr>
        <xdr:cNvSpPr txBox="1"/>
      </xdr:nvSpPr>
      <xdr:spPr>
        <a:xfrm>
          <a:off x="4352925" y="790575"/>
          <a:ext cx="752475" cy="192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EECCB4-713B-49B6-98A8-E36C02DC3A3A}" type="TxLink">
            <a:rPr lang="en-US" sz="1200" b="1" i="0" u="none" strike="noStrike">
              <a:solidFill>
                <a:srgbClr val="555FB9"/>
              </a:solidFill>
              <a:latin typeface="Aptos Narrow"/>
              <a:ea typeface="+mn-ea"/>
              <a:cs typeface="+mn-cs"/>
            </a:rPr>
            <a:pPr marL="0" indent="0"/>
            <a:t> 9,810 </a:t>
          </a:fld>
          <a:endParaRPr lang="en-US" sz="1200" b="1" i="0" u="none" strike="noStrike">
            <a:solidFill>
              <a:srgbClr val="555FB9"/>
            </a:solidFill>
            <a:latin typeface="Aptos Narrow"/>
            <a:ea typeface="+mn-ea"/>
            <a:cs typeface="+mn-cs"/>
          </a:endParaRPr>
        </a:p>
      </xdr:txBody>
    </xdr:sp>
    <xdr:clientData/>
  </xdr:twoCellAnchor>
  <xdr:twoCellAnchor>
    <xdr:from>
      <xdr:col>9</xdr:col>
      <xdr:colOff>428625</xdr:colOff>
      <xdr:row>4</xdr:row>
      <xdr:rowOff>47625</xdr:rowOff>
    </xdr:from>
    <xdr:to>
      <xdr:col>10</xdr:col>
      <xdr:colOff>495300</xdr:colOff>
      <xdr:row>5</xdr:row>
      <xdr:rowOff>58674</xdr:rowOff>
    </xdr:to>
    <xdr:sp macro="" textlink="Analysis!C4">
      <xdr:nvSpPr>
        <xdr:cNvPr id="10" name="TextBox 9">
          <a:extLst>
            <a:ext uri="{FF2B5EF4-FFF2-40B4-BE49-F238E27FC236}">
              <a16:creationId xmlns:a16="http://schemas.microsoft.com/office/drawing/2014/main" id="{29AA725D-D795-41FC-9B9E-485E50E7D4E4}"/>
            </a:ext>
          </a:extLst>
        </xdr:cNvPr>
        <xdr:cNvSpPr txBox="1"/>
      </xdr:nvSpPr>
      <xdr:spPr>
        <a:xfrm>
          <a:off x="6600825" y="771525"/>
          <a:ext cx="752475" cy="192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705BBD-C465-488C-B887-53C6D7965ACB}" type="TxLink">
            <a:rPr lang="en-US" sz="1200" b="1" i="0" u="none" strike="noStrike">
              <a:solidFill>
                <a:srgbClr val="555FB9"/>
              </a:solidFill>
              <a:latin typeface="Aptos Narrow"/>
              <a:ea typeface="+mn-ea"/>
              <a:cs typeface="+mn-cs"/>
            </a:rPr>
            <a:pPr marL="0" indent="0"/>
            <a:t> 1,310 </a:t>
          </a:fld>
          <a:endParaRPr lang="en-US" sz="1200" b="1" i="0" u="none" strike="noStrike">
            <a:solidFill>
              <a:srgbClr val="555FB9"/>
            </a:solidFill>
            <a:latin typeface="Aptos Narrow"/>
            <a:ea typeface="+mn-ea"/>
            <a:cs typeface="+mn-cs"/>
          </a:endParaRPr>
        </a:p>
      </xdr:txBody>
    </xdr:sp>
    <xdr:clientData/>
  </xdr:twoCellAnchor>
  <xdr:twoCellAnchor>
    <xdr:from>
      <xdr:col>13</xdr:col>
      <xdr:colOff>180975</xdr:colOff>
      <xdr:row>4</xdr:row>
      <xdr:rowOff>57150</xdr:rowOff>
    </xdr:from>
    <xdr:to>
      <xdr:col>14</xdr:col>
      <xdr:colOff>247650</xdr:colOff>
      <xdr:row>5</xdr:row>
      <xdr:rowOff>68199</xdr:rowOff>
    </xdr:to>
    <xdr:sp macro="" textlink="Analysis!D4">
      <xdr:nvSpPr>
        <xdr:cNvPr id="11" name="TextBox 10">
          <a:extLst>
            <a:ext uri="{FF2B5EF4-FFF2-40B4-BE49-F238E27FC236}">
              <a16:creationId xmlns:a16="http://schemas.microsoft.com/office/drawing/2014/main" id="{6F3B3639-AFCE-4DA4-A922-08E07B372563}"/>
            </a:ext>
          </a:extLst>
        </xdr:cNvPr>
        <xdr:cNvSpPr txBox="1"/>
      </xdr:nvSpPr>
      <xdr:spPr>
        <a:xfrm>
          <a:off x="9096375" y="781050"/>
          <a:ext cx="752475" cy="192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37DB60-AB75-4ECA-A9DA-0F1480A6FBE1}" type="TxLink">
            <a:rPr lang="en-US" sz="1200" b="1" i="0" u="none" strike="noStrike">
              <a:solidFill>
                <a:srgbClr val="555FB9"/>
              </a:solidFill>
              <a:latin typeface="Aptos Narrow"/>
              <a:ea typeface="+mn-ea"/>
              <a:cs typeface="+mn-cs"/>
            </a:rPr>
            <a:pPr marL="0" indent="0"/>
            <a:t>15.47%</a:t>
          </a:fld>
          <a:endParaRPr lang="en-US" sz="1200" b="1" i="0" u="none" strike="noStrike">
            <a:solidFill>
              <a:srgbClr val="555FB9"/>
            </a:solidFill>
            <a:latin typeface="Aptos Narrow"/>
            <a:ea typeface="+mn-ea"/>
            <a:cs typeface="+mn-cs"/>
          </a:endParaRPr>
        </a:p>
      </xdr:txBody>
    </xdr:sp>
    <xdr:clientData/>
  </xdr:twoCellAnchor>
  <xdr:twoCellAnchor>
    <xdr:from>
      <xdr:col>2</xdr:col>
      <xdr:colOff>323850</xdr:colOff>
      <xdr:row>5</xdr:row>
      <xdr:rowOff>171450</xdr:rowOff>
    </xdr:from>
    <xdr:to>
      <xdr:col>6</xdr:col>
      <xdr:colOff>114300</xdr:colOff>
      <xdr:row>10</xdr:row>
      <xdr:rowOff>46099</xdr:rowOff>
    </xdr:to>
    <xdr:graphicFrame macro="">
      <xdr:nvGraphicFramePr>
        <xdr:cNvPr id="12" name="Chart 11">
          <a:extLst>
            <a:ext uri="{FF2B5EF4-FFF2-40B4-BE49-F238E27FC236}">
              <a16:creationId xmlns:a16="http://schemas.microsoft.com/office/drawing/2014/main" id="{F82AFF8F-4F69-4C29-B4F7-2F653C30F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161924</xdr:colOff>
      <xdr:row>5</xdr:row>
      <xdr:rowOff>171450</xdr:rowOff>
    </xdr:from>
    <xdr:to>
      <xdr:col>9</xdr:col>
      <xdr:colOff>571500</xdr:colOff>
      <xdr:row>10</xdr:row>
      <xdr:rowOff>112776</xdr:rowOff>
    </xdr:to>
    <xdr:graphicFrame macro="">
      <xdr:nvGraphicFramePr>
        <xdr:cNvPr id="13" name="Chart 12">
          <a:extLst>
            <a:ext uri="{FF2B5EF4-FFF2-40B4-BE49-F238E27FC236}">
              <a16:creationId xmlns:a16="http://schemas.microsoft.com/office/drawing/2014/main" id="{FD582E9E-C6A3-4C0C-8C62-93A25B8C8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419099</xdr:colOff>
      <xdr:row>5</xdr:row>
      <xdr:rowOff>133350</xdr:rowOff>
    </xdr:from>
    <xdr:to>
      <xdr:col>13</xdr:col>
      <xdr:colOff>219074</xdr:colOff>
      <xdr:row>10</xdr:row>
      <xdr:rowOff>17526</xdr:rowOff>
    </xdr:to>
    <xdr:graphicFrame macro="">
      <xdr:nvGraphicFramePr>
        <xdr:cNvPr id="14" name="Chart 13">
          <a:extLst>
            <a:ext uri="{FF2B5EF4-FFF2-40B4-BE49-F238E27FC236}">
              <a16:creationId xmlns:a16="http://schemas.microsoft.com/office/drawing/2014/main" id="{18D40846-3C49-417D-B526-DA21DAF99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371474</xdr:colOff>
      <xdr:row>5</xdr:row>
      <xdr:rowOff>152400</xdr:rowOff>
    </xdr:from>
    <xdr:to>
      <xdr:col>16</xdr:col>
      <xdr:colOff>428625</xdr:colOff>
      <xdr:row>10</xdr:row>
      <xdr:rowOff>93726</xdr:rowOff>
    </xdr:to>
    <xdr:graphicFrame macro="">
      <xdr:nvGraphicFramePr>
        <xdr:cNvPr id="15" name="Chart 14">
          <a:extLst>
            <a:ext uri="{FF2B5EF4-FFF2-40B4-BE49-F238E27FC236}">
              <a16:creationId xmlns:a16="http://schemas.microsoft.com/office/drawing/2014/main" id="{610ECE8D-3D8C-41AA-A6F9-5F194D7CB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257174</xdr:colOff>
      <xdr:row>11</xdr:row>
      <xdr:rowOff>19049</xdr:rowOff>
    </xdr:from>
    <xdr:to>
      <xdr:col>9</xdr:col>
      <xdr:colOff>304799</xdr:colOff>
      <xdr:row>20</xdr:row>
      <xdr:rowOff>152399</xdr:rowOff>
    </xdr:to>
    <xdr:graphicFrame macro="">
      <xdr:nvGraphicFramePr>
        <xdr:cNvPr id="24" name="Chart 23">
          <a:extLst>
            <a:ext uri="{FF2B5EF4-FFF2-40B4-BE49-F238E27FC236}">
              <a16:creationId xmlns:a16="http://schemas.microsoft.com/office/drawing/2014/main" id="{2A23B758-8E1F-455C-B1F1-FE7D77C70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257177</xdr:colOff>
      <xdr:row>22</xdr:row>
      <xdr:rowOff>123824</xdr:rowOff>
    </xdr:from>
    <xdr:to>
      <xdr:col>6</xdr:col>
      <xdr:colOff>266701</xdr:colOff>
      <xdr:row>31</xdr:row>
      <xdr:rowOff>152400</xdr:rowOff>
    </xdr:to>
    <xdr:graphicFrame macro="">
      <xdr:nvGraphicFramePr>
        <xdr:cNvPr id="26" name="Chart 25">
          <a:extLst>
            <a:ext uri="{FF2B5EF4-FFF2-40B4-BE49-F238E27FC236}">
              <a16:creationId xmlns:a16="http://schemas.microsoft.com/office/drawing/2014/main" id="{B353CAFA-4CFB-4C77-BB16-E89A4DED3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152400</xdr:colOff>
      <xdr:row>22</xdr:row>
      <xdr:rowOff>9526</xdr:rowOff>
    </xdr:from>
    <xdr:to>
      <xdr:col>9</xdr:col>
      <xdr:colOff>419100</xdr:colOff>
      <xdr:row>31</xdr:row>
      <xdr:rowOff>76201</xdr:rowOff>
    </xdr:to>
    <xdr:graphicFrame macro="">
      <xdr:nvGraphicFramePr>
        <xdr:cNvPr id="27" name="Chart 26">
          <a:extLst>
            <a:ext uri="{FF2B5EF4-FFF2-40B4-BE49-F238E27FC236}">
              <a16:creationId xmlns:a16="http://schemas.microsoft.com/office/drawing/2014/main" id="{21880833-6415-4510-9DD3-7C2F01C97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600075</xdr:colOff>
      <xdr:row>12</xdr:row>
      <xdr:rowOff>76199</xdr:rowOff>
    </xdr:from>
    <xdr:to>
      <xdr:col>12</xdr:col>
      <xdr:colOff>466724</xdr:colOff>
      <xdr:row>21</xdr:row>
      <xdr:rowOff>57150</xdr:rowOff>
    </xdr:to>
    <xdr:graphicFrame macro="">
      <xdr:nvGraphicFramePr>
        <xdr:cNvPr id="28" name="Chart 27">
          <a:extLst>
            <a:ext uri="{FF2B5EF4-FFF2-40B4-BE49-F238E27FC236}">
              <a16:creationId xmlns:a16="http://schemas.microsoft.com/office/drawing/2014/main" id="{13973956-C7A7-4824-8D89-9F4FA963F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552450</xdr:colOff>
      <xdr:row>22</xdr:row>
      <xdr:rowOff>85725</xdr:rowOff>
    </xdr:from>
    <xdr:to>
      <xdr:col>13</xdr:col>
      <xdr:colOff>514349</xdr:colOff>
      <xdr:row>31</xdr:row>
      <xdr:rowOff>101599</xdr:rowOff>
    </xdr:to>
    <xdr:graphicFrame macro="">
      <xdr:nvGraphicFramePr>
        <xdr:cNvPr id="29" name="Chart 28">
          <a:extLst>
            <a:ext uri="{FF2B5EF4-FFF2-40B4-BE49-F238E27FC236}">
              <a16:creationId xmlns:a16="http://schemas.microsoft.com/office/drawing/2014/main" id="{4EDFFF20-7242-45B6-95DD-B091CEC75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9525</xdr:colOff>
      <xdr:row>23</xdr:row>
      <xdr:rowOff>57150</xdr:rowOff>
    </xdr:from>
    <xdr:to>
      <xdr:col>17</xdr:col>
      <xdr:colOff>180975</xdr:colOff>
      <xdr:row>31</xdr:row>
      <xdr:rowOff>133351</xdr:rowOff>
    </xdr:to>
    <xdr:sp macro="" textlink="Analysis!T4">
      <xdr:nvSpPr>
        <xdr:cNvPr id="30" name="TextBox 29">
          <a:extLst>
            <a:ext uri="{FF2B5EF4-FFF2-40B4-BE49-F238E27FC236}">
              <a16:creationId xmlns:a16="http://schemas.microsoft.com/office/drawing/2014/main" id="{C8577C10-990D-462C-BE37-C5509464E7D7}"/>
            </a:ext>
          </a:extLst>
        </xdr:cNvPr>
        <xdr:cNvSpPr txBox="1"/>
      </xdr:nvSpPr>
      <xdr:spPr>
        <a:xfrm>
          <a:off x="9610725" y="4219575"/>
          <a:ext cx="2228850" cy="1524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55540E-EC05-4D00-8054-AC68FC3E0913}" type="TxLink">
            <a:rPr lang="en-US" sz="1100" b="0" i="0" u="none" strike="noStrike">
              <a:solidFill>
                <a:schemeClr val="bg1"/>
              </a:solidFill>
              <a:latin typeface="Aptos Narrow"/>
              <a:ea typeface="+mn-ea"/>
              <a:cs typeface="+mn-cs"/>
            </a:rPr>
            <a:pPr marL="0" indent="0"/>
            <a:t> TOP 5 MARKETS: California 21.6% ($131K), New York 11.8% ($72K), Texas 6.9% ($42K), Pennsylvania 5.4% ($33K), Michigan 4.5% ($27K).  CONCENTRATION: Top 5 states account for 50.2% of total revenue, top 3 drive 40.2%. California outperforms average state by</a:t>
          </a:fld>
          <a:endParaRPr lang="en-US" sz="1200" b="1" i="0" u="none" strike="noStrike">
            <a:solidFill>
              <a:schemeClr val="bg1"/>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4</xdr:col>
          <xdr:colOff>9525</xdr:colOff>
          <xdr:row>4</xdr:row>
          <xdr:rowOff>111876</xdr:rowOff>
        </xdr:from>
        <xdr:to>
          <xdr:col>6</xdr:col>
          <xdr:colOff>190500</xdr:colOff>
          <xdr:row>5</xdr:row>
          <xdr:rowOff>123825</xdr:rowOff>
        </xdr:to>
        <xdr:pic>
          <xdr:nvPicPr>
            <xdr:cNvPr id="35" name="Picture 34">
              <a:extLst>
                <a:ext uri="{FF2B5EF4-FFF2-40B4-BE49-F238E27FC236}">
                  <a16:creationId xmlns:a16="http://schemas.microsoft.com/office/drawing/2014/main" id="{982D80E3-B2D6-4174-BA77-5761BECA4FC1}"/>
                </a:ext>
              </a:extLst>
            </xdr:cNvPr>
            <xdr:cNvPicPr>
              <a:picLocks noChangeAspect="1" noChangeArrowheads="1"/>
              <a:extLst>
                <a:ext uri="{84589F7E-364E-4C9E-8A38-B11213B215E9}">
                  <a14:cameraTool cellRange="Analysis!$O$6" spid="_x0000_s9478"/>
                </a:ext>
              </a:extLst>
            </xdr:cNvPicPr>
          </xdr:nvPicPr>
          <xdr:blipFill>
            <a:blip xmlns:r="http://schemas.openxmlformats.org/officeDocument/2006/relationships" r:embed="rId11"/>
            <a:srcRect/>
            <a:stretch>
              <a:fillRect/>
            </a:stretch>
          </xdr:blipFill>
          <xdr:spPr bwMode="auto">
            <a:xfrm>
              <a:off x="2752725" y="835776"/>
              <a:ext cx="1552575" cy="19292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657225</xdr:colOff>
          <xdr:row>4</xdr:row>
          <xdr:rowOff>133350</xdr:rowOff>
        </xdr:from>
        <xdr:to>
          <xdr:col>9</xdr:col>
          <xdr:colOff>508000</xdr:colOff>
          <xdr:row>5</xdr:row>
          <xdr:rowOff>142875</xdr:rowOff>
        </xdr:to>
        <xdr:pic>
          <xdr:nvPicPr>
            <xdr:cNvPr id="36" name="Picture 35">
              <a:extLst>
                <a:ext uri="{FF2B5EF4-FFF2-40B4-BE49-F238E27FC236}">
                  <a16:creationId xmlns:a16="http://schemas.microsoft.com/office/drawing/2014/main" id="{63066EF8-37EB-4558-BA4A-62CBE846C74B}"/>
                </a:ext>
              </a:extLst>
            </xdr:cNvPr>
            <xdr:cNvPicPr>
              <a:picLocks noChangeAspect="1" noChangeArrowheads="1"/>
              <a:extLst>
                <a:ext uri="{84589F7E-364E-4C9E-8A38-B11213B215E9}">
                  <a14:cameraTool cellRange="Analysis!$P$6" spid="_x0000_s9479"/>
                </a:ext>
              </a:extLst>
            </xdr:cNvPicPr>
          </xdr:nvPicPr>
          <xdr:blipFill>
            <a:blip xmlns:r="http://schemas.openxmlformats.org/officeDocument/2006/relationships" r:embed="rId12"/>
            <a:srcRect/>
            <a:stretch>
              <a:fillRect/>
            </a:stretch>
          </xdr:blipFill>
          <xdr:spPr bwMode="auto">
            <a:xfrm>
              <a:off x="5457825" y="857250"/>
              <a:ext cx="1222375" cy="1905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57150</xdr:colOff>
          <xdr:row>4</xdr:row>
          <xdr:rowOff>133350</xdr:rowOff>
        </xdr:from>
        <xdr:to>
          <xdr:col>17</xdr:col>
          <xdr:colOff>19050</xdr:colOff>
          <xdr:row>5</xdr:row>
          <xdr:rowOff>152400</xdr:rowOff>
        </xdr:to>
        <xdr:pic>
          <xdr:nvPicPr>
            <xdr:cNvPr id="38" name="Picture 37">
              <a:extLst>
                <a:ext uri="{FF2B5EF4-FFF2-40B4-BE49-F238E27FC236}">
                  <a16:creationId xmlns:a16="http://schemas.microsoft.com/office/drawing/2014/main" id="{992FB10C-4715-4219-98D1-09763C3D0811}"/>
                </a:ext>
              </a:extLst>
            </xdr:cNvPr>
            <xdr:cNvPicPr>
              <a:picLocks noChangeAspect="1" noChangeArrowheads="1"/>
              <a:extLst>
                <a:ext uri="{84589F7E-364E-4C9E-8A38-B11213B215E9}">
                  <a14:cameraTool cellRange="Analysis!$R$6" spid="_x0000_s9480"/>
                </a:ext>
              </a:extLst>
            </xdr:cNvPicPr>
          </xdr:nvPicPr>
          <xdr:blipFill>
            <a:blip xmlns:r="http://schemas.openxmlformats.org/officeDocument/2006/relationships" r:embed="rId13"/>
            <a:srcRect/>
            <a:stretch>
              <a:fillRect/>
            </a:stretch>
          </xdr:blipFill>
          <xdr:spPr bwMode="auto">
            <a:xfrm>
              <a:off x="10344150" y="857250"/>
              <a:ext cx="1333500" cy="20002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95250</xdr:colOff>
          <xdr:row>4</xdr:row>
          <xdr:rowOff>142875</xdr:rowOff>
        </xdr:from>
        <xdr:to>
          <xdr:col>12</xdr:col>
          <xdr:colOff>584200</xdr:colOff>
          <xdr:row>5</xdr:row>
          <xdr:rowOff>152400</xdr:rowOff>
        </xdr:to>
        <xdr:pic>
          <xdr:nvPicPr>
            <xdr:cNvPr id="39" name="Picture 38">
              <a:extLst>
                <a:ext uri="{FF2B5EF4-FFF2-40B4-BE49-F238E27FC236}">
                  <a16:creationId xmlns:a16="http://schemas.microsoft.com/office/drawing/2014/main" id="{D1EA430C-2058-4EF2-B0A8-E31376A1BC30}"/>
                </a:ext>
              </a:extLst>
            </xdr:cNvPr>
            <xdr:cNvPicPr>
              <a:picLocks noChangeAspect="1" noChangeArrowheads="1"/>
              <a:extLst>
                <a:ext uri="{84589F7E-364E-4C9E-8A38-B11213B215E9}">
                  <a14:cameraTool cellRange="Analysis!$Q$6" spid="_x0000_s9481"/>
                </a:ext>
              </a:extLst>
            </xdr:cNvPicPr>
          </xdr:nvPicPr>
          <xdr:blipFill>
            <a:blip xmlns:r="http://schemas.openxmlformats.org/officeDocument/2006/relationships" r:embed="rId14"/>
            <a:srcRect/>
            <a:stretch>
              <a:fillRect/>
            </a:stretch>
          </xdr:blipFill>
          <xdr:spPr bwMode="auto">
            <a:xfrm>
              <a:off x="7639050" y="866775"/>
              <a:ext cx="1174750" cy="190500"/>
            </a:xfrm>
            <a:prstGeom prst="rect">
              <a:avLst/>
            </a:prstGeom>
            <a:noFill/>
            <a:ln w="9525">
              <a:noFill/>
              <a:miter lim="800000"/>
              <a:headEnd/>
              <a:tailEnd/>
            </a:ln>
          </xdr:spPr>
        </xdr:pic>
        <xdr:clientData/>
      </xdr:twoCellAnchor>
    </mc:Choice>
    <mc:Fallback/>
  </mc:AlternateContent>
  <xdr:twoCellAnchor editAs="oneCell">
    <xdr:from>
      <xdr:col>0</xdr:col>
      <xdr:colOff>28575</xdr:colOff>
      <xdr:row>22</xdr:row>
      <xdr:rowOff>9525</xdr:rowOff>
    </xdr:from>
    <xdr:to>
      <xdr:col>2</xdr:col>
      <xdr:colOff>19050</xdr:colOff>
      <xdr:row>25</xdr:row>
      <xdr:rowOff>9524</xdr:rowOff>
    </xdr:to>
    <mc:AlternateContent xmlns:mc="http://schemas.openxmlformats.org/markup-compatibility/2006" xmlns:a14="http://schemas.microsoft.com/office/drawing/2010/main">
      <mc:Choice Requires="a14">
        <xdr:graphicFrame macro="">
          <xdr:nvGraphicFramePr>
            <xdr:cNvPr id="43" name="Ship Mode">
              <a:extLst>
                <a:ext uri="{FF2B5EF4-FFF2-40B4-BE49-F238E27FC236}">
                  <a16:creationId xmlns:a16="http://schemas.microsoft.com/office/drawing/2014/main" id="{666C966E-D7C1-48A0-9211-0247F784E11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8575" y="3914774"/>
              <a:ext cx="1362075"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17</xdr:row>
      <xdr:rowOff>123825</xdr:rowOff>
    </xdr:from>
    <xdr:to>
      <xdr:col>2</xdr:col>
      <xdr:colOff>28574</xdr:colOff>
      <xdr:row>21</xdr:row>
      <xdr:rowOff>40005</xdr:rowOff>
    </xdr:to>
    <mc:AlternateContent xmlns:mc="http://schemas.openxmlformats.org/markup-compatibility/2006" xmlns:a14="http://schemas.microsoft.com/office/drawing/2010/main">
      <mc:Choice Requires="a14">
        <xdr:graphicFrame macro="">
          <xdr:nvGraphicFramePr>
            <xdr:cNvPr id="44" name="Sub-Category">
              <a:extLst>
                <a:ext uri="{FF2B5EF4-FFF2-40B4-BE49-F238E27FC236}">
                  <a16:creationId xmlns:a16="http://schemas.microsoft.com/office/drawing/2014/main" id="{FA3909CF-0AC6-4A24-8D37-355E215B802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8574" y="3200400"/>
              <a:ext cx="13716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25</xdr:row>
      <xdr:rowOff>171449</xdr:rowOff>
    </xdr:from>
    <xdr:to>
      <xdr:col>2</xdr:col>
      <xdr:colOff>57150</xdr:colOff>
      <xdr:row>28</xdr:row>
      <xdr:rowOff>152399</xdr:rowOff>
    </xdr:to>
    <mc:AlternateContent xmlns:mc="http://schemas.openxmlformats.org/markup-compatibility/2006" xmlns:a14="http://schemas.microsoft.com/office/drawing/2010/main">
      <mc:Choice Requires="a14">
        <xdr:graphicFrame macro="">
          <xdr:nvGraphicFramePr>
            <xdr:cNvPr id="45" name="Delivery Status">
              <a:extLst>
                <a:ext uri="{FF2B5EF4-FFF2-40B4-BE49-F238E27FC236}">
                  <a16:creationId xmlns:a16="http://schemas.microsoft.com/office/drawing/2014/main" id="{BBC62152-3069-4F6F-BEDC-F32BBADE0FF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47625" y="4610100"/>
              <a:ext cx="1381125"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0</xdr:row>
      <xdr:rowOff>57150</xdr:rowOff>
    </xdr:from>
    <xdr:to>
      <xdr:col>15</xdr:col>
      <xdr:colOff>533400</xdr:colOff>
      <xdr:row>3</xdr:row>
      <xdr:rowOff>28575</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21D3D967-9015-4B15-8B6C-C6CA68244E3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91400" y="57150"/>
              <a:ext cx="3429000" cy="523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66676</xdr:rowOff>
    </xdr:from>
    <xdr:to>
      <xdr:col>2</xdr:col>
      <xdr:colOff>28575</xdr:colOff>
      <xdr:row>9</xdr:row>
      <xdr:rowOff>142876</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54BD074E-280C-43DA-A659-14B4B702EC25}"/>
            </a:ext>
          </a:extLst>
        </xdr:cNvPr>
        <xdr:cNvSpPr txBox="1"/>
      </xdr:nvSpPr>
      <xdr:spPr>
        <a:xfrm>
          <a:off x="0" y="1333501"/>
          <a:ext cx="14001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47626</xdr:colOff>
      <xdr:row>10</xdr:row>
      <xdr:rowOff>28575</xdr:rowOff>
    </xdr:from>
    <xdr:to>
      <xdr:col>2</xdr:col>
      <xdr:colOff>47626</xdr:colOff>
      <xdr:row>12</xdr:row>
      <xdr:rowOff>95250</xdr:rowOff>
    </xdr:to>
    <xdr:sp macro="" textlink="">
      <xdr:nvSpPr>
        <xdr:cNvPr id="37" name="TextBox 36">
          <a:hlinkClick xmlns:r="http://schemas.openxmlformats.org/officeDocument/2006/relationships" r:id="rId16"/>
          <a:extLst>
            <a:ext uri="{FF2B5EF4-FFF2-40B4-BE49-F238E27FC236}">
              <a16:creationId xmlns:a16="http://schemas.microsoft.com/office/drawing/2014/main" id="{B15A94FA-512F-4A8C-9EC1-CBEA48433CCE}"/>
            </a:ext>
          </a:extLst>
        </xdr:cNvPr>
        <xdr:cNvSpPr txBox="1"/>
      </xdr:nvSpPr>
      <xdr:spPr>
        <a:xfrm>
          <a:off x="47626" y="1838325"/>
          <a:ext cx="13716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9525</xdr:colOff>
      <xdr:row>12</xdr:row>
      <xdr:rowOff>104776</xdr:rowOff>
    </xdr:from>
    <xdr:to>
      <xdr:col>2</xdr:col>
      <xdr:colOff>38100</xdr:colOff>
      <xdr:row>14</xdr:row>
      <xdr:rowOff>123826</xdr:rowOff>
    </xdr:to>
    <xdr:sp macro="" textlink="">
      <xdr:nvSpPr>
        <xdr:cNvPr id="47" name="TextBox 46">
          <a:hlinkClick xmlns:r="http://schemas.openxmlformats.org/officeDocument/2006/relationships" r:id="rId17"/>
          <a:extLst>
            <a:ext uri="{FF2B5EF4-FFF2-40B4-BE49-F238E27FC236}">
              <a16:creationId xmlns:a16="http://schemas.microsoft.com/office/drawing/2014/main" id="{734BDC11-D9B5-4CCB-A217-EBF6A509B6EE}"/>
            </a:ext>
          </a:extLst>
        </xdr:cNvPr>
        <xdr:cNvSpPr txBox="1"/>
      </xdr:nvSpPr>
      <xdr:spPr>
        <a:xfrm>
          <a:off x="9525" y="2276476"/>
          <a:ext cx="14001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142875</xdr:colOff>
      <xdr:row>11</xdr:row>
      <xdr:rowOff>95250</xdr:rowOff>
    </xdr:from>
    <xdr:to>
      <xdr:col>17</xdr:col>
      <xdr:colOff>142875</xdr:colOff>
      <xdr:row>21</xdr:row>
      <xdr:rowOff>171450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435E8C7F-3B30-4EB3-BBA0-92ECB0B61F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8372475" y="2085975"/>
              <a:ext cx="3429000" cy="1885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17</xdr:col>
      <xdr:colOff>95250</xdr:colOff>
      <xdr:row>33</xdr:row>
      <xdr:rowOff>19050</xdr:rowOff>
    </xdr:to>
    <xdr:sp macro="" textlink="">
      <xdr:nvSpPr>
        <xdr:cNvPr id="2" name="Rectangle 1">
          <a:extLst>
            <a:ext uri="{FF2B5EF4-FFF2-40B4-BE49-F238E27FC236}">
              <a16:creationId xmlns:a16="http://schemas.microsoft.com/office/drawing/2014/main" id="{FD726D7D-85BB-4F9F-94C4-F044F1357F2E}"/>
            </a:ext>
          </a:extLst>
        </xdr:cNvPr>
        <xdr:cNvSpPr/>
      </xdr:nvSpPr>
      <xdr:spPr>
        <a:xfrm>
          <a:off x="19050" y="28575"/>
          <a:ext cx="11734800" cy="596265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466725</xdr:colOff>
      <xdr:row>5</xdr:row>
      <xdr:rowOff>66674</xdr:rowOff>
    </xdr:from>
    <xdr:to>
      <xdr:col>17</xdr:col>
      <xdr:colOff>539877</xdr:colOff>
      <xdr:row>38</xdr:row>
      <xdr:rowOff>104774</xdr:rowOff>
    </xdr:to>
    <xdr:sp macro="" textlink="">
      <xdr:nvSpPr>
        <xdr:cNvPr id="4" name="Rectangle 3">
          <a:extLst>
            <a:ext uri="{FF2B5EF4-FFF2-40B4-BE49-F238E27FC236}">
              <a16:creationId xmlns:a16="http://schemas.microsoft.com/office/drawing/2014/main" id="{C7B6DA19-80F1-497E-811A-02EA942712E3}"/>
            </a:ext>
          </a:extLst>
        </xdr:cNvPr>
        <xdr:cNvSpPr/>
      </xdr:nvSpPr>
      <xdr:spPr>
        <a:xfrm>
          <a:off x="466725" y="971549"/>
          <a:ext cx="11731752" cy="6010275"/>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57149</xdr:rowOff>
    </xdr:from>
    <xdr:to>
      <xdr:col>2</xdr:col>
      <xdr:colOff>57150</xdr:colOff>
      <xdr:row>33</xdr:row>
      <xdr:rowOff>9525</xdr:rowOff>
    </xdr:to>
    <xdr:sp macro="" textlink="">
      <xdr:nvSpPr>
        <xdr:cNvPr id="3" name="Rectangle 2">
          <a:extLst>
            <a:ext uri="{FF2B5EF4-FFF2-40B4-BE49-F238E27FC236}">
              <a16:creationId xmlns:a16="http://schemas.microsoft.com/office/drawing/2014/main" id="{2BACD2B7-A7DE-45D5-A521-7B24074B3A2E}"/>
            </a:ext>
          </a:extLst>
        </xdr:cNvPr>
        <xdr:cNvSpPr/>
      </xdr:nvSpPr>
      <xdr:spPr>
        <a:xfrm>
          <a:off x="0" y="419099"/>
          <a:ext cx="1428750" cy="5562601"/>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133350</xdr:colOff>
      <xdr:row>2</xdr:row>
      <xdr:rowOff>171449</xdr:rowOff>
    </xdr:from>
    <xdr:to>
      <xdr:col>16</xdr:col>
      <xdr:colOff>666749</xdr:colOff>
      <xdr:row>33</xdr:row>
      <xdr:rowOff>66675</xdr:rowOff>
    </xdr:to>
    <xdr:sp macro="" textlink="">
      <xdr:nvSpPr>
        <xdr:cNvPr id="5" name="Rectangle 4">
          <a:extLst>
            <a:ext uri="{FF2B5EF4-FFF2-40B4-BE49-F238E27FC236}">
              <a16:creationId xmlns:a16="http://schemas.microsoft.com/office/drawing/2014/main" id="{0DB880F4-EF7E-4651-AC9F-4248B2844D37}"/>
            </a:ext>
          </a:extLst>
        </xdr:cNvPr>
        <xdr:cNvSpPr/>
      </xdr:nvSpPr>
      <xdr:spPr>
        <a:xfrm>
          <a:off x="1504950" y="533399"/>
          <a:ext cx="10134599" cy="5505451"/>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171450</xdr:colOff>
      <xdr:row>8</xdr:row>
      <xdr:rowOff>28575</xdr:rowOff>
    </xdr:from>
    <xdr:to>
      <xdr:col>17</xdr:col>
      <xdr:colOff>190499</xdr:colOff>
      <xdr:row>31</xdr:row>
      <xdr:rowOff>163830</xdr:rowOff>
    </xdr:to>
    <xdr:sp macro="" textlink="">
      <xdr:nvSpPr>
        <xdr:cNvPr id="6" name="Rectangle 5">
          <a:extLst>
            <a:ext uri="{FF2B5EF4-FFF2-40B4-BE49-F238E27FC236}">
              <a16:creationId xmlns:a16="http://schemas.microsoft.com/office/drawing/2014/main" id="{95A1B3AF-5510-4048-8BBD-919133337045}"/>
            </a:ext>
          </a:extLst>
        </xdr:cNvPr>
        <xdr:cNvSpPr/>
      </xdr:nvSpPr>
      <xdr:spPr>
        <a:xfrm>
          <a:off x="1543050" y="1476375"/>
          <a:ext cx="10306049" cy="4297680"/>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66675</xdr:rowOff>
    </xdr:from>
    <xdr:to>
      <xdr:col>4</xdr:col>
      <xdr:colOff>85725</xdr:colOff>
      <xdr:row>2</xdr:row>
      <xdr:rowOff>66675</xdr:rowOff>
    </xdr:to>
    <xdr:sp macro="" textlink="">
      <xdr:nvSpPr>
        <xdr:cNvPr id="8" name="TextBox 7">
          <a:extLst>
            <a:ext uri="{FF2B5EF4-FFF2-40B4-BE49-F238E27FC236}">
              <a16:creationId xmlns:a16="http://schemas.microsoft.com/office/drawing/2014/main" id="{45D300C7-5D7C-4098-900C-03E00A3AABB2}"/>
            </a:ext>
          </a:extLst>
        </xdr:cNvPr>
        <xdr:cNvSpPr txBox="1"/>
      </xdr:nvSpPr>
      <xdr:spPr>
        <a:xfrm>
          <a:off x="0" y="66675"/>
          <a:ext cx="28289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xdr:from>
      <xdr:col>0</xdr:col>
      <xdr:colOff>342901</xdr:colOff>
      <xdr:row>3</xdr:row>
      <xdr:rowOff>19050</xdr:rowOff>
    </xdr:from>
    <xdr:to>
      <xdr:col>1</xdr:col>
      <xdr:colOff>647700</xdr:colOff>
      <xdr:row>5</xdr:row>
      <xdr:rowOff>0</xdr:rowOff>
    </xdr:to>
    <xdr:sp macro="" textlink="">
      <xdr:nvSpPr>
        <xdr:cNvPr id="9" name="TextBox 8">
          <a:extLst>
            <a:ext uri="{FF2B5EF4-FFF2-40B4-BE49-F238E27FC236}">
              <a16:creationId xmlns:a16="http://schemas.microsoft.com/office/drawing/2014/main" id="{21E352E9-A0C8-43D7-99CA-B328937841B1}"/>
            </a:ext>
          </a:extLst>
        </xdr:cNvPr>
        <xdr:cNvSpPr txBox="1"/>
      </xdr:nvSpPr>
      <xdr:spPr>
        <a:xfrm>
          <a:off x="342901" y="561975"/>
          <a:ext cx="99059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solidFill>
                <a:schemeClr val="bg1">
                  <a:lumMod val="95000"/>
                </a:schemeClr>
              </a:solidFill>
            </a:rPr>
            <a:t>Xeenom</a:t>
          </a:r>
          <a:endParaRPr lang="en-US" sz="1600" b="1" spc="110">
            <a:solidFill>
              <a:schemeClr val="bg1">
                <a:lumMod val="95000"/>
              </a:schemeClr>
            </a:solidFill>
          </a:endParaRPr>
        </a:p>
      </xdr:txBody>
    </xdr:sp>
    <xdr:clientData/>
  </xdr:twoCellAnchor>
  <xdr:twoCellAnchor>
    <xdr:from>
      <xdr:col>0</xdr:col>
      <xdr:colOff>76198</xdr:colOff>
      <xdr:row>3</xdr:row>
      <xdr:rowOff>47625</xdr:rowOff>
    </xdr:from>
    <xdr:to>
      <xdr:col>0</xdr:col>
      <xdr:colOff>304799</xdr:colOff>
      <xdr:row>4</xdr:row>
      <xdr:rowOff>104775</xdr:rowOff>
    </xdr:to>
    <xdr:sp macro="" textlink="">
      <xdr:nvSpPr>
        <xdr:cNvPr id="11" name="Rectangle: Rounded Corners 10">
          <a:extLst>
            <a:ext uri="{FF2B5EF4-FFF2-40B4-BE49-F238E27FC236}">
              <a16:creationId xmlns:a16="http://schemas.microsoft.com/office/drawing/2014/main" id="{D6FE2B24-26C2-4FCE-8014-03F57EEE28E1}"/>
            </a:ext>
          </a:extLst>
        </xdr:cNvPr>
        <xdr:cNvSpPr/>
      </xdr:nvSpPr>
      <xdr:spPr>
        <a:xfrm flipH="1">
          <a:off x="76198" y="590550"/>
          <a:ext cx="228601" cy="238125"/>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140885</xdr:colOff>
      <xdr:row>3</xdr:row>
      <xdr:rowOff>180974</xdr:rowOff>
    </xdr:from>
    <xdr:to>
      <xdr:col>0</xdr:col>
      <xdr:colOff>390525</xdr:colOff>
      <xdr:row>5</xdr:row>
      <xdr:rowOff>19050</xdr:rowOff>
    </xdr:to>
    <xdr:sp macro="" textlink="">
      <xdr:nvSpPr>
        <xdr:cNvPr id="12" name="Rectangle: Rounded Corners 11">
          <a:extLst>
            <a:ext uri="{FF2B5EF4-FFF2-40B4-BE49-F238E27FC236}">
              <a16:creationId xmlns:a16="http://schemas.microsoft.com/office/drawing/2014/main" id="{96B0CE6C-D84D-41A5-8B31-55966352B6DF}"/>
            </a:ext>
          </a:extLst>
        </xdr:cNvPr>
        <xdr:cNvSpPr/>
      </xdr:nvSpPr>
      <xdr:spPr>
        <a:xfrm flipV="1">
          <a:off x="140885" y="723899"/>
          <a:ext cx="249640" cy="200026"/>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409574</xdr:colOff>
      <xdr:row>7</xdr:row>
      <xdr:rowOff>161924</xdr:rowOff>
    </xdr:from>
    <xdr:to>
      <xdr:col>0</xdr:col>
      <xdr:colOff>592454</xdr:colOff>
      <xdr:row>8</xdr:row>
      <xdr:rowOff>153363</xdr:rowOff>
    </xdr:to>
    <xdr:pic>
      <xdr:nvPicPr>
        <xdr:cNvPr id="13" name="Picture 12">
          <a:extLst>
            <a:ext uri="{FF2B5EF4-FFF2-40B4-BE49-F238E27FC236}">
              <a16:creationId xmlns:a16="http://schemas.microsoft.com/office/drawing/2014/main" id="{3B7C703F-289B-40AE-AC3A-6CEF80B156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4" y="1428749"/>
          <a:ext cx="182880" cy="172414"/>
        </a:xfrm>
        <a:prstGeom prst="rect">
          <a:avLst/>
        </a:prstGeom>
      </xdr:spPr>
    </xdr:pic>
    <xdr:clientData/>
  </xdr:twoCellAnchor>
  <xdr:twoCellAnchor editAs="oneCell">
    <xdr:from>
      <xdr:col>0</xdr:col>
      <xdr:colOff>438149</xdr:colOff>
      <xdr:row>10</xdr:row>
      <xdr:rowOff>114299</xdr:rowOff>
    </xdr:from>
    <xdr:to>
      <xdr:col>0</xdr:col>
      <xdr:colOff>621029</xdr:colOff>
      <xdr:row>11</xdr:row>
      <xdr:rowOff>105738</xdr:rowOff>
    </xdr:to>
    <xdr:pic>
      <xdr:nvPicPr>
        <xdr:cNvPr id="14" name="Picture 13">
          <a:extLst>
            <a:ext uri="{FF2B5EF4-FFF2-40B4-BE49-F238E27FC236}">
              <a16:creationId xmlns:a16="http://schemas.microsoft.com/office/drawing/2014/main" id="{231061DA-D992-42AF-9631-1D5AFCDDA0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8149" y="1924049"/>
          <a:ext cx="182880" cy="172414"/>
        </a:xfrm>
        <a:prstGeom prst="rect">
          <a:avLst/>
        </a:prstGeom>
      </xdr:spPr>
    </xdr:pic>
    <xdr:clientData/>
  </xdr:twoCellAnchor>
  <xdr:twoCellAnchor editAs="oneCell">
    <xdr:from>
      <xdr:col>0</xdr:col>
      <xdr:colOff>466724</xdr:colOff>
      <xdr:row>12</xdr:row>
      <xdr:rowOff>152399</xdr:rowOff>
    </xdr:from>
    <xdr:to>
      <xdr:col>0</xdr:col>
      <xdr:colOff>649604</xdr:colOff>
      <xdr:row>13</xdr:row>
      <xdr:rowOff>143837</xdr:rowOff>
    </xdr:to>
    <xdr:pic>
      <xdr:nvPicPr>
        <xdr:cNvPr id="15" name="Picture 14">
          <a:extLst>
            <a:ext uri="{FF2B5EF4-FFF2-40B4-BE49-F238E27FC236}">
              <a16:creationId xmlns:a16="http://schemas.microsoft.com/office/drawing/2014/main" id="{8E7A5404-E4DF-4606-93B4-BB15B73230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6724" y="2324099"/>
          <a:ext cx="182880" cy="172413"/>
        </a:xfrm>
        <a:prstGeom prst="rect">
          <a:avLst/>
        </a:prstGeom>
      </xdr:spPr>
    </xdr:pic>
    <xdr:clientData/>
  </xdr:twoCellAnchor>
  <xdr:twoCellAnchor>
    <xdr:from>
      <xdr:col>0</xdr:col>
      <xdr:colOff>523875</xdr:colOff>
      <xdr:row>7</xdr:row>
      <xdr:rowOff>133349</xdr:rowOff>
    </xdr:from>
    <xdr:to>
      <xdr:col>2</xdr:col>
      <xdr:colOff>635140</xdr:colOff>
      <xdr:row>10</xdr:row>
      <xdr:rowOff>34039</xdr:rowOff>
    </xdr:to>
    <xdr:sp macro="" textlink="">
      <xdr:nvSpPr>
        <xdr:cNvPr id="16" name="TextBox 15">
          <a:extLst>
            <a:ext uri="{FF2B5EF4-FFF2-40B4-BE49-F238E27FC236}">
              <a16:creationId xmlns:a16="http://schemas.microsoft.com/office/drawing/2014/main" id="{707312C3-3BEF-4986-B164-3D96D411E286}"/>
            </a:ext>
          </a:extLst>
        </xdr:cNvPr>
        <xdr:cNvSpPr txBox="1"/>
      </xdr:nvSpPr>
      <xdr:spPr>
        <a:xfrm>
          <a:off x="523875" y="1400174"/>
          <a:ext cx="1482865" cy="44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Dashboard</a:t>
          </a:r>
          <a:endParaRPr lang="en-US" sz="1100" b="1" spc="110">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0</xdr:col>
      <xdr:colOff>659675</xdr:colOff>
      <xdr:row>10</xdr:row>
      <xdr:rowOff>38099</xdr:rowOff>
    </xdr:from>
    <xdr:to>
      <xdr:col>3</xdr:col>
      <xdr:colOff>54115</xdr:colOff>
      <xdr:row>12</xdr:row>
      <xdr:rowOff>9525</xdr:rowOff>
    </xdr:to>
    <xdr:sp macro="" textlink="">
      <xdr:nvSpPr>
        <xdr:cNvPr id="17" name="TextBox 16">
          <a:extLst>
            <a:ext uri="{FF2B5EF4-FFF2-40B4-BE49-F238E27FC236}">
              <a16:creationId xmlns:a16="http://schemas.microsoft.com/office/drawing/2014/main" id="{527A8F51-EF99-4524-8E87-0E725F37DCF8}"/>
            </a:ext>
          </a:extLst>
        </xdr:cNvPr>
        <xdr:cNvSpPr txBox="1"/>
      </xdr:nvSpPr>
      <xdr:spPr>
        <a:xfrm>
          <a:off x="659675" y="1847849"/>
          <a:ext cx="145184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spc="110">
              <a:solidFill>
                <a:srgbClr val="A6A6A6"/>
              </a:solidFill>
            </a:rPr>
            <a:t>Analysis</a:t>
          </a:r>
          <a:endParaRPr lang="en-US" sz="1400" b="0" spc="110">
            <a:solidFill>
              <a:srgbClr val="A6A6A6"/>
            </a:solidFill>
          </a:endParaRPr>
        </a:p>
      </xdr:txBody>
    </xdr:sp>
    <xdr:clientData/>
  </xdr:twoCellAnchor>
  <xdr:twoCellAnchor>
    <xdr:from>
      <xdr:col>1</xdr:col>
      <xdr:colOff>2450</xdr:colOff>
      <xdr:row>12</xdr:row>
      <xdr:rowOff>85724</xdr:rowOff>
    </xdr:from>
    <xdr:to>
      <xdr:col>3</xdr:col>
      <xdr:colOff>82690</xdr:colOff>
      <xdr:row>14</xdr:row>
      <xdr:rowOff>9525</xdr:rowOff>
    </xdr:to>
    <xdr:sp macro="" textlink="">
      <xdr:nvSpPr>
        <xdr:cNvPr id="18" name="TextBox 17">
          <a:extLst>
            <a:ext uri="{FF2B5EF4-FFF2-40B4-BE49-F238E27FC236}">
              <a16:creationId xmlns:a16="http://schemas.microsoft.com/office/drawing/2014/main" id="{8836E3B9-F60E-4D9C-B935-0C93CC4F725C}"/>
            </a:ext>
          </a:extLst>
        </xdr:cNvPr>
        <xdr:cNvSpPr txBox="1"/>
      </xdr:nvSpPr>
      <xdr:spPr>
        <a:xfrm>
          <a:off x="688250" y="2257424"/>
          <a:ext cx="145184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spc="110">
              <a:solidFill>
                <a:schemeClr val="bg1">
                  <a:lumMod val="65000"/>
                </a:schemeClr>
              </a:solidFill>
            </a:rPr>
            <a:t>Dataset</a:t>
          </a:r>
          <a:endParaRPr lang="en-US" sz="1400" b="0" spc="110">
            <a:solidFill>
              <a:schemeClr val="bg1">
                <a:lumMod val="65000"/>
              </a:schemeClr>
            </a:solidFill>
          </a:endParaRPr>
        </a:p>
      </xdr:txBody>
    </xdr:sp>
    <xdr:clientData/>
  </xdr:twoCellAnchor>
  <xdr:twoCellAnchor>
    <xdr:from>
      <xdr:col>0</xdr:col>
      <xdr:colOff>9525</xdr:colOff>
      <xdr:row>7</xdr:row>
      <xdr:rowOff>57149</xdr:rowOff>
    </xdr:from>
    <xdr:to>
      <xdr:col>2</xdr:col>
      <xdr:colOff>57150</xdr:colOff>
      <xdr:row>9</xdr:row>
      <xdr:rowOff>163503</xdr:rowOff>
    </xdr:to>
    <xdr:sp macro="" textlink="">
      <xdr:nvSpPr>
        <xdr:cNvPr id="19" name="Rectangle: Rounded Corners 18">
          <a:extLst>
            <a:ext uri="{FF2B5EF4-FFF2-40B4-BE49-F238E27FC236}">
              <a16:creationId xmlns:a16="http://schemas.microsoft.com/office/drawing/2014/main" id="{35FD01FD-4DE8-4C74-858E-5CFA1783D9ED}"/>
            </a:ext>
          </a:extLst>
        </xdr:cNvPr>
        <xdr:cNvSpPr/>
      </xdr:nvSpPr>
      <xdr:spPr>
        <a:xfrm>
          <a:off x="9525" y="1323974"/>
          <a:ext cx="1419225" cy="468304"/>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95251</xdr:colOff>
      <xdr:row>29</xdr:row>
      <xdr:rowOff>47625</xdr:rowOff>
    </xdr:from>
    <xdr:to>
      <xdr:col>2</xdr:col>
      <xdr:colOff>19050</xdr:colOff>
      <xdr:row>32</xdr:row>
      <xdr:rowOff>98950</xdr:rowOff>
    </xdr:to>
    <xdr:sp macro="" textlink="">
      <xdr:nvSpPr>
        <xdr:cNvPr id="20" name="Rectangle: Rounded Corners 19">
          <a:extLst>
            <a:ext uri="{FF2B5EF4-FFF2-40B4-BE49-F238E27FC236}">
              <a16:creationId xmlns:a16="http://schemas.microsoft.com/office/drawing/2014/main" id="{2C9017B5-741B-433D-B96A-11F852FF5EBA}"/>
            </a:ext>
          </a:extLst>
        </xdr:cNvPr>
        <xdr:cNvSpPr/>
      </xdr:nvSpPr>
      <xdr:spPr>
        <a:xfrm>
          <a:off x="95251" y="5295900"/>
          <a:ext cx="1295399" cy="5942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29</xdr:row>
      <xdr:rowOff>47626</xdr:rowOff>
    </xdr:from>
    <xdr:to>
      <xdr:col>1</xdr:col>
      <xdr:colOff>676275</xdr:colOff>
      <xdr:row>30</xdr:row>
      <xdr:rowOff>142875</xdr:rowOff>
    </xdr:to>
    <xdr:sp macro="" textlink="">
      <xdr:nvSpPr>
        <xdr:cNvPr id="21" name="TextBox 20">
          <a:extLst>
            <a:ext uri="{FF2B5EF4-FFF2-40B4-BE49-F238E27FC236}">
              <a16:creationId xmlns:a16="http://schemas.microsoft.com/office/drawing/2014/main" id="{E7F0EBAC-43E3-4B7B-8869-416AEB8BBB88}"/>
            </a:ext>
          </a:extLst>
        </xdr:cNvPr>
        <xdr:cNvSpPr txBox="1"/>
      </xdr:nvSpPr>
      <xdr:spPr>
        <a:xfrm>
          <a:off x="95250" y="5295901"/>
          <a:ext cx="126682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EniOlaNimi J.A</a:t>
          </a:r>
        </a:p>
      </xdr:txBody>
    </xdr:sp>
    <xdr:clientData/>
  </xdr:twoCellAnchor>
  <xdr:twoCellAnchor>
    <xdr:from>
      <xdr:col>0</xdr:col>
      <xdr:colOff>161925</xdr:colOff>
      <xdr:row>30</xdr:row>
      <xdr:rowOff>142875</xdr:rowOff>
    </xdr:from>
    <xdr:to>
      <xdr:col>1</xdr:col>
      <xdr:colOff>573405</xdr:colOff>
      <xdr:row>30</xdr:row>
      <xdr:rowOff>142875</xdr:rowOff>
    </xdr:to>
    <xdr:cxnSp macro="">
      <xdr:nvCxnSpPr>
        <xdr:cNvPr id="23" name="Straight Connector 22">
          <a:extLst>
            <a:ext uri="{FF2B5EF4-FFF2-40B4-BE49-F238E27FC236}">
              <a16:creationId xmlns:a16="http://schemas.microsoft.com/office/drawing/2014/main" id="{09BB7DBE-6BE3-40D3-A3E0-D0FA7585F239}"/>
            </a:ext>
          </a:extLst>
        </xdr:cNvPr>
        <xdr:cNvCxnSpPr/>
      </xdr:nvCxnSpPr>
      <xdr:spPr>
        <a:xfrm>
          <a:off x="161925" y="5572125"/>
          <a:ext cx="1097280" cy="0"/>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95251</xdr:colOff>
      <xdr:row>31</xdr:row>
      <xdr:rowOff>9525</xdr:rowOff>
    </xdr:from>
    <xdr:to>
      <xdr:col>2</xdr:col>
      <xdr:colOff>198374</xdr:colOff>
      <xdr:row>32</xdr:row>
      <xdr:rowOff>130791</xdr:rowOff>
    </xdr:to>
    <xdr:sp macro="" textlink="">
      <xdr:nvSpPr>
        <xdr:cNvPr id="26" name="TextBox 25">
          <a:extLst>
            <a:ext uri="{FF2B5EF4-FFF2-40B4-BE49-F238E27FC236}">
              <a16:creationId xmlns:a16="http://schemas.microsoft.com/office/drawing/2014/main" id="{85CB2347-EF1C-4223-A952-78F5923099C3}"/>
            </a:ext>
          </a:extLst>
        </xdr:cNvPr>
        <xdr:cNvSpPr txBox="1"/>
      </xdr:nvSpPr>
      <xdr:spPr>
        <a:xfrm>
          <a:off x="95251" y="5619750"/>
          <a:ext cx="1474723" cy="302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2</xdr:col>
      <xdr:colOff>285750</xdr:colOff>
      <xdr:row>2</xdr:row>
      <xdr:rowOff>171450</xdr:rowOff>
    </xdr:from>
    <xdr:to>
      <xdr:col>6</xdr:col>
      <xdr:colOff>133350</xdr:colOff>
      <xdr:row>10</xdr:row>
      <xdr:rowOff>28576</xdr:rowOff>
    </xdr:to>
    <xdr:sp macro="" textlink="">
      <xdr:nvSpPr>
        <xdr:cNvPr id="30" name="Rectangle 29">
          <a:extLst>
            <a:ext uri="{FF2B5EF4-FFF2-40B4-BE49-F238E27FC236}">
              <a16:creationId xmlns:a16="http://schemas.microsoft.com/office/drawing/2014/main" id="{701FBF42-CAB8-4E24-AB4B-656413B02F60}"/>
            </a:ext>
          </a:extLst>
        </xdr:cNvPr>
        <xdr:cNvSpPr/>
      </xdr:nvSpPr>
      <xdr:spPr>
        <a:xfrm>
          <a:off x="1657350" y="533400"/>
          <a:ext cx="2590800" cy="1304926"/>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142876</xdr:colOff>
      <xdr:row>3</xdr:row>
      <xdr:rowOff>19049</xdr:rowOff>
    </xdr:from>
    <xdr:to>
      <xdr:col>17</xdr:col>
      <xdr:colOff>38100</xdr:colOff>
      <xdr:row>10</xdr:row>
      <xdr:rowOff>38099</xdr:rowOff>
    </xdr:to>
    <xdr:sp macro="" textlink="">
      <xdr:nvSpPr>
        <xdr:cNvPr id="31" name="Rectangle 30">
          <a:extLst>
            <a:ext uri="{FF2B5EF4-FFF2-40B4-BE49-F238E27FC236}">
              <a16:creationId xmlns:a16="http://schemas.microsoft.com/office/drawing/2014/main" id="{0D32FE7F-4BEB-48CC-BA8B-0B681393EE2C}"/>
            </a:ext>
          </a:extLst>
        </xdr:cNvPr>
        <xdr:cNvSpPr/>
      </xdr:nvSpPr>
      <xdr:spPr>
        <a:xfrm>
          <a:off x="4257676" y="561974"/>
          <a:ext cx="7439024" cy="128587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10</xdr:row>
      <xdr:rowOff>152399</xdr:rowOff>
    </xdr:from>
    <xdr:to>
      <xdr:col>9</xdr:col>
      <xdr:colOff>333375</xdr:colOff>
      <xdr:row>21</xdr:row>
      <xdr:rowOff>95249</xdr:rowOff>
    </xdr:to>
    <xdr:sp macro="" textlink="">
      <xdr:nvSpPr>
        <xdr:cNvPr id="32" name="Rectangle 31">
          <a:extLst>
            <a:ext uri="{FF2B5EF4-FFF2-40B4-BE49-F238E27FC236}">
              <a16:creationId xmlns:a16="http://schemas.microsoft.com/office/drawing/2014/main" id="{A272B400-035A-4E8E-A515-53E12FF1881F}"/>
            </a:ext>
          </a:extLst>
        </xdr:cNvPr>
        <xdr:cNvSpPr/>
      </xdr:nvSpPr>
      <xdr:spPr>
        <a:xfrm>
          <a:off x="1562100" y="1962149"/>
          <a:ext cx="4943475" cy="1933575"/>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180976</xdr:colOff>
      <xdr:row>21</xdr:row>
      <xdr:rowOff>171450</xdr:rowOff>
    </xdr:from>
    <xdr:to>
      <xdr:col>9</xdr:col>
      <xdr:colOff>342900</xdr:colOff>
      <xdr:row>31</xdr:row>
      <xdr:rowOff>152400</xdr:rowOff>
    </xdr:to>
    <xdr:sp macro="" textlink="">
      <xdr:nvSpPr>
        <xdr:cNvPr id="33" name="Rectangle 32">
          <a:extLst>
            <a:ext uri="{FF2B5EF4-FFF2-40B4-BE49-F238E27FC236}">
              <a16:creationId xmlns:a16="http://schemas.microsoft.com/office/drawing/2014/main" id="{AFA9A4F8-4582-436A-80BC-D0682A8FFBED}"/>
            </a:ext>
          </a:extLst>
        </xdr:cNvPr>
        <xdr:cNvSpPr/>
      </xdr:nvSpPr>
      <xdr:spPr>
        <a:xfrm>
          <a:off x="1552576" y="3971925"/>
          <a:ext cx="4962524" cy="1790700"/>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400050</xdr:colOff>
      <xdr:row>10</xdr:row>
      <xdr:rowOff>114300</xdr:rowOff>
    </xdr:from>
    <xdr:to>
      <xdr:col>17</xdr:col>
      <xdr:colOff>152400</xdr:colOff>
      <xdr:row>31</xdr:row>
      <xdr:rowOff>171450</xdr:rowOff>
    </xdr:to>
    <xdr:sp macro="" textlink="">
      <xdr:nvSpPr>
        <xdr:cNvPr id="34" name="Rectangle 33">
          <a:extLst>
            <a:ext uri="{FF2B5EF4-FFF2-40B4-BE49-F238E27FC236}">
              <a16:creationId xmlns:a16="http://schemas.microsoft.com/office/drawing/2014/main" id="{E72EC7C1-B0CC-4B3F-9486-08486F441173}"/>
            </a:ext>
          </a:extLst>
        </xdr:cNvPr>
        <xdr:cNvSpPr/>
      </xdr:nvSpPr>
      <xdr:spPr>
        <a:xfrm>
          <a:off x="6572250" y="1924050"/>
          <a:ext cx="5238750" cy="3857625"/>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581025</xdr:colOff>
      <xdr:row>23</xdr:row>
      <xdr:rowOff>19049</xdr:rowOff>
    </xdr:from>
    <xdr:to>
      <xdr:col>17</xdr:col>
      <xdr:colOff>54374</xdr:colOff>
      <xdr:row>31</xdr:row>
      <xdr:rowOff>123824</xdr:rowOff>
    </xdr:to>
    <xdr:sp macro="" textlink="">
      <xdr:nvSpPr>
        <xdr:cNvPr id="35" name="Rectangle 34">
          <a:extLst>
            <a:ext uri="{FF2B5EF4-FFF2-40B4-BE49-F238E27FC236}">
              <a16:creationId xmlns:a16="http://schemas.microsoft.com/office/drawing/2014/main" id="{C3A79C3B-6EBC-4D39-B1B5-4E7E21A2ACAF}"/>
            </a:ext>
          </a:extLst>
        </xdr:cNvPr>
        <xdr:cNvSpPr/>
      </xdr:nvSpPr>
      <xdr:spPr>
        <a:xfrm>
          <a:off x="9496425" y="4181474"/>
          <a:ext cx="2216549" cy="1552575"/>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295276</xdr:colOff>
      <xdr:row>3</xdr:row>
      <xdr:rowOff>38101</xdr:rowOff>
    </xdr:from>
    <xdr:to>
      <xdr:col>3</xdr:col>
      <xdr:colOff>496913</xdr:colOff>
      <xdr:row>4</xdr:row>
      <xdr:rowOff>131607</xdr:rowOff>
    </xdr:to>
    <xdr:sp macro="" textlink="">
      <xdr:nvSpPr>
        <xdr:cNvPr id="37" name="TextBox 36">
          <a:extLst>
            <a:ext uri="{FF2B5EF4-FFF2-40B4-BE49-F238E27FC236}">
              <a16:creationId xmlns:a16="http://schemas.microsoft.com/office/drawing/2014/main" id="{2C145FD8-6E90-451B-AC94-678F6D27E87A}"/>
            </a:ext>
          </a:extLst>
        </xdr:cNvPr>
        <xdr:cNvSpPr txBox="1"/>
      </xdr:nvSpPr>
      <xdr:spPr>
        <a:xfrm>
          <a:off x="1666876" y="581026"/>
          <a:ext cx="887437" cy="274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solidFill>
            </a:rPr>
            <a:t>SALES</a:t>
          </a:r>
          <a:endParaRPr lang="en-US" sz="1200" b="1" spc="110">
            <a:solidFill>
              <a:schemeClr val="bg1"/>
            </a:solidFill>
          </a:endParaRPr>
        </a:p>
      </xdr:txBody>
    </xdr:sp>
    <xdr:clientData/>
  </xdr:twoCellAnchor>
  <xdr:twoCellAnchor>
    <xdr:from>
      <xdr:col>6</xdr:col>
      <xdr:colOff>228601</xdr:colOff>
      <xdr:row>3</xdr:row>
      <xdr:rowOff>38101</xdr:rowOff>
    </xdr:from>
    <xdr:to>
      <xdr:col>8</xdr:col>
      <xdr:colOff>331966</xdr:colOff>
      <xdr:row>4</xdr:row>
      <xdr:rowOff>131607</xdr:rowOff>
    </xdr:to>
    <xdr:sp macro="" textlink="">
      <xdr:nvSpPr>
        <xdr:cNvPr id="38" name="TextBox 37">
          <a:extLst>
            <a:ext uri="{FF2B5EF4-FFF2-40B4-BE49-F238E27FC236}">
              <a16:creationId xmlns:a16="http://schemas.microsoft.com/office/drawing/2014/main" id="{04D9C9B6-D2FC-4084-8497-4CAFFE5316CA}"/>
            </a:ext>
          </a:extLst>
        </xdr:cNvPr>
        <xdr:cNvSpPr txBox="1"/>
      </xdr:nvSpPr>
      <xdr:spPr>
        <a:xfrm>
          <a:off x="4343401" y="581026"/>
          <a:ext cx="1474965" cy="274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2">
                  <a:lumMod val="50000"/>
                </a:schemeClr>
              </a:solidFill>
            </a:rPr>
            <a:t>Quantity</a:t>
          </a:r>
          <a:endParaRPr lang="en-US" sz="1200" b="1" spc="110">
            <a:solidFill>
              <a:schemeClr val="bg2">
                <a:lumMod val="50000"/>
              </a:schemeClr>
            </a:solidFill>
          </a:endParaRPr>
        </a:p>
      </xdr:txBody>
    </xdr:sp>
    <xdr:clientData/>
  </xdr:twoCellAnchor>
  <xdr:twoCellAnchor>
    <xdr:from>
      <xdr:col>9</xdr:col>
      <xdr:colOff>400051</xdr:colOff>
      <xdr:row>3</xdr:row>
      <xdr:rowOff>38101</xdr:rowOff>
    </xdr:from>
    <xdr:to>
      <xdr:col>11</xdr:col>
      <xdr:colOff>172480</xdr:colOff>
      <xdr:row>4</xdr:row>
      <xdr:rowOff>131607</xdr:rowOff>
    </xdr:to>
    <xdr:sp macro="" textlink="">
      <xdr:nvSpPr>
        <xdr:cNvPr id="39" name="TextBox 38">
          <a:extLst>
            <a:ext uri="{FF2B5EF4-FFF2-40B4-BE49-F238E27FC236}">
              <a16:creationId xmlns:a16="http://schemas.microsoft.com/office/drawing/2014/main" id="{13EC2856-6038-4644-BFD6-472A319E2A53}"/>
            </a:ext>
          </a:extLst>
        </xdr:cNvPr>
        <xdr:cNvSpPr txBox="1"/>
      </xdr:nvSpPr>
      <xdr:spPr>
        <a:xfrm>
          <a:off x="6572251" y="581026"/>
          <a:ext cx="1144029" cy="274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Orders</a:t>
          </a:r>
          <a:endParaRPr lang="en-US" sz="1200" b="1" spc="110">
            <a:solidFill>
              <a:schemeClr val="bg2">
                <a:lumMod val="50000"/>
              </a:schemeClr>
            </a:solidFill>
          </a:endParaRPr>
        </a:p>
      </xdr:txBody>
    </xdr:sp>
    <xdr:clientData/>
  </xdr:twoCellAnchor>
  <xdr:twoCellAnchor>
    <xdr:from>
      <xdr:col>13</xdr:col>
      <xdr:colOff>95251</xdr:colOff>
      <xdr:row>3</xdr:row>
      <xdr:rowOff>9526</xdr:rowOff>
    </xdr:from>
    <xdr:to>
      <xdr:col>15</xdr:col>
      <xdr:colOff>19050</xdr:colOff>
      <xdr:row>4</xdr:row>
      <xdr:rowOff>103032</xdr:rowOff>
    </xdr:to>
    <xdr:sp macro="" textlink="">
      <xdr:nvSpPr>
        <xdr:cNvPr id="40" name="TextBox 39">
          <a:extLst>
            <a:ext uri="{FF2B5EF4-FFF2-40B4-BE49-F238E27FC236}">
              <a16:creationId xmlns:a16="http://schemas.microsoft.com/office/drawing/2014/main" id="{3BAB1D31-0CFB-4710-8513-1B86FBB3146A}"/>
            </a:ext>
          </a:extLst>
        </xdr:cNvPr>
        <xdr:cNvSpPr txBox="1"/>
      </xdr:nvSpPr>
      <xdr:spPr>
        <a:xfrm>
          <a:off x="9010651" y="552451"/>
          <a:ext cx="1295399" cy="274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7</xdr:col>
      <xdr:colOff>76201</xdr:colOff>
      <xdr:row>4</xdr:row>
      <xdr:rowOff>76201</xdr:rowOff>
    </xdr:from>
    <xdr:to>
      <xdr:col>7</xdr:col>
      <xdr:colOff>590550</xdr:colOff>
      <xdr:row>5</xdr:row>
      <xdr:rowOff>142875</xdr:rowOff>
    </xdr:to>
    <xdr:sp macro="" textlink="">
      <xdr:nvSpPr>
        <xdr:cNvPr id="44" name="TextBox 43">
          <a:extLst>
            <a:ext uri="{FF2B5EF4-FFF2-40B4-BE49-F238E27FC236}">
              <a16:creationId xmlns:a16="http://schemas.microsoft.com/office/drawing/2014/main" id="{77313A5F-C4EB-4A96-A5C0-75D1BB4E3F12}"/>
            </a:ext>
          </a:extLst>
        </xdr:cNvPr>
        <xdr:cNvSpPr txBox="1"/>
      </xdr:nvSpPr>
      <xdr:spPr>
        <a:xfrm>
          <a:off x="4876801" y="800101"/>
          <a:ext cx="514349"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10</xdr:col>
      <xdr:colOff>152401</xdr:colOff>
      <xdr:row>4</xdr:row>
      <xdr:rowOff>47626</xdr:rowOff>
    </xdr:from>
    <xdr:to>
      <xdr:col>10</xdr:col>
      <xdr:colOff>666750</xdr:colOff>
      <xdr:row>5</xdr:row>
      <xdr:rowOff>114300</xdr:rowOff>
    </xdr:to>
    <xdr:sp macro="" textlink="">
      <xdr:nvSpPr>
        <xdr:cNvPr id="45" name="TextBox 44">
          <a:extLst>
            <a:ext uri="{FF2B5EF4-FFF2-40B4-BE49-F238E27FC236}">
              <a16:creationId xmlns:a16="http://schemas.microsoft.com/office/drawing/2014/main" id="{C14D13D7-6CAE-4C16-B2F2-658C6681CCC1}"/>
            </a:ext>
          </a:extLst>
        </xdr:cNvPr>
        <xdr:cNvSpPr txBox="1"/>
      </xdr:nvSpPr>
      <xdr:spPr>
        <a:xfrm>
          <a:off x="7010401" y="771526"/>
          <a:ext cx="514349"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14</xdr:col>
      <xdr:colOff>133351</xdr:colOff>
      <xdr:row>4</xdr:row>
      <xdr:rowOff>66676</xdr:rowOff>
    </xdr:from>
    <xdr:to>
      <xdr:col>14</xdr:col>
      <xdr:colOff>647700</xdr:colOff>
      <xdr:row>5</xdr:row>
      <xdr:rowOff>133350</xdr:rowOff>
    </xdr:to>
    <xdr:sp macro="" textlink="">
      <xdr:nvSpPr>
        <xdr:cNvPr id="46" name="TextBox 45">
          <a:extLst>
            <a:ext uri="{FF2B5EF4-FFF2-40B4-BE49-F238E27FC236}">
              <a16:creationId xmlns:a16="http://schemas.microsoft.com/office/drawing/2014/main" id="{25F52AAD-50FD-46A4-B777-679ABDB3FCE7}"/>
            </a:ext>
          </a:extLst>
        </xdr:cNvPr>
        <xdr:cNvSpPr txBox="1"/>
      </xdr:nvSpPr>
      <xdr:spPr>
        <a:xfrm>
          <a:off x="9734551" y="790576"/>
          <a:ext cx="514349"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9</xdr:col>
      <xdr:colOff>600075</xdr:colOff>
      <xdr:row>11</xdr:row>
      <xdr:rowOff>19048</xdr:rowOff>
    </xdr:from>
    <xdr:to>
      <xdr:col>11</xdr:col>
      <xdr:colOff>381000</xdr:colOff>
      <xdr:row>12</xdr:row>
      <xdr:rowOff>57150</xdr:rowOff>
    </xdr:to>
    <xdr:sp macro="" textlink="">
      <xdr:nvSpPr>
        <xdr:cNvPr id="47" name="TextBox 46">
          <a:extLst>
            <a:ext uri="{FF2B5EF4-FFF2-40B4-BE49-F238E27FC236}">
              <a16:creationId xmlns:a16="http://schemas.microsoft.com/office/drawing/2014/main" id="{4D659C7C-8084-4E54-9BD5-C318DE9914C0}"/>
            </a:ext>
          </a:extLst>
        </xdr:cNvPr>
        <xdr:cNvSpPr txBox="1"/>
      </xdr:nvSpPr>
      <xdr:spPr>
        <a:xfrm>
          <a:off x="6772275" y="2009773"/>
          <a:ext cx="1152525" cy="219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spc="110">
              <a:solidFill>
                <a:schemeClr val="bg2">
                  <a:lumMod val="50000"/>
                </a:schemeClr>
              </a:solidFill>
            </a:rPr>
            <a:t>BY</a:t>
          </a:r>
          <a:r>
            <a:rPr lang="en-US" sz="900" b="1" spc="110" baseline="0">
              <a:solidFill>
                <a:schemeClr val="bg2">
                  <a:lumMod val="50000"/>
                </a:schemeClr>
              </a:solidFill>
            </a:rPr>
            <a:t> LOCATION</a:t>
          </a:r>
          <a:endParaRPr lang="en-US" sz="900" b="1" spc="110">
            <a:solidFill>
              <a:schemeClr val="bg2">
                <a:lumMod val="50000"/>
              </a:schemeClr>
            </a:solidFill>
          </a:endParaRPr>
        </a:p>
      </xdr:txBody>
    </xdr:sp>
    <xdr:clientData/>
  </xdr:twoCellAnchor>
  <xdr:twoCellAnchor>
    <xdr:from>
      <xdr:col>14</xdr:col>
      <xdr:colOff>276226</xdr:colOff>
      <xdr:row>21</xdr:row>
      <xdr:rowOff>161925</xdr:rowOff>
    </xdr:from>
    <xdr:to>
      <xdr:col>16</xdr:col>
      <xdr:colOff>333376</xdr:colOff>
      <xdr:row>22</xdr:row>
      <xdr:rowOff>179230</xdr:rowOff>
    </xdr:to>
    <xdr:sp macro="" textlink="">
      <xdr:nvSpPr>
        <xdr:cNvPr id="48" name="TextBox 47">
          <a:extLst>
            <a:ext uri="{FF2B5EF4-FFF2-40B4-BE49-F238E27FC236}">
              <a16:creationId xmlns:a16="http://schemas.microsoft.com/office/drawing/2014/main" id="{9D595AF1-2A24-4866-B9CD-8C9CF9DAD39B}"/>
            </a:ext>
          </a:extLst>
        </xdr:cNvPr>
        <xdr:cNvSpPr txBox="1"/>
      </xdr:nvSpPr>
      <xdr:spPr>
        <a:xfrm>
          <a:off x="9877426" y="3962400"/>
          <a:ext cx="1428750" cy="19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spc="110">
              <a:solidFill>
                <a:schemeClr val="bg2">
                  <a:lumMod val="50000"/>
                </a:schemeClr>
              </a:solidFill>
            </a:rPr>
            <a:t>Summary</a:t>
          </a:r>
        </a:p>
      </xdr:txBody>
    </xdr:sp>
    <xdr:clientData/>
  </xdr:twoCellAnchor>
  <xdr:twoCellAnchor>
    <xdr:from>
      <xdr:col>7</xdr:col>
      <xdr:colOff>85728</xdr:colOff>
      <xdr:row>21</xdr:row>
      <xdr:rowOff>114300</xdr:rowOff>
    </xdr:from>
    <xdr:to>
      <xdr:col>9</xdr:col>
      <xdr:colOff>352426</xdr:colOff>
      <xdr:row>22</xdr:row>
      <xdr:rowOff>179231</xdr:rowOff>
    </xdr:to>
    <xdr:sp macro="" textlink="">
      <xdr:nvSpPr>
        <xdr:cNvPr id="49" name="TextBox 48">
          <a:extLst>
            <a:ext uri="{FF2B5EF4-FFF2-40B4-BE49-F238E27FC236}">
              <a16:creationId xmlns:a16="http://schemas.microsoft.com/office/drawing/2014/main" id="{A2381B8A-17D6-47C8-9A1E-F9BAE1EA0A58}"/>
            </a:ext>
          </a:extLst>
        </xdr:cNvPr>
        <xdr:cNvSpPr txBox="1"/>
      </xdr:nvSpPr>
      <xdr:spPr>
        <a:xfrm>
          <a:off x="4886328" y="3914775"/>
          <a:ext cx="1638298" cy="245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spc="110">
              <a:solidFill>
                <a:schemeClr val="bg2">
                  <a:lumMod val="50000"/>
                </a:schemeClr>
              </a:solidFill>
              <a:latin typeface="+mn-lt"/>
              <a:ea typeface="+mn-ea"/>
              <a:cs typeface="+mn-cs"/>
            </a:rPr>
            <a:t>BY</a:t>
          </a:r>
          <a:r>
            <a:rPr lang="en-US" sz="1200" b="1" spc="110" baseline="0">
              <a:solidFill>
                <a:schemeClr val="bg2">
                  <a:lumMod val="50000"/>
                </a:schemeClr>
              </a:solidFill>
            </a:rPr>
            <a:t> </a:t>
          </a:r>
          <a:r>
            <a:rPr lang="en-US" sz="900" b="1" spc="110">
              <a:solidFill>
                <a:schemeClr val="bg2">
                  <a:lumMod val="50000"/>
                </a:schemeClr>
              </a:solidFill>
              <a:latin typeface="+mn-lt"/>
              <a:ea typeface="+mn-ea"/>
              <a:cs typeface="+mn-cs"/>
            </a:rPr>
            <a:t>PRODUCT</a:t>
          </a:r>
          <a:r>
            <a:rPr lang="en-US" sz="1200" b="1" spc="110" baseline="0">
              <a:solidFill>
                <a:schemeClr val="bg2">
                  <a:lumMod val="50000"/>
                </a:schemeClr>
              </a:solidFill>
            </a:rPr>
            <a:t> </a:t>
          </a:r>
          <a:r>
            <a:rPr lang="en-US" sz="900" b="1" spc="110">
              <a:solidFill>
                <a:schemeClr val="bg2">
                  <a:lumMod val="50000"/>
                </a:schemeClr>
              </a:solidFill>
              <a:latin typeface="+mn-lt"/>
              <a:ea typeface="+mn-ea"/>
              <a:cs typeface="+mn-cs"/>
            </a:rPr>
            <a:t>CATEGORY</a:t>
          </a:r>
        </a:p>
      </xdr:txBody>
    </xdr:sp>
    <xdr:clientData/>
  </xdr:twoCellAnchor>
  <xdr:twoCellAnchor>
    <xdr:from>
      <xdr:col>2</xdr:col>
      <xdr:colOff>247651</xdr:colOff>
      <xdr:row>21</xdr:row>
      <xdr:rowOff>123825</xdr:rowOff>
    </xdr:from>
    <xdr:to>
      <xdr:col>4</xdr:col>
      <xdr:colOff>514350</xdr:colOff>
      <xdr:row>23</xdr:row>
      <xdr:rowOff>0</xdr:rowOff>
    </xdr:to>
    <xdr:sp macro="" textlink="">
      <xdr:nvSpPr>
        <xdr:cNvPr id="50" name="TextBox 49">
          <a:extLst>
            <a:ext uri="{FF2B5EF4-FFF2-40B4-BE49-F238E27FC236}">
              <a16:creationId xmlns:a16="http://schemas.microsoft.com/office/drawing/2014/main" id="{1047E30E-F4BF-4682-86EB-6605E7C39317}"/>
            </a:ext>
          </a:extLst>
        </xdr:cNvPr>
        <xdr:cNvSpPr txBox="1"/>
      </xdr:nvSpPr>
      <xdr:spPr>
        <a:xfrm>
          <a:off x="1619251" y="3924300"/>
          <a:ext cx="16382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spc="110">
              <a:solidFill>
                <a:schemeClr val="bg2">
                  <a:lumMod val="50000"/>
                </a:schemeClr>
              </a:solidFill>
            </a:rPr>
            <a:t>BY</a:t>
          </a:r>
          <a:r>
            <a:rPr lang="en-US" sz="900" b="1" spc="110" baseline="0">
              <a:solidFill>
                <a:schemeClr val="bg2">
                  <a:lumMod val="50000"/>
                </a:schemeClr>
              </a:solidFill>
            </a:rPr>
            <a:t> CUSTOMER SEGMENT</a:t>
          </a:r>
          <a:endParaRPr lang="en-US" sz="900" b="1" spc="110">
            <a:solidFill>
              <a:schemeClr val="bg2">
                <a:lumMod val="50000"/>
              </a:schemeClr>
            </a:solidFill>
          </a:endParaRPr>
        </a:p>
      </xdr:txBody>
    </xdr:sp>
    <xdr:clientData/>
  </xdr:twoCellAnchor>
  <xdr:twoCellAnchor>
    <xdr:from>
      <xdr:col>3</xdr:col>
      <xdr:colOff>247651</xdr:colOff>
      <xdr:row>4</xdr:row>
      <xdr:rowOff>76201</xdr:rowOff>
    </xdr:from>
    <xdr:to>
      <xdr:col>4</xdr:col>
      <xdr:colOff>76200</xdr:colOff>
      <xdr:row>5</xdr:row>
      <xdr:rowOff>142875</xdr:rowOff>
    </xdr:to>
    <xdr:sp macro="" textlink="">
      <xdr:nvSpPr>
        <xdr:cNvPr id="52" name="TextBox 51">
          <a:extLst>
            <a:ext uri="{FF2B5EF4-FFF2-40B4-BE49-F238E27FC236}">
              <a16:creationId xmlns:a16="http://schemas.microsoft.com/office/drawing/2014/main" id="{CFF729B3-E61A-4386-9568-1C34B0261741}"/>
            </a:ext>
          </a:extLst>
        </xdr:cNvPr>
        <xdr:cNvSpPr txBox="1"/>
      </xdr:nvSpPr>
      <xdr:spPr>
        <a:xfrm>
          <a:off x="2305051" y="800101"/>
          <a:ext cx="514349"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bg1"/>
              </a:solidFill>
              <a:effectLst/>
              <a:latin typeface="+mn-lt"/>
              <a:ea typeface="+mn-ea"/>
              <a:cs typeface="+mn-cs"/>
            </a:rPr>
            <a:t>Δ</a:t>
          </a:r>
          <a:r>
            <a:rPr lang="en-US" sz="1100">
              <a:solidFill>
                <a:schemeClr val="bg1"/>
              </a:solidFill>
              <a:effectLst/>
              <a:latin typeface="+mn-lt"/>
              <a:ea typeface="+mn-ea"/>
              <a:cs typeface="+mn-cs"/>
            </a:rPr>
            <a:t> Py :</a:t>
          </a:r>
          <a:endParaRPr lang="en-US" sz="1200">
            <a:solidFill>
              <a:schemeClr val="bg1"/>
            </a:solidFill>
            <a:effectLst/>
          </a:endParaRPr>
        </a:p>
      </xdr:txBody>
    </xdr:sp>
    <xdr:clientData/>
  </xdr:twoCellAnchor>
  <xdr:twoCellAnchor editAs="oneCell">
    <xdr:from>
      <xdr:col>16</xdr:col>
      <xdr:colOff>122495</xdr:colOff>
      <xdr:row>0</xdr:row>
      <xdr:rowOff>0</xdr:rowOff>
    </xdr:from>
    <xdr:to>
      <xdr:col>17</xdr:col>
      <xdr:colOff>85725</xdr:colOff>
      <xdr:row>2</xdr:row>
      <xdr:rowOff>171450</xdr:rowOff>
    </xdr:to>
    <xdr:pic>
      <xdr:nvPicPr>
        <xdr:cNvPr id="53" name="Picture 52">
          <a:extLst>
            <a:ext uri="{FF2B5EF4-FFF2-40B4-BE49-F238E27FC236}">
              <a16:creationId xmlns:a16="http://schemas.microsoft.com/office/drawing/2014/main" id="{79E0F37E-204C-44E0-B0F4-5470B109AE3B}"/>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3822" r="37799"/>
        <a:stretch/>
      </xdr:blipFill>
      <xdr:spPr>
        <a:xfrm>
          <a:off x="11095295" y="0"/>
          <a:ext cx="649030" cy="533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0347225" backgroundQuery="1" createdVersion="7" refreshedVersion="7" minRefreshableVersion="3" recordCount="0" supportSubquery="1" supportAdvancedDrill="1" xr:uid="{95F941A3-7C98-42DF-AAA5-E51254AC3C81}">
  <cacheSource type="external" connectionId="2"/>
  <cacheFields count="5">
    <cacheField name="[Measures].[Revenue YOY KPI]" caption="Revenue YOY KPI" numFmtId="0" hierarchy="41" level="32767"/>
    <cacheField name="[Measures].[Orders YOY]" caption="Orders YOY" numFmtId="0" hierarchy="43" level="32767"/>
    <cacheField name="[Measures].[Quantity YOY]" caption="Quantity YOY" numFmtId="0" hierarchy="42" level="32767"/>
    <cacheField name="[Measures].[Discount YOY ]" caption="Discount YOY " numFmtId="0" hierarchy="44"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caption="Quantity YOY" measure="1" displayFolder="" measureGroup="Table1" count="0" oneField="1">
      <fieldsUsage count="1">
        <fieldUsage x="2"/>
      </fieldsUsage>
    </cacheHierarchy>
    <cacheHierarchy uniqueName="[Measures].[Orders YOY]" caption="Orders YOY" measure="1" displayFolder="" measureGroup="Table1" count="0" oneField="1">
      <fieldsUsage count="1">
        <fieldUsage x="1"/>
      </fieldsUsage>
    </cacheHierarchy>
    <cacheHierarchy uniqueName="[Measures].[Discount YOY ]" caption="Discount YOY " measure="1" displayFolder="" measureGroup="Table1" count="0" oneField="1">
      <fieldsUsage count="1">
        <fieldUsage x="3"/>
      </fieldsUsage>
    </cacheHierarchy>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1504633" backgroundQuery="1" createdVersion="7" refreshedVersion="7" minRefreshableVersion="3" recordCount="0" supportSubquery="1" supportAdvancedDrill="1" xr:uid="{164445CC-A846-4D7F-BD8D-FA776455683B}">
  <cacheSource type="external" connectionId="2"/>
  <cacheFields count="6">
    <cacheField name="[Measures].[Total Revenue]" caption="Total Revenue" numFmtId="0" hierarchy="36" level="32767"/>
    <cacheField name="[Measures].[Total Profit]" caption="Total Profit" numFmtId="0" hierarchy="37" level="32767"/>
    <cacheField name="[Measures].[Total Orders]" caption="Total Orders" numFmtId="0" hierarchy="38" level="32767"/>
    <cacheField name="[Measures].[Avg Discount]" caption="Avg Discount" numFmtId="0" hierarchy="39" level="32767"/>
    <cacheField name="[Measures].[Total Quantity]" caption="Total Quantity" numFmtId="0" hierarchy="40"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4"/>
      </fieldsUsage>
    </cacheHierarchy>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277778" backgroundQuery="1" createdVersion="7" refreshedVersion="7" minRefreshableVersion="3" recordCount="0" supportSubquery="1" supportAdvancedDrill="1" xr:uid="{14AE1D37-115C-47C0-AEDE-04F35BF2F9A8}">
  <cacheSource type="external" connectionId="2"/>
  <cacheFields count="4">
    <cacheField name="[Measures].[Total Revenue]" caption="Total Revenue" numFmtId="0" hierarchy="36" level="32767"/>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3125003" backgroundQuery="1" createdVersion="7" refreshedVersion="7" minRefreshableVersion="3" recordCount="0" supportSubquery="1" supportAdvancedDrill="1" xr:uid="{C0DDDAED-8782-424C-919B-1809774FA3B3}">
  <cacheSource type="external" connectionId="2"/>
  <cacheFields count="2">
    <cacheField name="[Measures].[Location Summary]" caption="Location Summary" numFmtId="0" hierarchy="46"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oneField="1">
      <fieldsUsage count="1">
        <fieldUsage x="0"/>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4629628" backgroundQuery="1" createdVersion="7" refreshedVersion="7" minRefreshableVersion="3" recordCount="0" supportSubquery="1" supportAdvancedDrill="1" xr:uid="{4E53BA95-9201-47FC-A5D3-364C2EFB6638}">
  <cacheSource type="external" connectionId="2"/>
  <cacheFields count="3">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509259" backgroundQuery="1" createdVersion="7" refreshedVersion="7" minRefreshableVersion="3" recordCount="0" supportSubquery="1" supportAdvancedDrill="1" xr:uid="{F18B29BA-A5AD-4EA0-8935-3D00633FD4AD}">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38"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5671297" backgroundQuery="1" createdVersion="7" refreshedVersion="7" minRefreshableVersion="3" recordCount="0" supportSubquery="1" supportAdvancedDrill="1" xr:uid="{80438D7C-0D94-41DD-9C6F-F67A1BB3C020}">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40"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6134259" backgroundQuery="1" createdVersion="7" refreshedVersion="7" minRefreshableVersion="3" recordCount="0" supportSubquery="1" supportAdvancedDrill="1" xr:uid="{54D23889-D0F2-4A64-96CD-59A07A97F246}">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39"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671296" backgroundQuery="1" createdVersion="7" refreshedVersion="7" minRefreshableVersion="3" recordCount="0" supportSubquery="1" supportAdvancedDrill="1" xr:uid="{0B58B631-C3BA-48D4-9EA3-88C4070532A5}">
  <cacheSource type="external" connectionId="2"/>
  <cacheFields count="4">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PY]" caption="Total Revenue PY" numFmtId="0" hierarchy="45" level="32767"/>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oneField="1">
      <fieldsUsage count="1">
        <fieldUsage x="2"/>
      </fieldsUsage>
    </cacheHierarchy>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7060183" backgroundQuery="1" createdVersion="7" refreshedVersion="7" minRefreshableVersion="3" recordCount="0" supportSubquery="1" supportAdvancedDrill="1" xr:uid="{C59C7685-D17D-451A-8C5A-D23BA1FF1A39}">
  <cacheSource type="external" connectionId="2"/>
  <cacheFields count="3">
    <cacheField name="[Measures].[Total Revenue]" caption="Total Revenue" numFmtId="0" hierarchy="36"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7638891" backgroundQuery="1" createdVersion="7" refreshedVersion="7" minRefreshableVersion="3" recordCount="0" supportSubquery="1" supportAdvancedDrill="1" xr:uid="{E1FADDA1-C588-4636-9200-EA282D982EF0}">
  <cacheSource type="external" connectionId="2"/>
  <cacheFields count="3">
    <cacheField name="[Measures].[Total Revenue]" caption="Total Revenue"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5.542008449076" backgroundQuery="1" createdVersion="7" refreshedVersion="7" minRefreshableVersion="3" recordCount="0" supportSubquery="1" supportAdvancedDrill="1" xr:uid="{16B0CF31-B234-41D7-8E51-783E312D1598}">
  <cacheSource type="external" connectionId="2"/>
  <cacheFields count="3">
    <cacheField name="[Measures].[Total Revenue]" caption="Total Revenue" numFmtId="0" hierarchy="36" level="32767"/>
    <cacheField name="[Table1].[State].[State]" caption="State" numFmtId="0" hierarchy="18" level="1">
      <sharedItems count="45">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Nebraska"/>
        <s v="Nevada"/>
        <s v="New Hampshire"/>
        <s v="New Jersey"/>
        <s v="New Mexico"/>
        <s v="New York"/>
        <s v="North Carolina"/>
        <s v="Ohio"/>
        <s v="Oklahoma"/>
        <s v="Oregon"/>
        <s v="Pennsylvania"/>
        <s v="Rhode Island"/>
        <s v="South Carolina"/>
        <s v="Tennessee"/>
        <s v="Texas"/>
        <s v="Utah"/>
        <s v="Vermont"/>
        <s v="Virginia"/>
        <s v="Washington"/>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Nebraska]"/>
            <x15:cachedUniqueName index="25" name="[Table1].[State].&amp;[Nevada]"/>
            <x15:cachedUniqueName index="26" name="[Table1].[State].&amp;[New Hampshire]"/>
            <x15:cachedUniqueName index="27" name="[Table1].[State].&amp;[New Jersey]"/>
            <x15:cachedUniqueName index="28" name="[Table1].[State].&amp;[New Mexico]"/>
            <x15:cachedUniqueName index="29" name="[Table1].[State].&amp;[New York]"/>
            <x15:cachedUniqueName index="30" name="[Table1].[State].&amp;[North Carolina]"/>
            <x15:cachedUniqueName index="31" name="[Table1].[State].&amp;[Ohio]"/>
            <x15:cachedUniqueName index="32" name="[Table1].[State].&amp;[Oklahoma]"/>
            <x15:cachedUniqueName index="33" name="[Table1].[State].&amp;[Oregon]"/>
            <x15:cachedUniqueName index="34" name="[Table1].[State].&amp;[Pennsylvania]"/>
            <x15:cachedUniqueName index="35" name="[Table1].[State].&amp;[Rhode Island]"/>
            <x15:cachedUniqueName index="36" name="[Table1].[State].&amp;[South Carolina]"/>
            <x15:cachedUniqueName index="37" name="[Table1].[State].&amp;[Tennessee]"/>
            <x15:cachedUniqueName index="38" name="[Table1].[State].&amp;[Texas]"/>
            <x15:cachedUniqueName index="39" name="[Table1].[State].&amp;[Utah]"/>
            <x15:cachedUniqueName index="40" name="[Table1].[State].&amp;[Vermont]"/>
            <x15:cachedUniqueName index="41" name="[Table1].[State].&amp;[Virginia]"/>
            <x15:cachedUniqueName index="42" name="[Table1].[State].&amp;[Washington]"/>
            <x15:cachedUniqueName index="43" name="[Table1].[State].&amp;[Wisconsin]"/>
            <x15:cachedUniqueName index="44" name="[Table1].[State].&amp;[Wyoming]"/>
          </x15:cachedUniqueNames>
        </ext>
      </extLst>
    </cacheField>
    <cacheField name="[Calendar].[Year].[Year]" caption="Year" numFmtId="0" hierarchy="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Nimi" refreshedDate="45984.937822337961" backgroundQuery="1" createdVersion="3" refreshedVersion="7" minRefreshableVersion="3" recordCount="0" supportSubquery="1" supportAdvancedDrill="1" xr:uid="{D10DA765-28E1-407A-8B30-6CE731DC0D65}">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 caption="Discount YOY "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53162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42CB8-8247-4B87-97DA-069AE27EFA2F}" name="PivotTable12" cacheId="2296" applyNumberFormats="0" applyBorderFormats="0" applyFontFormats="0" applyPatternFormats="0" applyAlignmentFormats="0" applyWidthHeightFormats="1" dataCaption="Values" tag="d2d74184-19bd-4f3f-8d07-22c799e115cf" updatedVersion="7" minRefreshableVersion="3" useAutoFormatting="1" subtotalHiddenItems="1" itemPrintTitles="1" createdVersion="7" indent="0" outline="1" outlineData="1" multipleFieldFilters="0">
  <location ref="T3:T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7">
      <pivotArea outline="0" collapsedLevelsAreSubtotals="1" fieldPosition="0"/>
    </format>
  </formats>
  <conditionalFormats count="3">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510880-107A-4C53-8C77-FB819888911A}" name="PivotTable6" cacheId="2311" applyNumberFormats="0" applyBorderFormats="0" applyFontFormats="0" applyPatternFormats="0" applyAlignmentFormats="0" applyWidthHeightFormats="1" dataCaption="Values" tag="573167b5-73d2-43e8-9771-1848a39cdcaa" updatedVersion="7" minRefreshableVersion="3" subtotalHiddenItems="1" rowGrandTotals="0" colGrandTotals="0" itemPrintTitles="1" createdVersion="7" indent="0" outline="1" outlineData="1" multipleFieldFilters="0" chartFormat="4">
  <location ref="A28:C40"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formats count="1">
    <format dxfId="28">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29B6E0-7B00-4066-8CFE-7030D6A7FDCA}" name="PivotTable2" cacheId="2299" applyNumberFormats="0" applyBorderFormats="0" applyFontFormats="0" applyPatternFormats="0" applyAlignmentFormats="0" applyWidthHeightFormats="1" dataCaption="Values" tag="4485746d-c708-4d59-abcc-2929d320d595" updatedVersion="7" minRefreshableVersion="3" subtotalHiddenItems="1" rowGrandTotals="0" colGrandTotals="0" itemPrintTitles="1" createdVersion="7" indent="0" outline="1" outlineData="1" multipleFieldFilters="0" chartFormat="8">
  <location ref="A8:B2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formats count="1">
    <format dxfId="2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05EB3-297A-4944-A0BE-01AD3B600ACF}" name="PivotTable5" cacheId="2308" applyNumberFormats="0" applyBorderFormats="0" applyFontFormats="0" applyPatternFormats="0" applyAlignmentFormats="0" applyWidthHeightFormats="1" dataCaption="Values" tag="31ed27f2-73cd-4d42-846b-f48dd1a4e8a5" updatedVersion="7" minRefreshableVersion="3" preserveFormatting="0" subtotalHiddenItems="1" rowGrandTotals="0" colGrandTotals="0" itemPrintTitles="1" createdVersion="7" indent="0" outline="1" outlineData="1" multipleFieldFilters="0" chartFormat="4">
  <location ref="K8:L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8"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585B35-9F8A-47EB-A14C-637BF7996055}" name="PivotTable7" cacheId="2314" applyNumberFormats="0" applyBorderFormats="0" applyFontFormats="0" applyPatternFormats="0" applyAlignmentFormats="0" applyWidthHeightFormats="1" dataCaption="Values" tag="cc232603-658d-4f23-a338-302a5a7cb143" updatedVersion="7" minRefreshableVersion="3" subtotalHiddenItems="1" rowGrandTotals="0" colGrandTotals="0" itemPrintTitles="1" createdVersion="7" indent="0" outline="1" outlineData="1" multipleFieldFilters="0" chartFormat="10">
  <location ref="A43:B4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i>
    <i>
      <x v="2"/>
    </i>
  </rowItems>
  <colItems count="1">
    <i/>
  </colItems>
  <dataFields count="1">
    <dataField fld="0" subtotal="count" baseField="0" baseItem="0" numFmtId="165"/>
  </dataFields>
  <formats count="1">
    <format dxfId="30">
      <pivotArea outline="0" collapsedLevelsAreSubtotals="1" fieldPosition="0"/>
    </format>
  </format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1"/>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12E365-DBA7-452F-9131-874F5C37EA68}" name="PivotTable9" cacheId="2320" applyNumberFormats="0" applyBorderFormats="0" applyFontFormats="0" applyPatternFormats="0" applyAlignmentFormats="0" applyWidthHeightFormats="1" dataCaption="Values" tag="809e1f48-8958-41be-b216-afd22efad578" updatedVersion="7" minRefreshableVersion="3" subtotalHiddenItems="1" rowGrandTotals="0" colGrandTotals="0" itemPrintTitles="1" createdVersion="7" indent="0" outline="1" outlineData="1" multipleFieldFilters="0">
  <location ref="A50:B95" firstHeaderRow="1" firstDataRow="1" firstDataCol="1"/>
  <pivotFields count="3">
    <pivotField dataField="1" subtotalTop="0" showAll="0" defaultSubtotal="0"/>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5">
    <i>
      <x v="3"/>
    </i>
    <i>
      <x v="29"/>
    </i>
    <i>
      <x v="38"/>
    </i>
    <i>
      <x v="34"/>
    </i>
    <i>
      <x v="20"/>
    </i>
    <i>
      <x v="41"/>
    </i>
    <i>
      <x v="12"/>
    </i>
    <i>
      <x v="31"/>
    </i>
    <i>
      <x v="11"/>
    </i>
    <i>
      <x v="42"/>
    </i>
    <i>
      <x v="27"/>
    </i>
    <i>
      <x v="30"/>
    </i>
    <i>
      <x v="9"/>
    </i>
    <i>
      <x v="8"/>
    </i>
    <i>
      <x v="43"/>
    </i>
    <i>
      <x v="35"/>
    </i>
    <i>
      <x v="4"/>
    </i>
    <i>
      <x v="25"/>
    </i>
    <i>
      <x v="32"/>
    </i>
    <i>
      <x/>
    </i>
    <i>
      <x v="1"/>
    </i>
    <i>
      <x v="33"/>
    </i>
    <i>
      <x v="22"/>
    </i>
    <i>
      <x v="15"/>
    </i>
    <i>
      <x v="18"/>
    </i>
    <i>
      <x v="23"/>
    </i>
    <i>
      <x v="5"/>
    </i>
    <i>
      <x v="19"/>
    </i>
    <i>
      <x v="37"/>
    </i>
    <i>
      <x v="24"/>
    </i>
    <i>
      <x v="40"/>
    </i>
    <i>
      <x v="6"/>
    </i>
    <i>
      <x v="2"/>
    </i>
    <i>
      <x v="39"/>
    </i>
    <i>
      <x v="44"/>
    </i>
    <i>
      <x v="21"/>
    </i>
    <i>
      <x v="10"/>
    </i>
    <i>
      <x v="13"/>
    </i>
    <i>
      <x v="26"/>
    </i>
    <i>
      <x v="14"/>
    </i>
    <i>
      <x v="17"/>
    </i>
    <i>
      <x v="36"/>
    </i>
    <i>
      <x v="16"/>
    </i>
    <i>
      <x v="7"/>
    </i>
    <i>
      <x v="28"/>
    </i>
  </rowItems>
  <colItems count="1">
    <i/>
  </colItems>
  <dataFields count="1">
    <dataField fld="0" subtotal="count" baseField="0" baseItem="0" numFmtId="165"/>
  </dataFields>
  <formats count="1">
    <format dxfId="31">
      <pivotArea outline="0" collapsedLevelsAreSubtotals="1" fieldPosition="0"/>
    </format>
  </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43F0CD-2CDE-4475-8BB9-B2248F61DECA}" name="PivotTable4" cacheId="2305" applyNumberFormats="0" applyBorderFormats="0" applyFontFormats="0" applyPatternFormats="0" applyAlignmentFormats="0" applyWidthHeightFormats="1" dataCaption="Values" tag="85a30c9a-83a9-4f56-84b4-13b8f95f053c" updatedVersion="7" minRefreshableVersion="3" preserveFormatting="0" subtotalHiddenItems="1" rowGrandTotals="0" colGrandTotals="0" itemPrintTitles="1" createdVersion="7" indent="0" outline="1" outlineData="1" multipleFieldFilters="0" chartFormat="4">
  <location ref="H8:I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5"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8FA4A1-E782-4C82-9078-3B422154C2C5}" name="PivotTable1" cacheId="2290" applyNumberFormats="0" applyBorderFormats="0" applyFontFormats="0" applyPatternFormats="0" applyAlignmentFormats="0" applyWidthHeightFormats="1" dataCaption="Values" tag="073f3ab8-ae2d-47a4-97be-0a3e4cb6ed3b" updatedVersion="7" minRefreshableVersion="3" useAutoFormatting="1" itemPrintTitles="1" createdVersion="7"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166"/>
    <dataField fld="3" subtotal="count" baseField="0" baseItem="0" numFmtId="10"/>
    <dataField fld="4" subtotal="count" baseField="0" baseItem="0" numFmtId="166"/>
  </dataFields>
  <formats count="4">
    <format dxfId="35">
      <pivotArea outline="0" collapsedLevelsAreSubtotals="1" fieldPosition="0">
        <references count="1">
          <reference field="4294967294" count="2" selected="0">
            <x v="0"/>
            <x v="1"/>
          </reference>
        </references>
      </pivotArea>
    </format>
    <format dxfId="34">
      <pivotArea outline="0" collapsedLevelsAreSubtotals="1" fieldPosition="0">
        <references count="1">
          <reference field="4294967294" count="1" selected="0">
            <x v="4"/>
          </reference>
        </references>
      </pivotArea>
    </format>
    <format dxfId="33">
      <pivotArea outline="0" collapsedLevelsAreSubtotals="1" fieldPosition="0">
        <references count="1">
          <reference field="4294967294" count="1" selected="0">
            <x v="2"/>
          </reference>
        </references>
      </pivotArea>
    </format>
    <format dxfId="32">
      <pivotArea outline="0" collapsedLevelsAreSubtotals="1" fieldPosition="0">
        <references count="1">
          <reference field="4294967294" count="1" selected="0">
            <x v="3"/>
          </reference>
        </references>
      </pivotArea>
    </format>
  </formats>
  <pivotHierarchies count="50">
    <pivotHierarchy dragToData="1"/>
    <pivotHierarchy/>
    <pivotHierarchy multipleItemSelectionAllowed="1" dragToData="1">
      <members count="1" level="1">
        <member name="[Calendar].[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ABDE72-2CEE-46BF-AD5F-0ABB92E4A35A}" name="PivotTable11" cacheId="2287" applyNumberFormats="0" applyBorderFormats="0" applyFontFormats="0" applyPatternFormats="0" applyAlignmentFormats="0" applyWidthHeightFormats="1" dataCaption="Values" tag="888b8736-ba1f-4eea-bdcb-06005bf02133" updatedVersion="7" minRefreshableVersion="3" useAutoFormatting="1" subtotalHiddenItems="1" itemPrintTitles="1" createdVersion="7" indent="0" outline="1" outlineData="1" multipleFieldFilters="0">
  <location ref="O3:R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2" subtotal="count" baseField="0" baseItem="0"/>
    <dataField fld="1" subtotal="count" baseField="0" baseItem="0"/>
    <dataField fld="3" subtotal="count" baseField="0" baseItem="0"/>
  </dataFields>
  <formats count="2">
    <format dxfId="37">
      <pivotArea outline="0" collapsedLevelsAreSubtotals="1" fieldPosition="0"/>
    </format>
    <format dxfId="36">
      <pivotArea outline="0" collapsedLevelsAreSubtotals="1" fieldPosition="0"/>
    </format>
  </formats>
  <conditionalFormats count="3">
    <conditionalFormat priority="16">
      <pivotAreas count="1">
        <pivotArea type="data" outline="0" collapsedLevelsAreSubtotals="1" fieldPosition="0"/>
      </pivotAreas>
    </conditionalFormat>
    <conditionalFormat priority="17">
      <pivotAreas count="1">
        <pivotArea type="data" outline="0" collapsedLevelsAreSubtotals="1" fieldPosition="0"/>
      </pivotAreas>
    </conditionalFormat>
    <conditionalFormat priority="18">
      <pivotAreas count="1">
        <pivotArea type="data" outline="0" collapsedLevelsAreSubtotals="1" fieldPosition="0"/>
      </pivotAreas>
    </conditionalFormat>
  </conditional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F02175-E6EC-40BB-8521-8D45F872288E}" name="PivotTable8" cacheId="2317" applyNumberFormats="0" applyBorderFormats="0" applyFontFormats="0" applyPatternFormats="0" applyAlignmentFormats="0" applyWidthHeightFormats="1" dataCaption="Values" tag="3f9f7fe3-4df1-4515-9d50-f398a107ce3f" updatedVersion="7" minRefreshableVersion="3" subtotalHiddenItems="1" rowGrandTotals="0" colGrandTotals="0" itemPrintTitles="1" createdVersion="7" indent="0" outline="1" outlineData="1" multipleFieldFilters="0" chartFormat="4">
  <location ref="D43:E46" firstHeaderRow="1" firstDataRow="1" firstDataCol="1"/>
  <pivotFields count="3">
    <pivotField dataField="1" subtotalTop="0" showAll="0" defaultSubtotal="0"/>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2"/>
    </i>
    <i>
      <x v="1"/>
    </i>
    <i>
      <x/>
    </i>
  </rowItems>
  <colItems count="1">
    <i/>
  </colItems>
  <dataFields count="1">
    <dataField fld="0" subtotal="count" baseField="0" baseItem="0" numFmtId="165"/>
  </dataFields>
  <formats count="1">
    <format dxfId="38">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25257E-6382-4FAE-97D5-D011BC572412}" name="PivotTable10" cacheId="2293" applyNumberFormats="0" applyBorderFormats="0" applyFontFormats="0" applyPatternFormats="0" applyAlignmentFormats="0" applyWidthHeightFormats="1" dataCaption="Values" tag="405bbfb7-1f31-44f5-b2a4-831b9a37de87" updatedVersion="7" minRefreshableVersion="3" subtotalHiddenItems="1" rowGrandTotals="0" colGrandTotals="0" itemPrintTitles="1" createdVersion="7" indent="0" outline="1" outlineData="1" multipleFieldFilters="0" chartFormat="9">
  <location ref="F50:I55" firstHeaderRow="1" firstDataRow="2"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v="2"/>
    </i>
    <i>
      <x/>
    </i>
    <i>
      <x v="3"/>
    </i>
    <i>
      <x v="1"/>
    </i>
  </rowItems>
  <colFields count="1">
    <field x="2"/>
  </colFields>
  <colItems count="3">
    <i>
      <x/>
    </i>
    <i>
      <x v="1"/>
    </i>
    <i>
      <x v="2"/>
    </i>
  </colItems>
  <dataFields count="1">
    <dataField fld="0" subtotal="count" baseField="0" baseItem="0" numFmtId="165"/>
  </dataFields>
  <formats count="1">
    <format dxfId="39">
      <pivotArea outline="0" collapsedLevelsAreSubtotals="1" fieldPosition="0"/>
    </format>
  </formats>
  <chartFormats count="3">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2CC7AD-2842-415E-AB70-9A0360E29BB8}" name="PivotTable3" cacheId="2302" applyNumberFormats="0" applyBorderFormats="0" applyFontFormats="0" applyPatternFormats="0" applyAlignmentFormats="0" applyWidthHeightFormats="1" dataCaption="Values" tag="9ad4e795-1be5-4135-974a-b854cee65167" updatedVersion="7" minRefreshableVersion="3" preserveFormatting="0" subtotalHiddenItems="1" rowGrandTotals="0" colGrandTotals="0" itemPrintTitles="1" createdVersion="7" indent="0" outline="1" outlineData="1" multipleFieldFilters="0" chartFormat="4">
  <location ref="E8:F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8"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9E6EA8C-52CE-42C4-9E41-C212BBBFF8C1}" sourceName="[Table1].[Ship Mode]">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95316207">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502AF23-01EB-428A-BD34-8366E96FDF36}" sourceName="[Table1].[Sub-Category]">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95316207">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86A654E-3F11-4353-B743-9628905232ED}" sourceName="[Table1].[Delivery Status]">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95316207">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extLst>
    <x:ext xmlns:x15="http://schemas.microsoft.com/office/spreadsheetml/2010/11/main" uri="{470722E0-AACD-4C17-9CDC-17EF765DBC7E}">
      <x15:slicerCacheHideItemsWithNoData count="1">
        <x15:slicerCacheOlapLevelName uniqueName="[Table1].[Delivery Status].[Delivery Status]"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F8E810-C637-4AF6-8D67-1B2A434E9443}" sourceName="[Calendar].[Year]">
  <pivotTables>
    <pivotTable tabId="6" name="PivotTable11"/>
    <pivotTable tabId="6" name="PivotTable1"/>
    <pivotTable tabId="6" name="PivotTable10"/>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195316207">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mp;[201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1B63155-2D47-4638-A359-4172F6E3D48D}" cache="Slicer_Ship_Mode" caption="Mode" startItem="2" level="1" style="Samp" rowHeight="182880"/>
  <slicer name="Sub-Category" xr10:uid="{5FEDD9C3-27AE-4BC4-9271-595C3F06C187}" cache="Slicer_Sub_Category" caption="Sub-Cat" startItem="1" level="1" style="Samp" rowHeight="274320"/>
  <slicer name="Delivery Status" xr10:uid="{DD8855C0-70B9-45D8-BF25-6B96BFA68949}" cache="Slicer_Delivery_Status" caption="Status" level="1" style="Samp" rowHeight="182880"/>
  <slicer name="Year" xr10:uid="{D8A9CD13-9B35-452B-839F-0116B14D44A9}" cache="Slicer_Year" caption="Year" columnCount="4" level="1" style="Samp"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60923-59D4-4228-AD37-C1E69E525562}" name="Table1" displayName="Table1" ref="A1:X9995" totalsRowShown="0" headerRowDxfId="26" dataDxfId="25" tableBorderDxfId="24">
  <autoFilter ref="A1:X9995" xr:uid="{0AE60923-59D4-4228-AD37-C1E69E525562}"/>
  <tableColumns count="24">
    <tableColumn id="1" xr3:uid="{3D272926-45C0-47E2-8628-BE8EEF4AFD13}" name="Row ID" dataDxfId="23"/>
    <tableColumn id="2" xr3:uid="{AF630D4F-5EDE-4810-96AC-1ECF6914EE58}" name="Order ID" dataDxfId="22"/>
    <tableColumn id="3" xr3:uid="{41C1940C-EB94-4B7E-B79F-CC7F38E0E621}" name="Order Date" dataDxfId="21"/>
    <tableColumn id="4" xr3:uid="{2031045F-C67C-48E7-BA1C-D75D8F14B29E}" name="Ship Date" dataDxfId="20"/>
    <tableColumn id="5" xr3:uid="{CCB354BD-B971-4200-95AE-F964F2DCCCD7}" name="Ship Mode" dataDxfId="19"/>
    <tableColumn id="6" xr3:uid="{763BA896-C536-4C17-8FAF-78377441E78F}" name="Customer ID" dataDxfId="18"/>
    <tableColumn id="7" xr3:uid="{CFDEA79F-02D0-47BC-B8CB-F45B3BC6C4CC}" name="Customer Name" dataDxfId="17"/>
    <tableColumn id="8" xr3:uid="{6056A156-A1D3-44D4-A7D0-2D60D16322F8}" name="Segment" dataDxfId="16"/>
    <tableColumn id="9" xr3:uid="{7DCAE1AC-2179-4072-9479-1ACDA885C520}" name="Country" dataDxfId="15"/>
    <tableColumn id="10" xr3:uid="{45B2AD5D-4316-4573-A4B5-09E5C0BBBE58}" name="City" dataDxfId="14"/>
    <tableColumn id="11" xr3:uid="{42034EE2-F287-478C-8CC3-A0FA20BD4148}" name="State" dataDxfId="13"/>
    <tableColumn id="12" xr3:uid="{EF71178E-701D-42F3-8265-71ED205169C3}" name="Region" dataDxfId="12"/>
    <tableColumn id="13" xr3:uid="{76AEF88D-C91D-4FAF-BA58-A89E31C52AEC}" name="Product ID" dataDxfId="11"/>
    <tableColumn id="14" xr3:uid="{83405819-9ED4-4DDB-9527-183E55ABA0D1}" name="Category" dataDxfId="10"/>
    <tableColumn id="15" xr3:uid="{F97CDEF2-EF60-480C-B93F-8C22C621A087}" name="Sub-Category" dataDxfId="9"/>
    <tableColumn id="16" xr3:uid="{3E5EC63C-E71C-4ED7-BFB8-D4300A7AAD2A}" name="Product Name" dataDxfId="8"/>
    <tableColumn id="17" xr3:uid="{FAA94F3D-1575-4404-8136-17C240909358}" name="Sales" dataDxfId="7"/>
    <tableColumn id="18" xr3:uid="{D4E0ED6A-89B0-495F-AB48-D8BB25529177}" name="Quantity" dataDxfId="6"/>
    <tableColumn id="19" xr3:uid="{ACDFFB7B-A7B9-48C3-9C5D-510FA7C26307}" name="Discount" dataDxfId="5"/>
    <tableColumn id="20" xr3:uid="{E3DD4848-F34F-4B51-B2D3-1FE9EB266067}" name=" Discounted Unit Price" dataDxfId="4"/>
    <tableColumn id="21" xr3:uid="{AAB83133-FA8C-47D5-901F-F412148F7802}" name="Profit" dataDxfId="3"/>
    <tableColumn id="22" xr3:uid="{3352E419-271D-4C7A-8E58-8D846C494C7F}" name="Profit Margin" dataDxfId="2"/>
    <tableColumn id="23" xr3:uid="{51E644BD-4019-426F-AC85-4D204A3330CF}" name="Lead Time" dataDxfId="1"/>
    <tableColumn id="24" xr3:uid="{05C0A670-D7BD-488A-8253-FC8B1F87DF1E}" name="Delivery 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A15D-EB9C-4738-BDDA-704213C90174}">
  <dimension ref="A1:T99"/>
  <sheetViews>
    <sheetView zoomScale="60" zoomScaleNormal="60" workbookViewId="0"/>
  </sheetViews>
  <sheetFormatPr defaultRowHeight="14.25"/>
  <cols>
    <col min="1" max="1" width="17.375" bestFit="1" customWidth="1"/>
    <col min="2" max="2" width="14.5" bestFit="1" customWidth="1"/>
    <col min="3" max="3" width="15.375" bestFit="1" customWidth="1"/>
    <col min="4" max="4" width="16.375" bestFit="1" customWidth="1"/>
    <col min="5" max="5" width="17" bestFit="1" customWidth="1"/>
    <col min="6" max="6" width="12.625" bestFit="1" customWidth="1"/>
    <col min="7" max="7" width="13.125" customWidth="1"/>
    <col min="8" max="8" width="11.75" bestFit="1" customWidth="1"/>
    <col min="9" max="9" width="13.75" bestFit="1" customWidth="1"/>
    <col min="11" max="11" width="11.75" bestFit="1" customWidth="1"/>
    <col min="12" max="12" width="13.25" bestFit="1" customWidth="1"/>
    <col min="13" max="13" width="4.625" customWidth="1"/>
    <col min="15" max="15" width="21" bestFit="1" customWidth="1"/>
    <col min="16" max="16" width="16" bestFit="1" customWidth="1"/>
    <col min="17" max="17" width="15.5" bestFit="1" customWidth="1"/>
    <col min="18" max="18" width="17.375" bestFit="1" customWidth="1"/>
    <col min="19" max="19" width="25.25" customWidth="1"/>
    <col min="20" max="20" width="255.625" bestFit="1" customWidth="1"/>
    <col min="21" max="23" width="14" bestFit="1" customWidth="1"/>
  </cols>
  <sheetData>
    <row r="1" spans="1:20" ht="15">
      <c r="B1" s="12" t="s">
        <v>10942</v>
      </c>
      <c r="M1" s="15"/>
    </row>
    <row r="2" spans="1:20">
      <c r="M2" s="15"/>
    </row>
    <row r="3" spans="1:20">
      <c r="A3" t="s">
        <v>10936</v>
      </c>
      <c r="B3" t="s">
        <v>10937</v>
      </c>
      <c r="C3" t="s">
        <v>10938</v>
      </c>
      <c r="D3" t="s">
        <v>10939</v>
      </c>
      <c r="E3" t="s">
        <v>10940</v>
      </c>
      <c r="M3" s="15"/>
      <c r="O3" t="s">
        <v>10941</v>
      </c>
      <c r="P3" t="s">
        <v>10968</v>
      </c>
      <c r="Q3" t="s">
        <v>10967</v>
      </c>
      <c r="R3" t="s">
        <v>10969</v>
      </c>
      <c r="T3" t="s">
        <v>10970</v>
      </c>
    </row>
    <row r="4" spans="1:20">
      <c r="A4" s="9">
        <v>608473.83000000066</v>
      </c>
      <c r="B4" s="9">
        <v>81726.930800000177</v>
      </c>
      <c r="C4" s="10">
        <v>1310</v>
      </c>
      <c r="D4" s="11">
        <v>0.15469767441860224</v>
      </c>
      <c r="E4" s="10">
        <v>9810</v>
      </c>
      <c r="M4" s="15"/>
      <c r="O4" s="18" t="s">
        <v>10971</v>
      </c>
      <c r="P4" s="18" t="s">
        <v>10972</v>
      </c>
      <c r="Q4" s="18" t="s">
        <v>10973</v>
      </c>
      <c r="R4" s="18" t="s">
        <v>10974</v>
      </c>
      <c r="T4" s="17" t="s">
        <v>10975</v>
      </c>
    </row>
    <row r="5" spans="1:20">
      <c r="M5" s="15"/>
    </row>
    <row r="6" spans="1:20" ht="15">
      <c r="B6" s="12" t="s">
        <v>10943</v>
      </c>
      <c r="M6" s="15"/>
      <c r="O6" s="20" t="str">
        <f>GETPIVOTDATA("[Measures].[Revenue YOY KPI]",$O$3)</f>
        <v>vs 2012 ▲ 29.3%</v>
      </c>
      <c r="P6" s="21" t="str">
        <f>GETPIVOTDATA("[Measures].[Quantity YOY]",$O$3)</f>
        <v>vs 2012 ▲ 22.9%</v>
      </c>
      <c r="Q6" s="21" t="str">
        <f>GETPIVOTDATA("[Measures].[Orders YOY]",$O$3)</f>
        <v>vs 2012 ▲ 26.2%</v>
      </c>
      <c r="R6" s="21" t="str">
        <f>GETPIVOTDATA("[Measures].[Discount YOY ]",$O$3)</f>
        <v>vs 2012 ▼ 0.6%</v>
      </c>
    </row>
    <row r="7" spans="1:20">
      <c r="A7" t="s">
        <v>10958</v>
      </c>
      <c r="E7" t="s">
        <v>10959</v>
      </c>
      <c r="H7" t="s">
        <v>10960</v>
      </c>
      <c r="K7" t="s">
        <v>18</v>
      </c>
      <c r="M7" s="15"/>
    </row>
    <row r="8" spans="1:20">
      <c r="A8" s="13" t="s">
        <v>10944</v>
      </c>
      <c r="B8" t="s">
        <v>10936</v>
      </c>
      <c r="E8" s="13" t="s">
        <v>10944</v>
      </c>
      <c r="F8" t="s">
        <v>10938</v>
      </c>
      <c r="H8" s="13" t="s">
        <v>10944</v>
      </c>
      <c r="I8" t="s">
        <v>10940</v>
      </c>
      <c r="K8" s="13" t="s">
        <v>10944</v>
      </c>
      <c r="L8" t="s">
        <v>10939</v>
      </c>
      <c r="M8" s="15"/>
    </row>
    <row r="9" spans="1:20">
      <c r="A9" s="14" t="s">
        <v>10946</v>
      </c>
      <c r="B9" s="9">
        <v>18542.490999999995</v>
      </c>
      <c r="E9" s="14" t="s">
        <v>10946</v>
      </c>
      <c r="F9" s="8">
        <v>48</v>
      </c>
      <c r="H9" s="14" t="s">
        <v>10946</v>
      </c>
      <c r="I9" s="8">
        <v>358</v>
      </c>
      <c r="K9" s="14" t="s">
        <v>10946</v>
      </c>
      <c r="L9" s="8">
        <v>0.13258426966292133</v>
      </c>
      <c r="M9" s="15"/>
    </row>
    <row r="10" spans="1:20">
      <c r="A10" s="14" t="s">
        <v>10947</v>
      </c>
      <c r="B10" s="9">
        <v>22867.711000000003</v>
      </c>
      <c r="E10" s="14" t="s">
        <v>10947</v>
      </c>
      <c r="F10" s="8">
        <v>44</v>
      </c>
      <c r="H10" s="14" t="s">
        <v>10947</v>
      </c>
      <c r="I10" s="8">
        <v>299</v>
      </c>
      <c r="K10" s="14" t="s">
        <v>10947</v>
      </c>
      <c r="L10" s="8">
        <v>9.512195121951221E-2</v>
      </c>
      <c r="M10" s="15"/>
    </row>
    <row r="11" spans="1:20">
      <c r="A11" s="14" t="s">
        <v>10948</v>
      </c>
      <c r="B11" s="9">
        <v>51186.217000000011</v>
      </c>
      <c r="E11" s="14" t="s">
        <v>10948</v>
      </c>
      <c r="F11" s="8">
        <v>85</v>
      </c>
      <c r="H11" s="14" t="s">
        <v>10948</v>
      </c>
      <c r="I11" s="8">
        <v>575</v>
      </c>
      <c r="K11" s="14" t="s">
        <v>10948</v>
      </c>
      <c r="L11" s="8">
        <v>0.19018633540372656</v>
      </c>
      <c r="M11" s="15"/>
    </row>
    <row r="12" spans="1:20">
      <c r="A12" s="14" t="s">
        <v>10949</v>
      </c>
      <c r="B12" s="9">
        <v>39248.592999999957</v>
      </c>
      <c r="E12" s="14" t="s">
        <v>10949</v>
      </c>
      <c r="F12" s="8">
        <v>88</v>
      </c>
      <c r="H12" s="14" t="s">
        <v>10949</v>
      </c>
      <c r="I12" s="8">
        <v>634</v>
      </c>
      <c r="K12" s="14" t="s">
        <v>10949</v>
      </c>
      <c r="L12" s="8">
        <v>0.15411764705882339</v>
      </c>
      <c r="M12" s="15"/>
    </row>
    <row r="13" spans="1:20">
      <c r="A13" s="14" t="s">
        <v>10945</v>
      </c>
      <c r="B13" s="9">
        <v>56691.07699999999</v>
      </c>
      <c r="E13" s="14" t="s">
        <v>10945</v>
      </c>
      <c r="F13" s="8">
        <v>109</v>
      </c>
      <c r="H13" s="14" t="s">
        <v>10945</v>
      </c>
      <c r="I13" s="8">
        <v>854</v>
      </c>
      <c r="K13" s="14" t="s">
        <v>10945</v>
      </c>
      <c r="L13" s="8">
        <v>0.18468468468468477</v>
      </c>
      <c r="M13" s="15"/>
    </row>
    <row r="14" spans="1:20">
      <c r="A14" s="14" t="s">
        <v>10950</v>
      </c>
      <c r="B14" s="9">
        <v>39430.442999999977</v>
      </c>
      <c r="E14" s="14" t="s">
        <v>10950</v>
      </c>
      <c r="F14" s="8">
        <v>97</v>
      </c>
      <c r="H14" s="14" t="s">
        <v>10950</v>
      </c>
      <c r="I14" s="8">
        <v>746</v>
      </c>
      <c r="K14" s="14" t="s">
        <v>10950</v>
      </c>
      <c r="L14" s="8">
        <v>0.14306930693069295</v>
      </c>
      <c r="M14" s="15"/>
    </row>
    <row r="15" spans="1:20">
      <c r="A15" s="14" t="s">
        <v>10951</v>
      </c>
      <c r="B15" s="9">
        <v>38440.754999999976</v>
      </c>
      <c r="E15" s="14" t="s">
        <v>10951</v>
      </c>
      <c r="F15" s="8">
        <v>96</v>
      </c>
      <c r="H15" s="14" t="s">
        <v>10951</v>
      </c>
      <c r="I15" s="8">
        <v>756</v>
      </c>
      <c r="K15" s="14" t="s">
        <v>10951</v>
      </c>
      <c r="L15" s="8">
        <v>0.16055276381909531</v>
      </c>
      <c r="M15" s="15"/>
    </row>
    <row r="16" spans="1:20">
      <c r="A16" s="14" t="s">
        <v>10952</v>
      </c>
      <c r="B16" s="9">
        <v>33265.564300000005</v>
      </c>
      <c r="E16" s="14" t="s">
        <v>10952</v>
      </c>
      <c r="F16" s="8">
        <v>91</v>
      </c>
      <c r="H16" s="14" t="s">
        <v>10952</v>
      </c>
      <c r="I16" s="8">
        <v>710</v>
      </c>
      <c r="K16" s="14" t="s">
        <v>10952</v>
      </c>
      <c r="L16" s="8">
        <v>0.18205555555555542</v>
      </c>
      <c r="M16" s="15"/>
    </row>
    <row r="17" spans="1:13">
      <c r="A17" s="14" t="s">
        <v>10953</v>
      </c>
      <c r="B17" s="9">
        <v>72908.108899999977</v>
      </c>
      <c r="E17" s="14" t="s">
        <v>10953</v>
      </c>
      <c r="F17" s="8">
        <v>191</v>
      </c>
      <c r="H17" s="14" t="s">
        <v>10953</v>
      </c>
      <c r="I17" s="8">
        <v>1311</v>
      </c>
      <c r="K17" s="14" t="s">
        <v>10953</v>
      </c>
      <c r="L17" s="8">
        <v>0.14762430939226542</v>
      </c>
      <c r="M17" s="15"/>
    </row>
    <row r="18" spans="1:13">
      <c r="A18" s="14" t="s">
        <v>10954</v>
      </c>
      <c r="B18" s="9">
        <v>56463.130000000026</v>
      </c>
      <c r="E18" s="14" t="s">
        <v>10954</v>
      </c>
      <c r="F18" s="8">
        <v>102</v>
      </c>
      <c r="H18" s="14" t="s">
        <v>10954</v>
      </c>
      <c r="I18" s="8">
        <v>740</v>
      </c>
      <c r="K18" s="14" t="s">
        <v>10954</v>
      </c>
      <c r="L18" s="8">
        <v>0.15342105263157876</v>
      </c>
      <c r="M18" s="15"/>
    </row>
    <row r="19" spans="1:13">
      <c r="A19" s="14" t="s">
        <v>10955</v>
      </c>
      <c r="B19" s="9">
        <v>82192.322799999994</v>
      </c>
      <c r="E19" s="14" t="s">
        <v>10955</v>
      </c>
      <c r="F19" s="8">
        <v>186</v>
      </c>
      <c r="H19" s="14" t="s">
        <v>10955</v>
      </c>
      <c r="I19" s="8">
        <v>1423</v>
      </c>
      <c r="K19" s="14" t="s">
        <v>10955</v>
      </c>
      <c r="L19" s="8">
        <v>0.15769436997319078</v>
      </c>
      <c r="M19" s="15"/>
    </row>
    <row r="20" spans="1:13">
      <c r="A20" s="14" t="s">
        <v>10956</v>
      </c>
      <c r="B20" s="9">
        <v>97237.417000000016</v>
      </c>
      <c r="E20" s="14" t="s">
        <v>10956</v>
      </c>
      <c r="F20" s="8">
        <v>173</v>
      </c>
      <c r="H20" s="14" t="s">
        <v>10956</v>
      </c>
      <c r="I20" s="8">
        <v>1404</v>
      </c>
      <c r="K20" s="14" t="s">
        <v>10956</v>
      </c>
      <c r="L20" s="8">
        <v>0.13334285714285735</v>
      </c>
      <c r="M20" s="15"/>
    </row>
    <row r="21" spans="1:13">
      <c r="A21" s="15"/>
      <c r="B21" s="15"/>
      <c r="C21" s="15"/>
      <c r="D21" s="15"/>
      <c r="E21" s="15"/>
      <c r="F21" s="15"/>
      <c r="G21" s="15"/>
      <c r="H21" s="15"/>
      <c r="I21" s="15"/>
      <c r="J21" s="15"/>
      <c r="K21" s="15"/>
      <c r="L21" s="15"/>
      <c r="M21" s="15"/>
    </row>
    <row r="24" spans="1:13" ht="15">
      <c r="D24" s="12" t="s">
        <v>10961</v>
      </c>
    </row>
    <row r="26" spans="1:13">
      <c r="A26" t="s">
        <v>10962</v>
      </c>
    </row>
    <row r="27" spans="1:13">
      <c r="A27" t="s">
        <v>10958</v>
      </c>
    </row>
    <row r="28" spans="1:13">
      <c r="A28" s="13" t="s">
        <v>10944</v>
      </c>
      <c r="B28" t="s">
        <v>10936</v>
      </c>
      <c r="C28" t="s">
        <v>10957</v>
      </c>
    </row>
    <row r="29" spans="1:13">
      <c r="A29" s="14" t="s">
        <v>10946</v>
      </c>
      <c r="B29" s="9">
        <v>18542.490999999995</v>
      </c>
      <c r="C29" s="9">
        <v>18174.075599999993</v>
      </c>
    </row>
    <row r="30" spans="1:13">
      <c r="A30" s="14" t="s">
        <v>10947</v>
      </c>
      <c r="B30" s="9">
        <v>22867.711000000003</v>
      </c>
      <c r="C30" s="9">
        <v>12210.867</v>
      </c>
    </row>
    <row r="31" spans="1:13">
      <c r="A31" s="14" t="s">
        <v>10948</v>
      </c>
      <c r="B31" s="9">
        <v>51186.217000000011</v>
      </c>
      <c r="C31" s="9">
        <v>38466.795999999988</v>
      </c>
    </row>
    <row r="32" spans="1:13">
      <c r="A32" s="14" t="s">
        <v>10949</v>
      </c>
      <c r="B32" s="9">
        <v>39248.592999999957</v>
      </c>
      <c r="C32" s="9">
        <v>34195.208499999993</v>
      </c>
    </row>
    <row r="33" spans="1:5">
      <c r="A33" s="14" t="s">
        <v>10945</v>
      </c>
      <c r="B33" s="9">
        <v>56691.07699999999</v>
      </c>
      <c r="C33" s="9">
        <v>30131.686499999996</v>
      </c>
    </row>
    <row r="34" spans="1:5">
      <c r="A34" s="14" t="s">
        <v>10950</v>
      </c>
      <c r="B34" s="9">
        <v>39430.442999999977</v>
      </c>
      <c r="C34" s="9">
        <v>24797.292000000001</v>
      </c>
    </row>
    <row r="35" spans="1:5">
      <c r="A35" s="14" t="s">
        <v>10951</v>
      </c>
      <c r="B35" s="9">
        <v>38440.754999999976</v>
      </c>
      <c r="C35" s="9">
        <v>28765.324999999993</v>
      </c>
    </row>
    <row r="36" spans="1:5">
      <c r="A36" s="14" t="s">
        <v>10952</v>
      </c>
      <c r="B36" s="9">
        <v>33265.564300000005</v>
      </c>
      <c r="C36" s="9">
        <v>36898.33219999999</v>
      </c>
    </row>
    <row r="37" spans="1:5">
      <c r="A37" s="14" t="s">
        <v>10953</v>
      </c>
      <c r="B37" s="9">
        <v>72908.108899999977</v>
      </c>
      <c r="C37" s="9">
        <v>64595.918000000042</v>
      </c>
    </row>
    <row r="38" spans="1:5">
      <c r="A38" s="14" t="s">
        <v>10954</v>
      </c>
      <c r="B38" s="9">
        <v>56463.130000000026</v>
      </c>
      <c r="C38" s="9">
        <v>31404.923500000012</v>
      </c>
    </row>
    <row r="39" spans="1:5">
      <c r="A39" s="14" t="s">
        <v>10955</v>
      </c>
      <c r="B39" s="9">
        <v>82192.322799999994</v>
      </c>
      <c r="C39" s="9">
        <v>75972.563500000047</v>
      </c>
    </row>
    <row r="40" spans="1:5">
      <c r="A40" s="14" t="s">
        <v>10956</v>
      </c>
      <c r="B40" s="9">
        <v>97237.417000000016</v>
      </c>
      <c r="C40" s="9">
        <v>74919.521200000076</v>
      </c>
    </row>
    <row r="42" spans="1:5" ht="15">
      <c r="A42" s="16" t="s">
        <v>10963</v>
      </c>
      <c r="D42" s="12" t="s">
        <v>10964</v>
      </c>
    </row>
    <row r="43" spans="1:5">
      <c r="A43" s="13" t="s">
        <v>10944</v>
      </c>
      <c r="B43" t="s">
        <v>10936</v>
      </c>
      <c r="D43" s="13" t="s">
        <v>10944</v>
      </c>
      <c r="E43" t="s">
        <v>10936</v>
      </c>
    </row>
    <row r="44" spans="1:5">
      <c r="A44" s="14" t="s">
        <v>48</v>
      </c>
      <c r="B44" s="9">
        <v>183510.59000000003</v>
      </c>
      <c r="D44" s="14" t="s">
        <v>104</v>
      </c>
      <c r="E44" s="9">
        <v>105235.33699999997</v>
      </c>
    </row>
    <row r="45" spans="1:5">
      <c r="A45" s="14" t="s">
        <v>34</v>
      </c>
      <c r="B45" s="9">
        <v>198901.43600000019</v>
      </c>
      <c r="D45" s="14" t="s">
        <v>43</v>
      </c>
      <c r="E45" s="9">
        <v>206942.95379999987</v>
      </c>
    </row>
    <row r="46" spans="1:5">
      <c r="A46" s="14" t="s">
        <v>73</v>
      </c>
      <c r="B46" s="9">
        <v>226061.80400000012</v>
      </c>
      <c r="D46" s="14" t="s">
        <v>28</v>
      </c>
      <c r="E46" s="9">
        <v>296295.53920000035</v>
      </c>
    </row>
    <row r="48" spans="1:5" ht="15">
      <c r="A48" s="16" t="s">
        <v>10965</v>
      </c>
    </row>
    <row r="49" spans="1:9" ht="15">
      <c r="A49" s="12" t="s">
        <v>10</v>
      </c>
    </row>
    <row r="50" spans="1:9">
      <c r="A50" s="13" t="s">
        <v>10944</v>
      </c>
      <c r="B50" t="s">
        <v>10936</v>
      </c>
      <c r="F50" s="13" t="s">
        <v>10936</v>
      </c>
      <c r="G50" s="13" t="s">
        <v>10966</v>
      </c>
    </row>
    <row r="51" spans="1:9">
      <c r="A51" s="14" t="s">
        <v>45</v>
      </c>
      <c r="B51" s="9">
        <v>131211.15950000004</v>
      </c>
      <c r="C51" t="str">
        <f>A51</f>
        <v>California</v>
      </c>
      <c r="D51" s="9">
        <f>B51</f>
        <v>131211.15950000004</v>
      </c>
      <c r="F51" s="13" t="s">
        <v>10944</v>
      </c>
      <c r="G51" t="s">
        <v>28</v>
      </c>
      <c r="H51" t="s">
        <v>43</v>
      </c>
      <c r="I51" t="s">
        <v>104</v>
      </c>
    </row>
    <row r="52" spans="1:9">
      <c r="A52" s="14" t="s">
        <v>269</v>
      </c>
      <c r="B52" s="9">
        <v>71844.101999999984</v>
      </c>
      <c r="C52" t="str">
        <f t="shared" ref="C52:C61" si="0">A52</f>
        <v>New York</v>
      </c>
      <c r="D52" s="9">
        <f t="shared" ref="D52:D61" si="1">B52</f>
        <v>71844.101999999984</v>
      </c>
      <c r="F52" s="14" t="s">
        <v>32</v>
      </c>
      <c r="G52" s="9">
        <v>53033.11</v>
      </c>
      <c r="H52" s="9">
        <v>26694.890499999998</v>
      </c>
      <c r="I52" s="9">
        <v>13811.127000000006</v>
      </c>
    </row>
    <row r="53" spans="1:9">
      <c r="A53" s="14" t="s">
        <v>106</v>
      </c>
      <c r="B53" s="9">
        <v>41686.151999999973</v>
      </c>
      <c r="C53" t="str">
        <f t="shared" si="0"/>
        <v>Texas</v>
      </c>
      <c r="D53" s="9">
        <f t="shared" si="1"/>
        <v>41686.151999999973</v>
      </c>
      <c r="F53" s="14" t="s">
        <v>107</v>
      </c>
      <c r="G53" s="9">
        <v>66707.033199999991</v>
      </c>
      <c r="H53" s="9">
        <v>60714.113799999992</v>
      </c>
      <c r="I53" s="9">
        <v>20008.229000000007</v>
      </c>
    </row>
    <row r="54" spans="1:9">
      <c r="A54" s="14" t="s">
        <v>149</v>
      </c>
      <c r="B54" s="9">
        <v>33066.643999999993</v>
      </c>
      <c r="C54" t="str">
        <f t="shared" si="0"/>
        <v>Pennsylvania</v>
      </c>
      <c r="D54" s="9">
        <f t="shared" si="1"/>
        <v>33066.643999999993</v>
      </c>
      <c r="F54" s="14" t="s">
        <v>46</v>
      </c>
      <c r="G54" s="9">
        <v>82793.942000000039</v>
      </c>
      <c r="H54" s="9">
        <v>66238.660499999984</v>
      </c>
      <c r="I54" s="9">
        <v>37943.41399999999</v>
      </c>
    </row>
    <row r="55" spans="1:9">
      <c r="A55" s="14" t="s">
        <v>240</v>
      </c>
      <c r="B55" s="9">
        <v>27420.035000000003</v>
      </c>
      <c r="C55" t="str">
        <f t="shared" si="0"/>
        <v>Michigan</v>
      </c>
      <c r="D55" s="9">
        <f t="shared" si="1"/>
        <v>27420.035000000003</v>
      </c>
      <c r="F55" s="14" t="s">
        <v>150</v>
      </c>
      <c r="G55" s="9">
        <v>93761.454000000056</v>
      </c>
      <c r="H55" s="9">
        <v>53295.288999999982</v>
      </c>
      <c r="I55" s="9">
        <v>33472.56700000001</v>
      </c>
    </row>
    <row r="56" spans="1:9">
      <c r="A56" s="14" t="s">
        <v>321</v>
      </c>
      <c r="B56" s="9">
        <v>26691.050000000003</v>
      </c>
      <c r="C56" t="str">
        <f t="shared" si="0"/>
        <v>Virginia</v>
      </c>
      <c r="D56" s="9">
        <f t="shared" si="1"/>
        <v>26691.050000000003</v>
      </c>
    </row>
    <row r="57" spans="1:9">
      <c r="A57" s="14" t="s">
        <v>256</v>
      </c>
      <c r="B57" s="9">
        <v>25461.779999999995</v>
      </c>
      <c r="C57" t="str">
        <f t="shared" si="0"/>
        <v>Indiana</v>
      </c>
      <c r="D57" s="9">
        <f t="shared" si="1"/>
        <v>25461.779999999995</v>
      </c>
    </row>
    <row r="58" spans="1:9">
      <c r="A58" s="14" t="s">
        <v>500</v>
      </c>
      <c r="B58" s="9">
        <v>24591.497999999996</v>
      </c>
      <c r="C58" t="str">
        <f t="shared" si="0"/>
        <v>Ohio</v>
      </c>
      <c r="D58" s="9">
        <f t="shared" si="1"/>
        <v>24591.497999999996</v>
      </c>
    </row>
    <row r="59" spans="1:9">
      <c r="A59" s="14" t="s">
        <v>213</v>
      </c>
      <c r="B59" s="9">
        <v>21033.718999999986</v>
      </c>
      <c r="C59" t="str">
        <f t="shared" si="0"/>
        <v>Illinois</v>
      </c>
      <c r="D59" s="9">
        <f t="shared" si="1"/>
        <v>21033.718999999986</v>
      </c>
    </row>
    <row r="60" spans="1:9">
      <c r="A60" s="14" t="s">
        <v>98</v>
      </c>
      <c r="B60" s="9">
        <v>19814.283999999992</v>
      </c>
      <c r="C60" t="str">
        <f t="shared" si="0"/>
        <v>Washington</v>
      </c>
      <c r="D60" s="9">
        <f t="shared" si="1"/>
        <v>19814.283999999992</v>
      </c>
    </row>
    <row r="61" spans="1:9">
      <c r="A61" s="14" t="s">
        <v>790</v>
      </c>
      <c r="B61" s="9">
        <v>17983.391999999993</v>
      </c>
      <c r="C61" t="str">
        <f t="shared" si="0"/>
        <v>New Jersey</v>
      </c>
      <c r="D61" s="9">
        <f t="shared" si="1"/>
        <v>17983.391999999993</v>
      </c>
    </row>
    <row r="62" spans="1:9">
      <c r="A62" s="14" t="s">
        <v>90</v>
      </c>
      <c r="B62" s="9">
        <v>14967.295999999995</v>
      </c>
      <c r="C62" t="str">
        <f t="shared" ref="C62:C99" si="2">A62</f>
        <v>North Carolina</v>
      </c>
      <c r="D62" s="9">
        <f t="shared" ref="D62:D99" si="3">B62</f>
        <v>14967.295999999995</v>
      </c>
    </row>
    <row r="63" spans="1:9">
      <c r="A63" s="14" t="s">
        <v>1274</v>
      </c>
      <c r="B63" s="9">
        <v>14057.670000000006</v>
      </c>
      <c r="C63" t="str">
        <f t="shared" si="2"/>
        <v>Georgia</v>
      </c>
      <c r="D63" s="9">
        <f t="shared" si="3"/>
        <v>14057.670000000006</v>
      </c>
    </row>
    <row r="64" spans="1:9">
      <c r="A64" s="14" t="s">
        <v>56</v>
      </c>
      <c r="B64" s="9">
        <v>13532.187499999996</v>
      </c>
      <c r="C64" t="str">
        <f t="shared" si="2"/>
        <v>Florida</v>
      </c>
      <c r="D64" s="9">
        <f t="shared" si="3"/>
        <v>13532.187499999996</v>
      </c>
    </row>
    <row r="65" spans="1:4">
      <c r="A65" s="14" t="s">
        <v>116</v>
      </c>
      <c r="B65" s="9">
        <v>13337.62</v>
      </c>
      <c r="C65" t="str">
        <f t="shared" si="2"/>
        <v>Wisconsin</v>
      </c>
      <c r="D65" s="9">
        <f t="shared" si="3"/>
        <v>13337.62</v>
      </c>
    </row>
    <row r="66" spans="1:4">
      <c r="A66" s="14" t="s">
        <v>1401</v>
      </c>
      <c r="B66" s="9">
        <v>13085.6</v>
      </c>
      <c r="C66" t="str">
        <f t="shared" si="2"/>
        <v>Rhode Island</v>
      </c>
      <c r="D66" s="9">
        <f t="shared" si="3"/>
        <v>13085.6</v>
      </c>
    </row>
    <row r="67" spans="1:4">
      <c r="A67" s="14" t="s">
        <v>459</v>
      </c>
      <c r="B67" s="9">
        <v>10666.741000000002</v>
      </c>
      <c r="C67" t="str">
        <f t="shared" si="2"/>
        <v>Colorado</v>
      </c>
      <c r="D67" s="9">
        <f t="shared" si="3"/>
        <v>10666.741000000002</v>
      </c>
    </row>
    <row r="68" spans="1:4">
      <c r="A68" s="14" t="s">
        <v>1394</v>
      </c>
      <c r="B68" s="9">
        <v>8917.8640000000014</v>
      </c>
      <c r="C68" t="str">
        <f t="shared" si="2"/>
        <v>Nevada</v>
      </c>
      <c r="D68" s="9">
        <f t="shared" si="3"/>
        <v>8917.8640000000014</v>
      </c>
    </row>
    <row r="69" spans="1:4">
      <c r="A69" s="14" t="s">
        <v>651</v>
      </c>
      <c r="B69" s="9">
        <v>8009.7899999999991</v>
      </c>
      <c r="C69" t="str">
        <f t="shared" si="2"/>
        <v>Oklahoma</v>
      </c>
      <c r="D69" s="9">
        <f t="shared" si="3"/>
        <v>8009.7899999999991</v>
      </c>
    </row>
    <row r="70" spans="1:4">
      <c r="A70" s="14" t="s">
        <v>360</v>
      </c>
      <c r="B70" s="9">
        <v>7651.329999999999</v>
      </c>
      <c r="C70" t="str">
        <f t="shared" si="2"/>
        <v>Alabama</v>
      </c>
      <c r="D70" s="9">
        <f t="shared" si="3"/>
        <v>7651.329999999999</v>
      </c>
    </row>
    <row r="71" spans="1:4">
      <c r="A71" s="14" t="s">
        <v>312</v>
      </c>
      <c r="B71" s="9">
        <v>6242.0190000000011</v>
      </c>
      <c r="C71" t="str">
        <f t="shared" si="2"/>
        <v>Arizona</v>
      </c>
      <c r="D71" s="9">
        <f t="shared" si="3"/>
        <v>6242.0190000000011</v>
      </c>
    </row>
    <row r="72" spans="1:4">
      <c r="A72" s="14" t="s">
        <v>422</v>
      </c>
      <c r="B72" s="9">
        <v>5450.8370000000014</v>
      </c>
      <c r="C72" t="str">
        <f t="shared" si="2"/>
        <v>Oregon</v>
      </c>
      <c r="D72" s="9">
        <f t="shared" si="3"/>
        <v>5450.8370000000014</v>
      </c>
    </row>
    <row r="73" spans="1:4">
      <c r="A73" s="14" t="s">
        <v>1489</v>
      </c>
      <c r="B73" s="9">
        <v>5416.7800000000007</v>
      </c>
      <c r="C73" t="str">
        <f t="shared" si="2"/>
        <v>Mississippi</v>
      </c>
      <c r="D73" s="9">
        <f t="shared" si="3"/>
        <v>5416.7800000000007</v>
      </c>
    </row>
    <row r="74" spans="1:4">
      <c r="A74" s="14" t="s">
        <v>31</v>
      </c>
      <c r="B74" s="9">
        <v>5102.8899999999994</v>
      </c>
      <c r="C74" t="str">
        <f t="shared" si="2"/>
        <v>Kentucky</v>
      </c>
      <c r="D74" s="9">
        <f t="shared" si="3"/>
        <v>5102.8899999999994</v>
      </c>
    </row>
    <row r="75" spans="1:4">
      <c r="A75" s="14" t="s">
        <v>2737</v>
      </c>
      <c r="B75" s="9">
        <v>4709.5630000000001</v>
      </c>
      <c r="C75" t="str">
        <f t="shared" si="2"/>
        <v>Maryland</v>
      </c>
      <c r="D75" s="9">
        <f t="shared" si="3"/>
        <v>4709.5630000000001</v>
      </c>
    </row>
    <row r="76" spans="1:4">
      <c r="A76" s="14" t="s">
        <v>598</v>
      </c>
      <c r="B76" s="9">
        <v>4221.1100000000006</v>
      </c>
      <c r="C76" t="str">
        <f t="shared" si="2"/>
        <v>Missouri</v>
      </c>
      <c r="D76" s="9">
        <f t="shared" si="3"/>
        <v>4221.1100000000006</v>
      </c>
    </row>
    <row r="77" spans="1:4">
      <c r="A77" s="14" t="s">
        <v>749</v>
      </c>
      <c r="B77" s="9">
        <v>3998.4870000000005</v>
      </c>
      <c r="C77" t="str">
        <f t="shared" si="2"/>
        <v>Connecticut</v>
      </c>
      <c r="D77" s="9">
        <f t="shared" si="3"/>
        <v>3998.4870000000005</v>
      </c>
    </row>
    <row r="78" spans="1:4">
      <c r="A78" s="14" t="s">
        <v>1247</v>
      </c>
      <c r="B78" s="9">
        <v>3965.2640000000006</v>
      </c>
      <c r="C78" t="str">
        <f t="shared" si="2"/>
        <v>Massachusetts</v>
      </c>
      <c r="D78" s="9">
        <f t="shared" si="3"/>
        <v>3965.2640000000006</v>
      </c>
    </row>
    <row r="79" spans="1:4">
      <c r="A79" s="14" t="s">
        <v>337</v>
      </c>
      <c r="B79" s="9">
        <v>3130.4940000000006</v>
      </c>
      <c r="C79" t="str">
        <f t="shared" si="2"/>
        <v>Tennessee</v>
      </c>
      <c r="D79" s="9">
        <f t="shared" si="3"/>
        <v>3130.4940000000006</v>
      </c>
    </row>
    <row r="80" spans="1:4">
      <c r="A80" s="14" t="s">
        <v>140</v>
      </c>
      <c r="B80" s="9">
        <v>3081.4199999999996</v>
      </c>
      <c r="C80" t="str">
        <f t="shared" si="2"/>
        <v>Nebraska</v>
      </c>
      <c r="D80" s="9">
        <f t="shared" si="3"/>
        <v>3081.4199999999996</v>
      </c>
    </row>
    <row r="81" spans="1:4">
      <c r="A81" s="14" t="s">
        <v>5205</v>
      </c>
      <c r="B81" s="9">
        <v>2967.06</v>
      </c>
      <c r="C81" t="str">
        <f t="shared" si="2"/>
        <v>Vermont</v>
      </c>
      <c r="D81" s="9">
        <f t="shared" si="3"/>
        <v>2967.06</v>
      </c>
    </row>
    <row r="82" spans="1:4">
      <c r="A82" s="14" t="s">
        <v>247</v>
      </c>
      <c r="B82" s="9">
        <v>2719.72</v>
      </c>
      <c r="C82" t="str">
        <f t="shared" si="2"/>
        <v>Delaware</v>
      </c>
      <c r="D82" s="9">
        <f t="shared" si="3"/>
        <v>2719.72</v>
      </c>
    </row>
    <row r="83" spans="1:4">
      <c r="A83" s="14" t="s">
        <v>1709</v>
      </c>
      <c r="B83" s="9">
        <v>2224.1899999999996</v>
      </c>
      <c r="C83" t="str">
        <f t="shared" si="2"/>
        <v>Arkansas</v>
      </c>
      <c r="D83" s="9">
        <f t="shared" si="3"/>
        <v>2224.1899999999996</v>
      </c>
    </row>
    <row r="84" spans="1:4">
      <c r="A84" s="14" t="s">
        <v>123</v>
      </c>
      <c r="B84" s="9">
        <v>1822.41</v>
      </c>
      <c r="C84" t="str">
        <f t="shared" si="2"/>
        <v>Utah</v>
      </c>
      <c r="D84" s="9">
        <f t="shared" si="3"/>
        <v>1822.41</v>
      </c>
    </row>
    <row r="85" spans="1:4">
      <c r="A85" s="14" t="s">
        <v>8543</v>
      </c>
      <c r="B85" s="9">
        <v>1603.1360000000002</v>
      </c>
      <c r="C85" t="str">
        <f t="shared" si="2"/>
        <v>Wyoming</v>
      </c>
      <c r="D85" s="9">
        <f t="shared" si="3"/>
        <v>1603.1360000000002</v>
      </c>
    </row>
    <row r="86" spans="1:4">
      <c r="A86" s="14" t="s">
        <v>231</v>
      </c>
      <c r="B86" s="9">
        <v>1527.3799999999999</v>
      </c>
      <c r="C86" t="str">
        <f t="shared" si="2"/>
        <v>Minnesota</v>
      </c>
      <c r="D86" s="9">
        <f t="shared" si="3"/>
        <v>1527.3799999999999</v>
      </c>
    </row>
    <row r="87" spans="1:4">
      <c r="A87" s="14" t="s">
        <v>6261</v>
      </c>
      <c r="B87" s="9">
        <v>1183.4859999999999</v>
      </c>
      <c r="C87" t="str">
        <f t="shared" si="2"/>
        <v>Idaho</v>
      </c>
      <c r="D87" s="9">
        <f t="shared" si="3"/>
        <v>1183.4859999999999</v>
      </c>
    </row>
    <row r="88" spans="1:4">
      <c r="A88" s="14" t="s">
        <v>491</v>
      </c>
      <c r="B88" s="9">
        <v>959.31</v>
      </c>
      <c r="C88" t="str">
        <f t="shared" si="2"/>
        <v>Iowa</v>
      </c>
      <c r="D88" s="9">
        <f t="shared" si="3"/>
        <v>959.31</v>
      </c>
    </row>
    <row r="89" spans="1:4">
      <c r="A89" s="14" t="s">
        <v>2696</v>
      </c>
      <c r="B89" s="9">
        <v>933.57999999999993</v>
      </c>
      <c r="C89" t="str">
        <f t="shared" si="2"/>
        <v>New Hampshire</v>
      </c>
      <c r="D89" s="9">
        <f t="shared" si="3"/>
        <v>933.57999999999993</v>
      </c>
    </row>
    <row r="90" spans="1:4">
      <c r="A90" s="14" t="s">
        <v>4532</v>
      </c>
      <c r="B90" s="9">
        <v>691.06</v>
      </c>
      <c r="C90" t="str">
        <f t="shared" si="2"/>
        <v>Kansas</v>
      </c>
      <c r="D90" s="9">
        <f t="shared" si="3"/>
        <v>691.06</v>
      </c>
    </row>
    <row r="91" spans="1:4">
      <c r="A91" s="14" t="s">
        <v>5236</v>
      </c>
      <c r="B91" s="9">
        <v>547.32999999999993</v>
      </c>
      <c r="C91" t="str">
        <f t="shared" si="2"/>
        <v>Maine</v>
      </c>
      <c r="D91" s="9">
        <f t="shared" si="3"/>
        <v>547.32999999999993</v>
      </c>
    </row>
    <row r="92" spans="1:4">
      <c r="A92" s="14" t="s">
        <v>385</v>
      </c>
      <c r="B92" s="9">
        <v>502.48</v>
      </c>
      <c r="C92" t="str">
        <f t="shared" si="2"/>
        <v>South Carolina</v>
      </c>
      <c r="D92" s="9">
        <f t="shared" si="3"/>
        <v>502.48</v>
      </c>
    </row>
    <row r="93" spans="1:4">
      <c r="A93" s="14" t="s">
        <v>738</v>
      </c>
      <c r="B93" s="9">
        <v>262.76</v>
      </c>
      <c r="C93" t="str">
        <f t="shared" si="2"/>
        <v>Louisiana</v>
      </c>
      <c r="D93" s="9">
        <f t="shared" si="3"/>
        <v>262.76</v>
      </c>
    </row>
    <row r="94" spans="1:4">
      <c r="A94" s="14" t="s">
        <v>3036</v>
      </c>
      <c r="B94" s="9">
        <v>117.07000000000001</v>
      </c>
      <c r="C94" t="str">
        <f t="shared" si="2"/>
        <v>District of Columbia</v>
      </c>
      <c r="D94" s="9">
        <f t="shared" si="3"/>
        <v>117.07000000000001</v>
      </c>
    </row>
    <row r="95" spans="1:4">
      <c r="A95" s="14" t="s">
        <v>670</v>
      </c>
      <c r="B95" s="9">
        <v>64.08</v>
      </c>
      <c r="C95" t="str">
        <f t="shared" si="2"/>
        <v>New Mexico</v>
      </c>
      <c r="D95" s="9">
        <f t="shared" si="3"/>
        <v>64.08</v>
      </c>
    </row>
    <row r="96" spans="1:4">
      <c r="C96">
        <f t="shared" si="2"/>
        <v>0</v>
      </c>
      <c r="D96" s="9">
        <f t="shared" si="3"/>
        <v>0</v>
      </c>
    </row>
    <row r="97" spans="3:4">
      <c r="C97">
        <f t="shared" si="2"/>
        <v>0</v>
      </c>
      <c r="D97" s="9">
        <f t="shared" si="3"/>
        <v>0</v>
      </c>
    </row>
    <row r="98" spans="3:4">
      <c r="C98">
        <f t="shared" si="2"/>
        <v>0</v>
      </c>
      <c r="D98" s="9">
        <f t="shared" si="3"/>
        <v>0</v>
      </c>
    </row>
    <row r="99" spans="3:4">
      <c r="C99">
        <f t="shared" si="2"/>
        <v>0</v>
      </c>
      <c r="D99" s="9">
        <f t="shared" si="3"/>
        <v>0</v>
      </c>
    </row>
  </sheetData>
  <conditionalFormatting pivot="1" sqref="O4:R4">
    <cfRule type="expression" dxfId="57" priority="18">
      <formula>OR(ISNUMBER(SEARCH("▶", O4)),     ISNUMBER(SEARCH("No Prior", O4)),     ISNUMBER(SEARCH("Select", O4)))</formula>
    </cfRule>
  </conditionalFormatting>
  <conditionalFormatting pivot="1" sqref="O4:R4">
    <cfRule type="expression" dxfId="56" priority="17">
      <formula>ISNUMBER(SEARCH("▼", O4))</formula>
    </cfRule>
  </conditionalFormatting>
  <conditionalFormatting pivot="1" sqref="O4:R4">
    <cfRule type="expression" dxfId="55" priority="16">
      <formula>ISNUMBER(SEARCH("▲", O4))</formula>
    </cfRule>
  </conditionalFormatting>
  <conditionalFormatting sqref="O6">
    <cfRule type="expression" dxfId="54" priority="15">
      <formula>OR(ISNUMBER(SEARCH("▶", O6)),     ISNUMBER(SEARCH("No Prior", O6)),     ISNUMBER(SEARCH("Select", O6)))</formula>
    </cfRule>
  </conditionalFormatting>
  <conditionalFormatting sqref="O6">
    <cfRule type="expression" dxfId="53" priority="14">
      <formula>ISNUMBER(SEARCH("▼", O6))</formula>
    </cfRule>
  </conditionalFormatting>
  <conditionalFormatting sqref="O6">
    <cfRule type="expression" dxfId="52" priority="13">
      <formula>ISNUMBER(SEARCH("▲", O6))</formula>
    </cfRule>
  </conditionalFormatting>
  <conditionalFormatting sqref="P6">
    <cfRule type="expression" dxfId="51" priority="12">
      <formula>OR(ISNUMBER(SEARCH("▶", P6)),     ISNUMBER(SEARCH("No Prior", P6)),     ISNUMBER(SEARCH("Select", P6)))</formula>
    </cfRule>
  </conditionalFormatting>
  <conditionalFormatting sqref="P6">
    <cfRule type="expression" dxfId="50" priority="11">
      <formula>ISNUMBER(SEARCH("▼", P6))</formula>
    </cfRule>
  </conditionalFormatting>
  <conditionalFormatting sqref="P6">
    <cfRule type="expression" dxfId="49" priority="10">
      <formula>ISNUMBER(SEARCH("▲", P6))</formula>
    </cfRule>
  </conditionalFormatting>
  <conditionalFormatting sqref="Q6">
    <cfRule type="expression" dxfId="48" priority="9">
      <formula>OR(ISNUMBER(SEARCH("▶", Q6)),     ISNUMBER(SEARCH("No Prior", Q6)),     ISNUMBER(SEARCH("Select", Q6)))</formula>
    </cfRule>
  </conditionalFormatting>
  <conditionalFormatting sqref="Q6">
    <cfRule type="expression" dxfId="47" priority="8">
      <formula>ISNUMBER(SEARCH("▼", Q6))</formula>
    </cfRule>
  </conditionalFormatting>
  <conditionalFormatting sqref="Q6">
    <cfRule type="expression" dxfId="46" priority="7">
      <formula>ISNUMBER(SEARCH("▲", Q6))</formula>
    </cfRule>
  </conditionalFormatting>
  <conditionalFormatting sqref="R6">
    <cfRule type="expression" dxfId="45" priority="6">
      <formula>OR(ISNUMBER(SEARCH("▶", R6)),     ISNUMBER(SEARCH("No Prior", R6)),     ISNUMBER(SEARCH("Select", R6)))</formula>
    </cfRule>
  </conditionalFormatting>
  <conditionalFormatting sqref="R6">
    <cfRule type="expression" dxfId="44" priority="5">
      <formula>ISNUMBER(SEARCH("▼", R6))</formula>
    </cfRule>
  </conditionalFormatting>
  <conditionalFormatting sqref="R6">
    <cfRule type="expression" dxfId="43" priority="4">
      <formula>ISNUMBER(SEARCH("▲", R6))</formula>
    </cfRule>
  </conditionalFormatting>
  <conditionalFormatting pivot="1" sqref="T4">
    <cfRule type="expression" dxfId="42" priority="3">
      <formula>OR(ISNUMBER(SEARCH("▶", T4)),     ISNUMBER(SEARCH("No Prior", T4)),     ISNUMBER(SEARCH("Select", T4)))</formula>
    </cfRule>
  </conditionalFormatting>
  <conditionalFormatting pivot="1" sqref="T4">
    <cfRule type="expression" dxfId="41" priority="2">
      <formula>ISNUMBER(SEARCH("▼", T4))</formula>
    </cfRule>
  </conditionalFormatting>
  <conditionalFormatting pivot="1" sqref="T4">
    <cfRule type="expression" dxfId="40" priority="1">
      <formula>ISNUMBER(SEARCH("▲", T4))</formula>
    </cfRule>
  </conditionalFormatting>
  <pageMargins left="0.7" right="0.7" top="0.75" bottom="0.75" header="0.3" footer="0.3"/>
  <pageSetup orientation="portrait" horizontalDpi="4294967295" verticalDpi="4294967295"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84" zoomScaleNormal="84" workbookViewId="0"/>
  </sheetViews>
  <sheetFormatPr defaultRowHeight="14.25"/>
  <cols>
    <col min="1" max="1" width="8.625" customWidth="1"/>
    <col min="2" max="2" width="15.375" bestFit="1" customWidth="1"/>
    <col min="3" max="4" width="29.375" style="1" bestFit="1" customWidth="1"/>
    <col min="5" max="5" width="14.375" bestFit="1" customWidth="1"/>
    <col min="6" max="6" width="13.25" customWidth="1"/>
    <col min="7" max="7" width="22.75" bestFit="1" customWidth="1"/>
    <col min="8" max="8" width="11.75" bestFit="1" customWidth="1"/>
    <col min="9" max="9" width="12.375" bestFit="1" customWidth="1"/>
    <col min="10" max="10" width="19" bestFit="1" customWidth="1"/>
    <col min="11" max="11" width="18.75" bestFit="1" customWidth="1"/>
    <col min="12" max="12" width="8.625" customWidth="1"/>
    <col min="13" max="13" width="17" bestFit="1" customWidth="1"/>
    <col min="14" max="14" width="14.25" bestFit="1" customWidth="1"/>
    <col min="15" max="15" width="14.25" customWidth="1"/>
    <col min="16" max="16" width="117.25" bestFit="1" customWidth="1"/>
    <col min="17" max="17" width="10.75" bestFit="1" customWidth="1"/>
    <col min="18" max="18" width="9.875" customWidth="1"/>
    <col min="19" max="19" width="10.25" customWidth="1"/>
    <col min="20" max="20" width="21.375" customWidth="1"/>
    <col min="21" max="21" width="11.25" bestFit="1" customWidth="1"/>
    <col min="22" max="22" width="13.75" customWidth="1"/>
    <col min="23" max="23" width="11.625" customWidth="1"/>
    <col min="24" max="24" width="15.5" customWidth="1"/>
  </cols>
  <sheetData>
    <row r="1" spans="1:24" ht="1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1"/>
  <sheetViews>
    <sheetView showGridLines="0" showRowColHeaders="0" zoomScale="20" zoomScaleNormal="20" workbookViewId="0">
      <selection activeCell="AA84" sqref="AA84"/>
    </sheetView>
  </sheetViews>
  <sheetFormatPr defaultRowHeight="14.25"/>
  <sheetData/>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45886-8410-473F-98E6-DCE8B2C3BBA3}">
  <dimension ref="A1"/>
  <sheetViews>
    <sheetView showGridLines="0" showRowColHeaders="0" zoomScale="39" zoomScaleNormal="39" workbookViewId="0">
      <selection activeCell="P78" sqref="P78"/>
    </sheetView>
  </sheetViews>
  <sheetFormatPr defaultRowHeight="14.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4B118-0D33-41BC-A7F8-5BFE590EEEB5}">
  <dimension ref="A1"/>
  <sheetViews>
    <sheetView tabSelected="1" zoomScaleNormal="100" workbookViewId="0"/>
  </sheetViews>
  <sheetFormatPr defaultRowHeight="14.25"/>
  <sheetData/>
  <pageMargins left="0.7" right="0.7" top="0.75" bottom="0.75" header="0.3" footer="0.3"/>
  <pageSetup orientation="portrait" horizontalDpi="4294967295" verticalDpi="4294967295"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73E2-6286-4AD7-BD6F-3FC44CBB3454}">
  <dimension ref="A1:T43"/>
  <sheetViews>
    <sheetView showGridLines="0" zoomScaleNormal="100" workbookViewId="0">
      <selection activeCell="S28" sqref="S28"/>
    </sheetView>
  </sheetViews>
  <sheetFormatPr defaultRowHeight="14.25"/>
  <sheetData>
    <row r="1" spans="1:20">
      <c r="A1" s="19"/>
      <c r="B1" s="19"/>
      <c r="C1" s="19"/>
      <c r="D1" s="19"/>
      <c r="E1" s="19"/>
      <c r="F1" s="19"/>
      <c r="G1" s="19"/>
      <c r="H1" s="19"/>
      <c r="I1" s="19"/>
      <c r="J1" s="19"/>
      <c r="K1" s="19"/>
      <c r="L1" s="19"/>
      <c r="M1" s="19"/>
      <c r="N1" s="19"/>
      <c r="O1" s="19"/>
      <c r="P1" s="19"/>
      <c r="Q1" s="19"/>
      <c r="R1" s="19"/>
      <c r="S1" s="19"/>
      <c r="T1" s="19"/>
    </row>
    <row r="2" spans="1:20">
      <c r="A2" s="19"/>
      <c r="B2" s="19"/>
      <c r="C2" s="19"/>
      <c r="D2" s="19"/>
      <c r="E2" s="19"/>
      <c r="F2" s="19"/>
      <c r="G2" s="19"/>
      <c r="H2" s="19"/>
      <c r="I2" s="19"/>
      <c r="J2" s="19"/>
      <c r="K2" s="19"/>
      <c r="L2" s="19"/>
      <c r="M2" s="19"/>
      <c r="N2" s="19"/>
      <c r="O2" s="19"/>
      <c r="P2" s="19"/>
      <c r="Q2" s="19"/>
      <c r="R2" s="19"/>
      <c r="S2" s="19"/>
      <c r="T2" s="19"/>
    </row>
    <row r="3" spans="1:20">
      <c r="A3" s="19"/>
      <c r="B3" s="19"/>
      <c r="C3" s="19"/>
      <c r="D3" s="19"/>
      <c r="E3" s="19"/>
      <c r="F3" s="19"/>
      <c r="G3" s="19"/>
      <c r="H3" s="19"/>
      <c r="I3" s="19"/>
      <c r="J3" s="19"/>
      <c r="K3" s="19"/>
      <c r="L3" s="19"/>
      <c r="M3" s="19"/>
      <c r="N3" s="19"/>
      <c r="O3" s="19"/>
      <c r="P3" s="19"/>
      <c r="Q3" s="19"/>
      <c r="R3" s="19"/>
      <c r="S3" s="19"/>
      <c r="T3" s="19"/>
    </row>
    <row r="4" spans="1:20">
      <c r="A4" s="19"/>
      <c r="B4" s="19"/>
      <c r="C4" s="19"/>
      <c r="D4" s="19"/>
      <c r="E4" s="19"/>
      <c r="F4" s="19"/>
      <c r="G4" s="19"/>
      <c r="H4" s="19"/>
      <c r="I4" s="19"/>
      <c r="J4" s="19"/>
      <c r="K4" s="19"/>
      <c r="L4" s="19"/>
      <c r="M4" s="19"/>
      <c r="N4" s="19"/>
      <c r="O4" s="19"/>
      <c r="P4" s="19"/>
      <c r="Q4" s="19"/>
      <c r="R4" s="19"/>
      <c r="S4" s="19"/>
      <c r="T4" s="19"/>
    </row>
    <row r="5" spans="1:20">
      <c r="A5" s="19"/>
      <c r="B5" s="19"/>
      <c r="C5" s="19"/>
      <c r="D5" s="19"/>
      <c r="E5" s="19"/>
      <c r="F5" s="19"/>
      <c r="G5" s="19"/>
      <c r="H5" s="19"/>
      <c r="I5" s="19"/>
      <c r="J5" s="19"/>
      <c r="K5" s="19"/>
      <c r="L5" s="19"/>
      <c r="M5" s="19"/>
      <c r="N5" s="19"/>
      <c r="O5" s="19"/>
      <c r="P5" s="19"/>
      <c r="Q5" s="19"/>
      <c r="R5" s="19"/>
      <c r="S5" s="19"/>
      <c r="T5" s="19"/>
    </row>
    <row r="6" spans="1:20">
      <c r="A6" s="19"/>
      <c r="B6" s="19"/>
      <c r="C6" s="19"/>
      <c r="D6" s="19"/>
      <c r="E6" s="19"/>
      <c r="F6" s="19"/>
      <c r="G6" s="19"/>
      <c r="H6" s="19"/>
      <c r="I6" s="19"/>
      <c r="J6" s="19"/>
      <c r="K6" s="19"/>
      <c r="L6" s="19"/>
      <c r="M6" s="19"/>
      <c r="N6" s="19"/>
      <c r="O6" s="19"/>
      <c r="P6" s="19"/>
      <c r="Q6" s="19"/>
      <c r="R6" s="19"/>
      <c r="S6" s="19"/>
      <c r="T6" s="19"/>
    </row>
    <row r="7" spans="1:20">
      <c r="A7" s="19"/>
      <c r="B7" s="19"/>
      <c r="C7" s="19"/>
      <c r="D7" s="19"/>
      <c r="E7" s="19"/>
      <c r="F7" s="19"/>
      <c r="G7" s="19"/>
      <c r="H7" s="19"/>
      <c r="I7" s="19"/>
      <c r="J7" s="19"/>
      <c r="K7" s="19"/>
      <c r="L7" s="19"/>
      <c r="M7" s="19"/>
      <c r="N7" s="19"/>
      <c r="O7" s="19"/>
      <c r="P7" s="19"/>
      <c r="Q7" s="19"/>
      <c r="R7" s="19"/>
      <c r="S7" s="19"/>
      <c r="T7" s="19"/>
    </row>
    <row r="8" spans="1:20">
      <c r="A8" s="19"/>
      <c r="B8" s="19"/>
      <c r="C8" s="19"/>
      <c r="D8" s="19"/>
      <c r="E8" s="19"/>
      <c r="F8" s="19"/>
      <c r="G8" s="19"/>
      <c r="H8" s="19"/>
      <c r="I8" s="19"/>
      <c r="J8" s="19"/>
      <c r="K8" s="19"/>
      <c r="L8" s="19"/>
      <c r="M8" s="19"/>
      <c r="N8" s="19"/>
      <c r="O8" s="19"/>
      <c r="P8" s="19"/>
      <c r="Q8" s="19"/>
      <c r="R8" s="19"/>
      <c r="S8" s="19"/>
      <c r="T8" s="19"/>
    </row>
    <row r="9" spans="1:20">
      <c r="A9" s="19"/>
      <c r="B9" s="19"/>
      <c r="C9" s="19"/>
      <c r="D9" s="19"/>
      <c r="E9" s="19"/>
      <c r="F9" s="19"/>
      <c r="G9" s="19"/>
      <c r="H9" s="19"/>
      <c r="I9" s="19"/>
      <c r="J9" s="19"/>
      <c r="K9" s="19"/>
      <c r="L9" s="19"/>
      <c r="M9" s="19"/>
      <c r="N9" s="19"/>
      <c r="O9" s="19"/>
      <c r="P9" s="19"/>
      <c r="Q9" s="19"/>
      <c r="R9" s="19"/>
      <c r="S9" s="19"/>
      <c r="T9" s="19"/>
    </row>
    <row r="10" spans="1:20">
      <c r="A10" s="19"/>
      <c r="B10" s="19"/>
      <c r="C10" s="19"/>
      <c r="D10" s="19"/>
      <c r="E10" s="19"/>
      <c r="F10" s="19"/>
      <c r="G10" s="19"/>
      <c r="H10" s="19"/>
      <c r="I10" s="19"/>
      <c r="J10" s="19"/>
      <c r="K10" s="19"/>
      <c r="L10" s="19"/>
      <c r="M10" s="19"/>
      <c r="N10" s="19"/>
      <c r="O10" s="19"/>
      <c r="P10" s="19"/>
      <c r="Q10" s="19"/>
      <c r="R10" s="19"/>
      <c r="S10" s="19"/>
      <c r="T10" s="19"/>
    </row>
    <row r="11" spans="1:20">
      <c r="A11" s="19"/>
      <c r="B11" s="19"/>
      <c r="C11" s="19"/>
      <c r="D11" s="19"/>
      <c r="E11" s="19"/>
      <c r="F11" s="19"/>
      <c r="G11" s="19"/>
      <c r="H11" s="19"/>
      <c r="I11" s="19"/>
      <c r="J11" s="19"/>
      <c r="K11" s="19"/>
      <c r="L11" s="19"/>
      <c r="M11" s="19"/>
      <c r="N11" s="19"/>
      <c r="O11" s="19"/>
      <c r="P11" s="19"/>
      <c r="Q11" s="19"/>
      <c r="R11" s="19"/>
      <c r="S11" s="19"/>
      <c r="T11" s="19"/>
    </row>
    <row r="12" spans="1:20">
      <c r="A12" s="19"/>
      <c r="B12" s="19"/>
      <c r="C12" s="19"/>
      <c r="D12" s="19"/>
      <c r="E12" s="19"/>
      <c r="F12" s="19"/>
      <c r="G12" s="19"/>
      <c r="H12" s="19"/>
      <c r="I12" s="19"/>
      <c r="J12" s="19"/>
      <c r="K12" s="19"/>
      <c r="L12" s="19"/>
      <c r="M12" s="19"/>
      <c r="N12" s="19"/>
      <c r="O12" s="19"/>
      <c r="P12" s="19"/>
      <c r="Q12" s="19"/>
      <c r="R12" s="19"/>
      <c r="S12" s="19"/>
      <c r="T12" s="19"/>
    </row>
    <row r="13" spans="1:20">
      <c r="A13" s="19"/>
      <c r="B13" s="19"/>
      <c r="C13" s="19"/>
      <c r="D13" s="19"/>
      <c r="E13" s="19"/>
      <c r="F13" s="19"/>
      <c r="G13" s="19"/>
      <c r="H13" s="19"/>
      <c r="I13" s="19"/>
      <c r="J13" s="19"/>
      <c r="K13" s="19"/>
      <c r="L13" s="19"/>
      <c r="M13" s="19"/>
      <c r="N13" s="19"/>
      <c r="O13" s="19"/>
      <c r="P13" s="19"/>
      <c r="Q13" s="19"/>
      <c r="R13" s="19"/>
      <c r="S13" s="19"/>
      <c r="T13" s="19"/>
    </row>
    <row r="14" spans="1:20">
      <c r="A14" s="19"/>
      <c r="B14" s="19"/>
      <c r="C14" s="19"/>
      <c r="D14" s="19"/>
      <c r="E14" s="19"/>
      <c r="F14" s="19"/>
      <c r="G14" s="19"/>
      <c r="H14" s="19"/>
      <c r="I14" s="19"/>
      <c r="J14" s="19"/>
      <c r="K14" s="19"/>
      <c r="L14" s="19"/>
      <c r="M14" s="19"/>
      <c r="N14" s="19"/>
      <c r="O14" s="19"/>
      <c r="P14" s="19"/>
      <c r="Q14" s="19"/>
      <c r="R14" s="19"/>
      <c r="S14" s="19"/>
      <c r="T14" s="19"/>
    </row>
    <row r="15" spans="1:20">
      <c r="A15" s="19"/>
      <c r="B15" s="19"/>
      <c r="C15" s="19"/>
      <c r="D15" s="19"/>
      <c r="E15" s="19"/>
      <c r="F15" s="19"/>
      <c r="G15" s="19"/>
      <c r="H15" s="19"/>
      <c r="I15" s="19"/>
      <c r="J15" s="19"/>
      <c r="K15" s="19"/>
      <c r="L15" s="19"/>
      <c r="M15" s="19"/>
      <c r="N15" s="19"/>
      <c r="O15" s="19"/>
      <c r="P15" s="19"/>
      <c r="Q15" s="19"/>
      <c r="R15" s="19"/>
      <c r="S15" s="19"/>
      <c r="T15" s="19"/>
    </row>
    <row r="16" spans="1:20">
      <c r="A16" s="19"/>
      <c r="B16" s="19"/>
      <c r="C16" s="19"/>
      <c r="D16" s="19"/>
      <c r="E16" s="19"/>
      <c r="F16" s="19"/>
      <c r="G16" s="19"/>
      <c r="H16" s="19"/>
      <c r="I16" s="19"/>
      <c r="J16" s="19"/>
      <c r="K16" s="19"/>
      <c r="L16" s="19"/>
      <c r="M16" s="19"/>
      <c r="N16" s="19"/>
      <c r="O16" s="19"/>
      <c r="P16" s="19"/>
      <c r="Q16" s="19"/>
      <c r="R16" s="19"/>
      <c r="S16" s="19"/>
      <c r="T16" s="19"/>
    </row>
    <row r="17" spans="1:20">
      <c r="A17" s="19"/>
      <c r="B17" s="19"/>
      <c r="C17" s="19"/>
      <c r="D17" s="19"/>
      <c r="E17" s="19"/>
      <c r="F17" s="19"/>
      <c r="G17" s="19"/>
      <c r="H17" s="19"/>
      <c r="I17" s="19"/>
      <c r="J17" s="19"/>
      <c r="K17" s="19"/>
      <c r="L17" s="19"/>
      <c r="M17" s="19"/>
      <c r="N17" s="19"/>
      <c r="O17" s="19"/>
      <c r="P17" s="19"/>
      <c r="Q17" s="19"/>
      <c r="R17" s="19"/>
      <c r="S17" s="19"/>
      <c r="T17" s="19"/>
    </row>
    <row r="18" spans="1:20">
      <c r="A18" s="19"/>
      <c r="B18" s="19"/>
      <c r="C18" s="19"/>
      <c r="D18" s="19"/>
      <c r="E18" s="19"/>
      <c r="F18" s="19"/>
      <c r="G18" s="19"/>
      <c r="H18" s="19"/>
      <c r="I18" s="19"/>
      <c r="J18" s="19"/>
      <c r="K18" s="19"/>
      <c r="L18" s="19"/>
      <c r="M18" s="19"/>
      <c r="N18" s="19"/>
      <c r="O18" s="19"/>
      <c r="P18" s="19"/>
      <c r="Q18" s="19"/>
      <c r="R18" s="19"/>
      <c r="S18" s="19"/>
      <c r="T18" s="19"/>
    </row>
    <row r="19" spans="1:20">
      <c r="A19" s="19"/>
      <c r="B19" s="19"/>
      <c r="C19" s="19"/>
      <c r="D19" s="19"/>
      <c r="E19" s="19"/>
      <c r="F19" s="19"/>
      <c r="G19" s="19"/>
      <c r="H19" s="19"/>
      <c r="I19" s="19"/>
      <c r="J19" s="19"/>
      <c r="K19" s="19"/>
      <c r="L19" s="19"/>
      <c r="M19" s="19"/>
      <c r="N19" s="19"/>
      <c r="O19" s="19"/>
      <c r="P19" s="19"/>
      <c r="Q19" s="19"/>
      <c r="R19" s="19"/>
      <c r="S19" s="19"/>
      <c r="T19" s="19"/>
    </row>
    <row r="20" spans="1:20">
      <c r="A20" s="19"/>
      <c r="B20" s="19"/>
      <c r="C20" s="19"/>
      <c r="D20" s="19"/>
      <c r="E20" s="19"/>
      <c r="F20" s="19"/>
      <c r="G20" s="19"/>
      <c r="H20" s="19"/>
      <c r="I20" s="19"/>
      <c r="J20" s="19"/>
      <c r="K20" s="19"/>
      <c r="L20" s="19"/>
      <c r="M20" s="19"/>
      <c r="N20" s="19"/>
      <c r="O20" s="19"/>
      <c r="P20" s="19"/>
      <c r="Q20" s="19"/>
      <c r="R20" s="19"/>
      <c r="S20" s="19"/>
      <c r="T20" s="19"/>
    </row>
    <row r="21" spans="1:20">
      <c r="A21" s="19"/>
      <c r="B21" s="19"/>
      <c r="C21" s="19"/>
      <c r="D21" s="19"/>
      <c r="E21" s="19"/>
      <c r="F21" s="19"/>
      <c r="G21" s="19"/>
      <c r="H21" s="19"/>
      <c r="I21" s="19"/>
      <c r="J21" s="19"/>
      <c r="K21" s="19"/>
      <c r="L21" s="19"/>
      <c r="M21" s="19"/>
      <c r="N21" s="19"/>
      <c r="O21" s="19"/>
      <c r="P21" s="19"/>
      <c r="Q21" s="19"/>
      <c r="R21" s="19"/>
      <c r="S21" s="19"/>
      <c r="T21" s="19"/>
    </row>
    <row r="22" spans="1:20">
      <c r="A22" s="19"/>
      <c r="B22" s="19"/>
      <c r="C22" s="19"/>
      <c r="D22" s="19"/>
      <c r="E22" s="19"/>
      <c r="F22" s="19"/>
      <c r="G22" s="19"/>
      <c r="H22" s="19"/>
      <c r="I22" s="19"/>
      <c r="J22" s="19"/>
      <c r="K22" s="19"/>
      <c r="L22" s="19"/>
      <c r="M22" s="19"/>
      <c r="N22" s="19"/>
      <c r="O22" s="19"/>
      <c r="P22" s="19"/>
      <c r="Q22" s="19"/>
      <c r="R22" s="19"/>
      <c r="S22" s="19"/>
      <c r="T22" s="19"/>
    </row>
    <row r="23" spans="1:20">
      <c r="A23" s="19"/>
      <c r="B23" s="19"/>
      <c r="C23" s="19"/>
      <c r="D23" s="19"/>
      <c r="E23" s="19"/>
      <c r="F23" s="19"/>
      <c r="G23" s="19"/>
      <c r="H23" s="19"/>
      <c r="I23" s="19"/>
      <c r="J23" s="19"/>
      <c r="K23" s="19"/>
      <c r="L23" s="19"/>
      <c r="M23" s="19"/>
      <c r="N23" s="19"/>
      <c r="O23" s="19"/>
      <c r="P23" s="19"/>
      <c r="Q23" s="19"/>
      <c r="R23" s="19"/>
      <c r="S23" s="19"/>
      <c r="T23" s="19"/>
    </row>
    <row r="24" spans="1:20">
      <c r="A24" s="19"/>
      <c r="B24" s="19"/>
      <c r="C24" s="19"/>
      <c r="D24" s="19"/>
      <c r="E24" s="19"/>
      <c r="F24" s="19"/>
      <c r="G24" s="19"/>
      <c r="H24" s="19"/>
      <c r="I24" s="19"/>
      <c r="J24" s="19"/>
      <c r="K24" s="19"/>
      <c r="L24" s="19"/>
      <c r="M24" s="19"/>
      <c r="N24" s="19"/>
      <c r="O24" s="19"/>
      <c r="P24" s="19"/>
      <c r="Q24" s="19"/>
      <c r="R24" s="19"/>
      <c r="S24" s="19"/>
      <c r="T24" s="19"/>
    </row>
    <row r="25" spans="1:20">
      <c r="A25" s="19"/>
      <c r="B25" s="19"/>
      <c r="C25" s="19"/>
      <c r="D25" s="19"/>
      <c r="E25" s="19"/>
      <c r="F25" s="19"/>
      <c r="G25" s="19"/>
      <c r="H25" s="19"/>
      <c r="I25" s="19"/>
      <c r="J25" s="19"/>
      <c r="K25" s="19"/>
      <c r="L25" s="19"/>
      <c r="M25" s="19"/>
      <c r="N25" s="19"/>
      <c r="O25" s="19"/>
      <c r="P25" s="19"/>
      <c r="Q25" s="19"/>
      <c r="R25" s="19"/>
      <c r="S25" s="19"/>
      <c r="T25" s="19"/>
    </row>
    <row r="26" spans="1:20">
      <c r="A26" s="19"/>
      <c r="B26" s="19"/>
      <c r="C26" s="19"/>
      <c r="D26" s="19"/>
      <c r="E26" s="19"/>
      <c r="F26" s="19"/>
      <c r="G26" s="19"/>
      <c r="H26" s="19"/>
      <c r="I26" s="19"/>
      <c r="J26" s="19"/>
      <c r="K26" s="19"/>
      <c r="L26" s="19"/>
      <c r="M26" s="19"/>
      <c r="N26" s="19"/>
      <c r="O26" s="19"/>
      <c r="P26" s="19"/>
      <c r="Q26" s="19"/>
      <c r="R26" s="19"/>
      <c r="S26" s="19"/>
      <c r="T26" s="19"/>
    </row>
    <row r="27" spans="1:20">
      <c r="A27" s="19"/>
      <c r="B27" s="19"/>
      <c r="C27" s="19"/>
      <c r="D27" s="19"/>
      <c r="E27" s="19"/>
      <c r="F27" s="19"/>
      <c r="G27" s="19"/>
      <c r="H27" s="19"/>
      <c r="I27" s="19"/>
      <c r="J27" s="19"/>
      <c r="K27" s="19"/>
      <c r="L27" s="19"/>
      <c r="M27" s="19"/>
      <c r="N27" s="19"/>
      <c r="O27" s="19"/>
      <c r="P27" s="19"/>
      <c r="Q27" s="19"/>
      <c r="R27" s="19"/>
      <c r="S27" s="19"/>
      <c r="T27" s="19"/>
    </row>
    <row r="28" spans="1:20">
      <c r="A28" s="19"/>
      <c r="B28" s="19"/>
      <c r="C28" s="19"/>
      <c r="D28" s="19"/>
      <c r="E28" s="19"/>
      <c r="F28" s="19"/>
      <c r="G28" s="19"/>
      <c r="H28" s="19"/>
      <c r="I28" s="19"/>
      <c r="J28" s="19"/>
      <c r="K28" s="19"/>
      <c r="L28" s="19"/>
      <c r="M28" s="19"/>
      <c r="N28" s="19"/>
      <c r="O28" s="19"/>
      <c r="P28" s="19"/>
      <c r="Q28" s="19"/>
      <c r="R28" s="19"/>
      <c r="S28" s="19"/>
      <c r="T28" s="19"/>
    </row>
    <row r="29" spans="1:20">
      <c r="A29" s="19"/>
      <c r="B29" s="19"/>
      <c r="C29" s="19"/>
      <c r="D29" s="19"/>
      <c r="E29" s="19"/>
      <c r="F29" s="19"/>
      <c r="G29" s="19"/>
      <c r="H29" s="19"/>
      <c r="I29" s="19"/>
      <c r="J29" s="19"/>
      <c r="K29" s="19"/>
      <c r="L29" s="19"/>
      <c r="M29" s="19"/>
      <c r="N29" s="19"/>
      <c r="O29" s="19"/>
      <c r="P29" s="19"/>
      <c r="Q29" s="19"/>
      <c r="R29" s="19"/>
      <c r="S29" s="19"/>
      <c r="T29" s="19"/>
    </row>
    <row r="30" spans="1:20">
      <c r="A30" s="19"/>
      <c r="B30" s="19"/>
      <c r="C30" s="19"/>
      <c r="D30" s="19"/>
      <c r="E30" s="19"/>
      <c r="F30" s="19"/>
      <c r="G30" s="19"/>
      <c r="H30" s="19"/>
      <c r="I30" s="19"/>
      <c r="J30" s="19"/>
      <c r="K30" s="19"/>
      <c r="L30" s="19"/>
      <c r="M30" s="19"/>
      <c r="N30" s="19"/>
      <c r="O30" s="19"/>
      <c r="P30" s="19"/>
      <c r="Q30" s="19"/>
      <c r="R30" s="19"/>
      <c r="S30" s="19"/>
      <c r="T30" s="19"/>
    </row>
    <row r="31" spans="1:20">
      <c r="A31" s="19"/>
      <c r="B31" s="19"/>
      <c r="C31" s="19"/>
      <c r="D31" s="19"/>
      <c r="E31" s="19"/>
      <c r="F31" s="19"/>
      <c r="G31" s="19"/>
      <c r="H31" s="19"/>
      <c r="I31" s="19"/>
      <c r="J31" s="19"/>
      <c r="K31" s="19"/>
      <c r="L31" s="19"/>
      <c r="M31" s="19"/>
      <c r="N31" s="19"/>
      <c r="O31" s="19"/>
      <c r="P31" s="19"/>
      <c r="Q31" s="19"/>
      <c r="R31" s="19"/>
      <c r="S31" s="19"/>
      <c r="T31" s="19"/>
    </row>
    <row r="32" spans="1:20">
      <c r="A32" s="19"/>
      <c r="B32" s="19"/>
      <c r="C32" s="19"/>
      <c r="D32" s="19"/>
      <c r="E32" s="19"/>
      <c r="F32" s="19"/>
      <c r="G32" s="19"/>
      <c r="H32" s="19"/>
      <c r="I32" s="19"/>
      <c r="J32" s="19"/>
      <c r="K32" s="19"/>
      <c r="L32" s="19"/>
      <c r="M32" s="19"/>
      <c r="N32" s="19"/>
      <c r="O32" s="19"/>
      <c r="P32" s="19"/>
      <c r="Q32" s="19"/>
      <c r="R32" s="19"/>
      <c r="S32" s="19"/>
      <c r="T32" s="19"/>
    </row>
    <row r="33" spans="1:20">
      <c r="A33" s="19"/>
      <c r="B33" s="19"/>
      <c r="C33" s="19"/>
      <c r="D33" s="19"/>
      <c r="E33" s="19"/>
      <c r="F33" s="19"/>
      <c r="G33" s="19"/>
      <c r="H33" s="19"/>
      <c r="I33" s="19"/>
      <c r="J33" s="19"/>
      <c r="K33" s="19"/>
      <c r="L33" s="19"/>
      <c r="M33" s="19"/>
      <c r="N33" s="19"/>
      <c r="O33" s="19"/>
      <c r="P33" s="19"/>
      <c r="Q33" s="19"/>
      <c r="R33" s="19"/>
      <c r="S33" s="19"/>
      <c r="T33" s="19"/>
    </row>
    <row r="34" spans="1:20">
      <c r="A34" s="19"/>
      <c r="B34" s="19"/>
      <c r="C34" s="19"/>
      <c r="D34" s="19"/>
      <c r="E34" s="19"/>
      <c r="F34" s="19"/>
      <c r="G34" s="19"/>
      <c r="H34" s="19"/>
      <c r="I34" s="19"/>
      <c r="J34" s="19"/>
      <c r="K34" s="19"/>
      <c r="L34" s="19"/>
      <c r="M34" s="19"/>
      <c r="N34" s="19"/>
      <c r="O34" s="19"/>
      <c r="P34" s="19"/>
      <c r="Q34" s="19"/>
      <c r="R34" s="19"/>
      <c r="S34" s="19"/>
      <c r="T34" s="19"/>
    </row>
    <row r="35" spans="1:20">
      <c r="A35" s="19"/>
      <c r="B35" s="19"/>
      <c r="C35" s="19"/>
      <c r="D35" s="19"/>
      <c r="E35" s="19"/>
      <c r="F35" s="19"/>
      <c r="G35" s="19"/>
      <c r="H35" s="19"/>
      <c r="I35" s="19"/>
      <c r="J35" s="19"/>
      <c r="K35" s="19"/>
      <c r="L35" s="19"/>
      <c r="M35" s="19"/>
      <c r="N35" s="19"/>
      <c r="O35" s="19"/>
      <c r="P35" s="19"/>
      <c r="Q35" s="19"/>
      <c r="R35" s="19"/>
      <c r="S35" s="19"/>
      <c r="T35" s="19"/>
    </row>
    <row r="36" spans="1:20">
      <c r="A36" s="19"/>
      <c r="B36" s="19"/>
      <c r="C36" s="19"/>
      <c r="D36" s="19"/>
      <c r="E36" s="19"/>
      <c r="F36" s="19"/>
      <c r="G36" s="19"/>
      <c r="H36" s="19"/>
      <c r="I36" s="19"/>
      <c r="J36" s="19"/>
      <c r="K36" s="19"/>
      <c r="L36" s="19"/>
      <c r="M36" s="19"/>
      <c r="N36" s="19"/>
      <c r="O36" s="19"/>
      <c r="P36" s="19"/>
      <c r="Q36" s="19"/>
      <c r="R36" s="19"/>
      <c r="S36" s="19"/>
      <c r="T36" s="19"/>
    </row>
    <row r="37" spans="1:20">
      <c r="A37" s="19"/>
      <c r="B37" s="19"/>
      <c r="C37" s="19"/>
      <c r="D37" s="19"/>
      <c r="E37" s="19"/>
      <c r="F37" s="19"/>
      <c r="G37" s="19"/>
      <c r="H37" s="19"/>
      <c r="I37" s="19"/>
      <c r="J37" s="19"/>
      <c r="K37" s="19"/>
      <c r="L37" s="19"/>
      <c r="M37" s="19"/>
      <c r="N37" s="19"/>
      <c r="O37" s="19"/>
      <c r="P37" s="19"/>
      <c r="Q37" s="19"/>
      <c r="R37" s="19"/>
      <c r="S37" s="19"/>
      <c r="T37" s="19"/>
    </row>
    <row r="38" spans="1:20">
      <c r="A38" s="19"/>
      <c r="B38" s="19"/>
      <c r="C38" s="19"/>
      <c r="D38" s="19"/>
      <c r="E38" s="19"/>
      <c r="F38" s="19"/>
      <c r="G38" s="19"/>
      <c r="H38" s="19"/>
      <c r="I38" s="19"/>
      <c r="J38" s="19"/>
      <c r="K38" s="19"/>
      <c r="L38" s="19"/>
      <c r="M38" s="19"/>
      <c r="N38" s="19"/>
      <c r="O38" s="19"/>
      <c r="P38" s="19"/>
      <c r="Q38" s="19"/>
      <c r="R38" s="19"/>
      <c r="S38" s="19"/>
      <c r="T38" s="19"/>
    </row>
    <row r="39" spans="1:20">
      <c r="A39" s="19"/>
      <c r="B39" s="19"/>
      <c r="C39" s="19"/>
      <c r="D39" s="19"/>
      <c r="E39" s="19"/>
      <c r="F39" s="19"/>
      <c r="G39" s="19"/>
      <c r="H39" s="19"/>
      <c r="I39" s="19"/>
      <c r="J39" s="19"/>
      <c r="K39" s="19"/>
      <c r="L39" s="19"/>
      <c r="M39" s="19"/>
      <c r="N39" s="19"/>
      <c r="O39" s="19"/>
      <c r="P39" s="19"/>
      <c r="Q39" s="19"/>
      <c r="R39" s="19"/>
      <c r="S39" s="19"/>
      <c r="T39" s="19"/>
    </row>
    <row r="40" spans="1:20">
      <c r="A40" s="19"/>
      <c r="B40" s="19"/>
      <c r="C40" s="19"/>
      <c r="D40" s="19"/>
      <c r="E40" s="19"/>
      <c r="F40" s="19"/>
      <c r="G40" s="19"/>
      <c r="H40" s="19"/>
      <c r="I40" s="19"/>
      <c r="J40" s="19"/>
      <c r="K40" s="19"/>
      <c r="L40" s="19"/>
      <c r="M40" s="19"/>
      <c r="N40" s="19"/>
      <c r="O40" s="19"/>
      <c r="P40" s="19"/>
      <c r="Q40" s="19"/>
      <c r="R40" s="19"/>
      <c r="S40" s="19"/>
      <c r="T40" s="19"/>
    </row>
    <row r="41" spans="1:20">
      <c r="A41" s="19"/>
      <c r="B41" s="19"/>
      <c r="C41" s="19"/>
      <c r="D41" s="19"/>
      <c r="E41" s="19"/>
      <c r="F41" s="19"/>
      <c r="G41" s="19"/>
      <c r="H41" s="19"/>
      <c r="I41" s="19"/>
      <c r="J41" s="19"/>
      <c r="K41" s="19"/>
      <c r="L41" s="19"/>
      <c r="M41" s="19"/>
      <c r="N41" s="19"/>
      <c r="O41" s="19"/>
      <c r="P41" s="19"/>
      <c r="Q41" s="19"/>
      <c r="R41" s="19"/>
      <c r="S41" s="19"/>
      <c r="T41" s="19"/>
    </row>
    <row r="42" spans="1:20">
      <c r="A42" s="19"/>
      <c r="B42" s="19"/>
      <c r="C42" s="19"/>
      <c r="D42" s="19"/>
      <c r="E42" s="19"/>
      <c r="F42" s="19"/>
      <c r="G42" s="19"/>
      <c r="H42" s="19"/>
      <c r="I42" s="19"/>
      <c r="J42" s="19"/>
      <c r="K42" s="19"/>
      <c r="L42" s="19"/>
      <c r="M42" s="19"/>
      <c r="N42" s="19"/>
      <c r="O42" s="19"/>
      <c r="P42" s="19"/>
      <c r="Q42" s="19"/>
      <c r="R42" s="19"/>
      <c r="S42" s="19"/>
      <c r="T42" s="19"/>
    </row>
    <row r="43" spans="1:20">
      <c r="A43" s="19"/>
      <c r="B43" s="19"/>
      <c r="C43" s="19"/>
      <c r="D43" s="19"/>
      <c r="E43" s="19"/>
      <c r="F43" s="19"/>
      <c r="G43" s="19"/>
      <c r="H43" s="19"/>
      <c r="I43" s="19"/>
      <c r="J43" s="19"/>
      <c r="K43" s="19"/>
      <c r="L43" s="19"/>
      <c r="M43" s="19"/>
      <c r="N43" s="19"/>
      <c r="O43" s="19"/>
      <c r="P43" s="19"/>
      <c r="Q43" s="19"/>
      <c r="R43" s="19"/>
      <c r="S43" s="19"/>
      <c r="T43" s="1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CEF6F2BD-D8E1-491F-9302-8EFC207722AC}">
  <ds:schemaRefs/>
</ds:datastoreItem>
</file>

<file path=customXml/itemProps2.xml><?xml version="1.0" encoding="utf-8"?>
<ds:datastoreItem xmlns:ds="http://schemas.openxmlformats.org/officeDocument/2006/customXml" ds:itemID="{CA4EFAC1-ABCB-457E-9864-367A036A4BCA}">
  <ds:schemaRefs/>
</ds:datastoreItem>
</file>

<file path=customXml/itemProps3.xml><?xml version="1.0" encoding="utf-8"?>
<ds:datastoreItem xmlns:ds="http://schemas.openxmlformats.org/officeDocument/2006/customXml" ds:itemID="{8C46EE6C-8412-4FEC-8DC8-2B0644E57621}">
  <ds:schemaRefs/>
</ds:datastoreItem>
</file>

<file path=customXml/itemProps4.xml><?xml version="1.0" encoding="utf-8"?>
<ds:datastoreItem xmlns:ds="http://schemas.openxmlformats.org/officeDocument/2006/customXml" ds:itemID="{E5BCDCDA-15E8-47A3-B9BF-2F0D94E25BCB}">
  <ds:schemaRefs/>
</ds:datastoreItem>
</file>

<file path=customXml/itemProps5.xml><?xml version="1.0" encoding="utf-8"?>
<ds:datastoreItem xmlns:ds="http://schemas.openxmlformats.org/officeDocument/2006/customXml" ds:itemID="{D2CE5588-02BE-4C9C-B84A-1D1647FAA4F4}">
  <ds:schemaRefs/>
</ds:datastoreItem>
</file>

<file path=customXml/itemProps6.xml><?xml version="1.0" encoding="utf-8"?>
<ds:datastoreItem xmlns:ds="http://schemas.openxmlformats.org/officeDocument/2006/customXml" ds:itemID="{7A822BF4-8592-4996-832D-A538AA2B4981}">
  <ds:schemaRefs/>
</ds:datastoreItem>
</file>

<file path=customXml/itemProps7.xml><?xml version="1.0" encoding="utf-8"?>
<ds:datastoreItem xmlns:ds="http://schemas.openxmlformats.org/officeDocument/2006/customXml" ds:itemID="{1FD8B5DB-F220-4B4E-8D48-14296AC6F6CB}">
  <ds:schemaRefs/>
</ds:datastoreItem>
</file>

<file path=customXml/itemProps8.xml><?xml version="1.0" encoding="utf-8"?>
<ds:datastoreItem xmlns:ds="http://schemas.openxmlformats.org/officeDocument/2006/customXml" ds:itemID="{CAB5BA6E-0E2E-45F9-AC3C-3220B546A33F}">
  <ds:schemaRefs/>
</ds:datastoreItem>
</file>

<file path=customXml/itemProps9.xml><?xml version="1.0" encoding="utf-8"?>
<ds:datastoreItem xmlns:ds="http://schemas.openxmlformats.org/officeDocument/2006/customXml" ds:itemID="{E5FC0AD8-D10B-4EB2-B575-2E96E350014F}">
  <ds:schemaRefs/>
</ds:datastoreItem>
</file>

<file path=customXml/itemProps10.xml><?xml version="1.0" encoding="utf-8"?>
<ds:datastoreItem xmlns:ds="http://schemas.openxmlformats.org/officeDocument/2006/customXml" ds:itemID="{12D7DD1F-61A2-480C-9903-7EF19CE87670}">
  <ds:schemaRefs>
    <ds:schemaRef ds:uri="http://schemas.microsoft.com/DataMashup"/>
  </ds:schemaRefs>
</ds:datastoreItem>
</file>

<file path=customXml/itemProps11.xml><?xml version="1.0" encoding="utf-8"?>
<ds:datastoreItem xmlns:ds="http://schemas.openxmlformats.org/officeDocument/2006/customXml" ds:itemID="{9259FF30-BFF5-4D8A-9481-DBBAA825C5AC}">
  <ds:schemaRefs/>
</ds:datastoreItem>
</file>

<file path=customXml/itemProps12.xml><?xml version="1.0" encoding="utf-8"?>
<ds:datastoreItem xmlns:ds="http://schemas.openxmlformats.org/officeDocument/2006/customXml" ds:itemID="{E479EFEA-E15A-4484-AE44-FBA6ED28FF3B}">
  <ds:schemaRefs/>
</ds:datastoreItem>
</file>

<file path=customXml/itemProps13.xml><?xml version="1.0" encoding="utf-8"?>
<ds:datastoreItem xmlns:ds="http://schemas.openxmlformats.org/officeDocument/2006/customXml" ds:itemID="{2432B5E3-A766-4624-8F18-444852B514DD}">
  <ds:schemaRefs/>
</ds:datastoreItem>
</file>

<file path=customXml/itemProps14.xml><?xml version="1.0" encoding="utf-8"?>
<ds:datastoreItem xmlns:ds="http://schemas.openxmlformats.org/officeDocument/2006/customXml" ds:itemID="{1AB073D8-8D8B-4800-9443-5F6E02F1121E}">
  <ds:schemaRefs/>
</ds:datastoreItem>
</file>

<file path=customXml/itemProps15.xml><?xml version="1.0" encoding="utf-8"?>
<ds:datastoreItem xmlns:ds="http://schemas.openxmlformats.org/officeDocument/2006/customXml" ds:itemID="{4E3A0FE5-4866-46F6-B6EA-AA170EFC0426}">
  <ds:schemaRefs/>
</ds:datastoreItem>
</file>

<file path=customXml/itemProps16.xml><?xml version="1.0" encoding="utf-8"?>
<ds:datastoreItem xmlns:ds="http://schemas.openxmlformats.org/officeDocument/2006/customXml" ds:itemID="{2E0DA918-1DE7-4755-AB13-99D9B5ACE81E}">
  <ds:schemaRefs/>
</ds:datastoreItem>
</file>

<file path=customXml/itemProps17.xml><?xml version="1.0" encoding="utf-8"?>
<ds:datastoreItem xmlns:ds="http://schemas.openxmlformats.org/officeDocument/2006/customXml" ds:itemID="{A7AC9368-C40A-4B4F-8244-88E3913EB640}">
  <ds:schemaRefs/>
</ds:datastoreItem>
</file>

<file path=customXml/itemProps18.xml><?xml version="1.0" encoding="utf-8"?>
<ds:datastoreItem xmlns:ds="http://schemas.openxmlformats.org/officeDocument/2006/customXml" ds:itemID="{790DD6A4-81E5-46F0-8798-C1180E4EB69E}">
  <ds:schemaRefs/>
</ds:datastoreItem>
</file>

<file path=customXml/itemProps19.xml><?xml version="1.0" encoding="utf-8"?>
<ds:datastoreItem xmlns:ds="http://schemas.openxmlformats.org/officeDocument/2006/customXml" ds:itemID="{4ED0B749-B6C2-4486-A673-B391A53AC439}">
  <ds:schemaRefs/>
</ds:datastoreItem>
</file>

<file path=customXml/itemProps20.xml><?xml version="1.0" encoding="utf-8"?>
<ds:datastoreItem xmlns:ds="http://schemas.openxmlformats.org/officeDocument/2006/customXml" ds:itemID="{ED77596F-6C7F-43A5-A2DA-ED103B3624B7}">
  <ds:schemaRefs/>
</ds:datastoreItem>
</file>

<file path=customXml/itemProps21.xml><?xml version="1.0" encoding="utf-8"?>
<ds:datastoreItem xmlns:ds="http://schemas.openxmlformats.org/officeDocument/2006/customXml" ds:itemID="{4C19F972-D589-42C0-B557-291D7EA2350A}">
  <ds:schemaRefs/>
</ds:datastoreItem>
</file>

<file path=customXml/itemProps22.xml><?xml version="1.0" encoding="utf-8"?>
<ds:datastoreItem xmlns:ds="http://schemas.openxmlformats.org/officeDocument/2006/customXml" ds:itemID="{98F2900D-711B-4B89-9F86-31C224FA3E56}">
  <ds:schemaRefs/>
</ds:datastoreItem>
</file>

<file path=customXml/itemProps23.xml><?xml version="1.0" encoding="utf-8"?>
<ds:datastoreItem xmlns:ds="http://schemas.openxmlformats.org/officeDocument/2006/customXml" ds:itemID="{3D6756D8-2707-4185-95F2-CA223DA07419}">
  <ds:schemaRefs/>
</ds:datastoreItem>
</file>

<file path=customXml/itemProps24.xml><?xml version="1.0" encoding="utf-8"?>
<ds:datastoreItem xmlns:ds="http://schemas.openxmlformats.org/officeDocument/2006/customXml" ds:itemID="{4F159B32-AE2F-4D8B-9B1C-FFBE0104046B}">
  <ds:schemaRefs/>
</ds:datastoreItem>
</file>

<file path=customXml/itemProps25.xml><?xml version="1.0" encoding="utf-8"?>
<ds:datastoreItem xmlns:ds="http://schemas.openxmlformats.org/officeDocument/2006/customXml" ds:itemID="{433955B6-4CA4-4AE7-B57B-B4C4DE1B19D7}">
  <ds:schemaRefs/>
</ds:datastoreItem>
</file>

<file path=customXml/itemProps26.xml><?xml version="1.0" encoding="utf-8"?>
<ds:datastoreItem xmlns:ds="http://schemas.openxmlformats.org/officeDocument/2006/customXml" ds:itemID="{EFC30C62-6D1F-40FB-A91D-DC6D7B8AC55A}">
  <ds:schemaRefs/>
</ds:datastoreItem>
</file>

<file path=customXml/itemProps27.xml><?xml version="1.0" encoding="utf-8"?>
<ds:datastoreItem xmlns:ds="http://schemas.openxmlformats.org/officeDocument/2006/customXml" ds:itemID="{C77308B2-2A95-4F9C-B1C7-B3B23E868896}">
  <ds:schemaRefs/>
</ds:datastoreItem>
</file>

<file path=customXml/itemProps28.xml><?xml version="1.0" encoding="utf-8"?>
<ds:datastoreItem xmlns:ds="http://schemas.openxmlformats.org/officeDocument/2006/customXml" ds:itemID="{99C8A463-0533-460A-9609-EA5DDD56C833}">
  <ds:schemaRefs/>
</ds:datastoreItem>
</file>

<file path=customXml/itemProps29.xml><?xml version="1.0" encoding="utf-8"?>
<ds:datastoreItem xmlns:ds="http://schemas.openxmlformats.org/officeDocument/2006/customXml" ds:itemID="{0B0C3360-25D1-4C5B-B2A1-F28EB3C0E386}">
  <ds:schemaRefs/>
</ds:datastoreItem>
</file>

<file path=customXml/itemProps30.xml><?xml version="1.0" encoding="utf-8"?>
<ds:datastoreItem xmlns:ds="http://schemas.openxmlformats.org/officeDocument/2006/customXml" ds:itemID="{219E2F43-49EC-470D-AE00-BEE0C4048C50}">
  <ds:schemaRefs/>
</ds:datastoreItem>
</file>

<file path=customXml/itemProps31.xml><?xml version="1.0" encoding="utf-8"?>
<ds:datastoreItem xmlns:ds="http://schemas.openxmlformats.org/officeDocument/2006/customXml" ds:itemID="{3EFFC0CA-AC7F-45B1-8473-28B955871251}">
  <ds:schemaRefs/>
</ds:datastoreItem>
</file>

<file path=customXml/itemProps32.xml><?xml version="1.0" encoding="utf-8"?>
<ds:datastoreItem xmlns:ds="http://schemas.openxmlformats.org/officeDocument/2006/customXml" ds:itemID="{DE841730-A717-482C-AA44-75A77E625E99}">
  <ds:schemaRefs/>
</ds:datastoreItem>
</file>

<file path=customXml/itemProps33.xml><?xml version="1.0" encoding="utf-8"?>
<ds:datastoreItem xmlns:ds="http://schemas.openxmlformats.org/officeDocument/2006/customXml" ds:itemID="{F64D55F6-224F-4D63-A1D2-4200FD247F46}">
  <ds:schemaRefs/>
</ds:datastoreItem>
</file>

<file path=customXml/itemProps34.xml><?xml version="1.0" encoding="utf-8"?>
<ds:datastoreItem xmlns:ds="http://schemas.openxmlformats.org/officeDocument/2006/customXml" ds:itemID="{ED58D9F7-3B5F-4BB1-B22B-BCE777230976}">
  <ds:schemaRefs/>
</ds:datastoreItem>
</file>

<file path=customXml/itemProps35.xml><?xml version="1.0" encoding="utf-8"?>
<ds:datastoreItem xmlns:ds="http://schemas.openxmlformats.org/officeDocument/2006/customXml" ds:itemID="{D4B446CE-A6A7-40D4-ACE6-41139F4DFB1A}">
  <ds:schemaRefs/>
</ds:datastoreItem>
</file>

<file path=customXml/itemProps36.xml><?xml version="1.0" encoding="utf-8"?>
<ds:datastoreItem xmlns:ds="http://schemas.openxmlformats.org/officeDocument/2006/customXml" ds:itemID="{CFB542DE-0FBC-489F-9C62-D1106CE76D4B}">
  <ds:schemaRefs/>
</ds:datastoreItem>
</file>

<file path=customXml/itemProps37.xml><?xml version="1.0" encoding="utf-8"?>
<ds:datastoreItem xmlns:ds="http://schemas.openxmlformats.org/officeDocument/2006/customXml" ds:itemID="{D038D633-D45B-4ED9-B5C2-FD4F07BF0561}">
  <ds:schemaRefs/>
</ds:datastoreItem>
</file>

<file path=customXml/itemProps38.xml><?xml version="1.0" encoding="utf-8"?>
<ds:datastoreItem xmlns:ds="http://schemas.openxmlformats.org/officeDocument/2006/customXml" ds:itemID="{F0B8C720-0BCD-4D6C-879A-C267C1FAD133}">
  <ds:schemaRefs/>
</ds:datastoreItem>
</file>

<file path=customXml/itemProps39.xml><?xml version="1.0" encoding="utf-8"?>
<ds:datastoreItem xmlns:ds="http://schemas.openxmlformats.org/officeDocument/2006/customXml" ds:itemID="{4E835103-5F8D-4293-94CC-FED4F046CFFD}">
  <ds:schemaRefs/>
</ds:datastoreItem>
</file>

<file path=customXml/itemProps40.xml><?xml version="1.0" encoding="utf-8"?>
<ds:datastoreItem xmlns:ds="http://schemas.openxmlformats.org/officeDocument/2006/customXml" ds:itemID="{B0F279E1-D479-4441-86F0-5438A67C4E65}">
  <ds:schemaRefs/>
</ds:datastoreItem>
</file>

<file path=customXml/itemProps41.xml><?xml version="1.0" encoding="utf-8"?>
<ds:datastoreItem xmlns:ds="http://schemas.openxmlformats.org/officeDocument/2006/customXml" ds:itemID="{89483267-70B8-4CDE-BAD3-6146C0241A2E}">
  <ds:schemaRefs/>
</ds:datastoreItem>
</file>

<file path=customXml/itemProps42.xml><?xml version="1.0" encoding="utf-8"?>
<ds:datastoreItem xmlns:ds="http://schemas.openxmlformats.org/officeDocument/2006/customXml" ds:itemID="{C5526E75-CAD4-4392-AA83-0DCD806E978F}">
  <ds:schemaRefs/>
</ds:datastoreItem>
</file>

<file path=customXml/itemProps43.xml><?xml version="1.0" encoding="utf-8"?>
<ds:datastoreItem xmlns:ds="http://schemas.openxmlformats.org/officeDocument/2006/customXml" ds:itemID="{5DC1D59A-2542-46CE-84EE-FA91F5DFEB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Dataset</vt:lpstr>
      <vt:lpstr>Dashboard</vt:lpstr>
      <vt:lpstr>Dashboard (2)</vt:lpstr>
      <vt:lpstr>main Dashboard</vt:lpstr>
      <vt:lpstr>mine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EniOlaNimi</cp:lastModifiedBy>
  <dcterms:created xsi:type="dcterms:W3CDTF">2025-11-09T10:19:59Z</dcterms:created>
  <dcterms:modified xsi:type="dcterms:W3CDTF">2025-11-24T12:23:49Z</dcterms:modified>
</cp:coreProperties>
</file>