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Midsem"/>
    <sheet r:id="rId2" sheetId="2" name="ESE"/>
    <sheet r:id="rId3" sheetId="3" name="Course Exit Survey"/>
    <sheet r:id="rId4" sheetId="4" name="Quiz"/>
  </sheets>
  <calcPr fullCalcOnLoad="1"/>
</workbook>
</file>

<file path=xl/sharedStrings.xml><?xml version="1.0" encoding="utf-8"?>
<sst xmlns="http://schemas.openxmlformats.org/spreadsheetml/2006/main" count="225" uniqueCount="174">
  <si>
    <t>Roll No</t>
  </si>
  <si>
    <t>Name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</si>
  <si>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</si>
  <si>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</si>
  <si>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</si>
  <si>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</si>
  <si>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</si>
  <si>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</si>
  <si>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</si>
  <si>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</si>
  <si>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</si>
  <si>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</si>
  <si>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COs Mapped</t>
  </si>
  <si>
    <t>KESAR DILIP ASSUDANI</t>
  </si>
  <si>
    <t>ADITYA ANIL BAGAYATKAR</t>
  </si>
  <si>
    <t>ANKIT NAVIN BALWANI</t>
  </si>
  <si>
    <t>MANALI MANGESH BHAVE</t>
  </si>
  <si>
    <t>KAUSTUBH RAGHAVENDRA BHILARE</t>
  </si>
  <si>
    <t>AAMAN ALOK BHOWMICK</t>
  </si>
  <si>
    <t>NIHARIKA KANU BUTANI</t>
  </si>
  <si>
    <t>NISHITA TARUN CHANDWANI</t>
  </si>
  <si>
    <t>PUSHKARAJ CHARUDATTA CHAUDHARI</t>
  </si>
  <si>
    <t>YASHODEEP PRADEEP DANDEGAONKAR</t>
  </si>
  <si>
    <t>YASH DINESH DASWANI</t>
  </si>
  <si>
    <t>ROHINI SUNIL DAULTANI</t>
  </si>
  <si>
    <t>SHAUN LAWRENCE DSOUZA</t>
  </si>
  <si>
    <t>YASH PRATHMESH DUBEY</t>
  </si>
  <si>
    <t>JOY ABHIJEET EKKA</t>
  </si>
  <si>
    <t>VATSAL SHAILESH GADARIA</t>
  </si>
  <si>
    <t>RAM CHANDRAKANT GAWHANE</t>
  </si>
  <si>
    <t>KEDAR JAGANNATH GAWHANKAR</t>
  </si>
  <si>
    <t>ABHINAV SALINI HARIDAS</t>
  </si>
  <si>
    <t>MAHEK JEETENDER HOTCHANDANI</t>
  </si>
  <si>
    <t>HIMNISH PRAVIN ISRANI</t>
  </si>
  <si>
    <t>NIKITA LAKHUNARESH ISRANI</t>
  </si>
  <si>
    <t>VIVEK VIJU J</t>
  </si>
  <si>
    <t>HEET SATISH JAIN</t>
  </si>
  <si>
    <t>CHANDNI RAJESH JAISINGHANI</t>
  </si>
  <si>
    <t>NITISH PRAKASH JAISWAL</t>
  </si>
  <si>
    <t>KRISH MUKESH JAKHARIA</t>
  </si>
  <si>
    <t>SIDDHESH NANDKISHOR KADAM</t>
  </si>
  <si>
    <t>SHUBHAM ASHOK KAMODKAR</t>
  </si>
  <si>
    <t>RONAK HIRA KARIA</t>
  </si>
  <si>
    <t>HARPREETSINGH JAGDISHSINGH KATARIA</t>
  </si>
  <si>
    <t>NIKITA SUSHIL KHABYA</t>
  </si>
  <si>
    <t>RISHITA PRADEEP KHATRI</t>
  </si>
  <si>
    <t>VAISHNAV GANGARAM KONDHALKAR</t>
  </si>
  <si>
    <t>BHARAT UMESH KOTWANI</t>
  </si>
  <si>
    <t>MIKIL KISHOR LALWANI</t>
  </si>
  <si>
    <t>ANISH OMPRAKASH LOHIYA</t>
  </si>
  <si>
    <t>KRISHI MURLI MANKANI</t>
  </si>
  <si>
    <t>RIDDHI MUKESH MEHTA</t>
  </si>
  <si>
    <t>DISHA JITENDRA MENGHANI</t>
  </si>
  <si>
    <t>SAHIL RAM MENGHANI</t>
  </si>
  <si>
    <t>KANCHAN BADAL MILANKUMAR</t>
  </si>
  <si>
    <t>ADITI SWANAND MINIYAR</t>
  </si>
  <si>
    <t>AJINKYA PRAVIN MORANKAR</t>
  </si>
  <si>
    <t>SIDDHARTH KISHORE MOTWANI</t>
  </si>
  <si>
    <t>MEET VIJAY MULIK</t>
  </si>
  <si>
    <t>NANDANA ANILKUMAR NAIR</t>
  </si>
  <si>
    <t>SOUMYARANJAN NARAYAN PARHI</t>
  </si>
  <si>
    <t>JALPRIYA MILIND PATIL</t>
  </si>
  <si>
    <t>JANHAVI RAJENDRA PATIL</t>
  </si>
  <si>
    <t>PRAJWAL VIJAY PATIL</t>
  </si>
  <si>
    <t>SAKSHI SANTOSH PATIL</t>
  </si>
  <si>
    <t>VALLARI SANTOSH PATIL</t>
  </si>
  <si>
    <t>KAUSHAL PRABHAKAR POOJARY</t>
  </si>
  <si>
    <t>NILAY GURUNATH POPHALKAR</t>
  </si>
  <si>
    <t>ANJALI RAM PUNSI</t>
  </si>
  <si>
    <t>SANSKRUTI ULHAS PUNYARTHI</t>
  </si>
  <si>
    <t>KUNAL HARESH PURSWANI</t>
  </si>
  <si>
    <t>JAYESH CHANDRASING RAJPUT</t>
  </si>
  <si>
    <t>SHREE GANESH SAMAL</t>
  </si>
  <si>
    <t>GANESH SURENDRA SHETTY</t>
  </si>
  <si>
    <t>GHANISHTHA VIKAS TALELE</t>
  </si>
  <si>
    <t>OM PRALHAD TANDEL</t>
  </si>
  <si>
    <t>TEJAL SANJAY THADANI</t>
  </si>
  <si>
    <t>DIYA KUMAR THERYANI</t>
  </si>
  <si>
    <t>VINIT VIJAYKUMAR VARIYANI</t>
  </si>
  <si>
    <t>SPARSH SUMEE PRIYA VERMA</t>
  </si>
  <si>
    <t>ROHIT RAJESH YADAV</t>
  </si>
  <si>
    <t>1. Have you understood the conceptual Framework of IoT?</t>
  </si>
  <si>
    <t>2. Are you able to identify the levels of IoT architecture along with functions of each level?</t>
  </si>
  <si>
    <t>3. Are you able to analyze, identify and use appropriate access technology for any IoT application?</t>
  </si>
  <si>
    <t>4. Have you understood the architecture and working of edge to cloud protocols like MQTT, CoAP etc. ?</t>
  </si>
  <si>
    <t>5. Are you able to understand the concept of Elastic Analytics and identify the appropriate platform like AWS, Azure etc. for IoT application?</t>
  </si>
  <si>
    <t>11/22/23 12:25</t>
  </si>
  <si>
    <t>Rinki Dilip Tejwani</t>
  </si>
  <si>
    <t>D20B</t>
  </si>
  <si>
    <t>Niharika Butani</t>
  </si>
  <si>
    <t>11/22/23 12:30</t>
  </si>
  <si>
    <t>Sparsh Verma</t>
  </si>
  <si>
    <t>11/22/23 12:35</t>
  </si>
  <si>
    <t>Amogh Jayakar Pujari</t>
  </si>
  <si>
    <t>11/22/23 12:55</t>
  </si>
  <si>
    <t>Vaibhav Kambar</t>
  </si>
  <si>
    <t>Priyanshu hariani</t>
  </si>
  <si>
    <t>11/22/23 13:18</t>
  </si>
  <si>
    <t>Nandana Anilkumar Nair</t>
  </si>
  <si>
    <t>11/22/23 13:34</t>
  </si>
  <si>
    <t>Sarvesh Anil Chandnani</t>
  </si>
  <si>
    <t>11/22/23 14:58</t>
  </si>
  <si>
    <t>Krishna lalwani</t>
  </si>
  <si>
    <t>11/22/23 15:19</t>
  </si>
  <si>
    <t>Varun Motiyani</t>
  </si>
  <si>
    <t>11/22/23 18:30</t>
  </si>
  <si>
    <t>Atharva Bhoite</t>
  </si>
  <si>
    <t>11/22/23 19:44</t>
  </si>
  <si>
    <t>Rohini Daultani</t>
  </si>
  <si>
    <t>11/23/23 8:43</t>
  </si>
  <si>
    <t>MAYURI SHRIDATTA YERANDE</t>
  </si>
  <si>
    <t>11/23/23 15:57</t>
  </si>
  <si>
    <t>Shree Samal</t>
  </si>
  <si>
    <t>11/24/23 12:38</t>
  </si>
  <si>
    <t>Akash Choughule</t>
  </si>
  <si>
    <t>11/28/23 8:48</t>
  </si>
  <si>
    <t>Balwani Ankit Navin</t>
  </si>
  <si>
    <t>11/28/23 9:24</t>
  </si>
  <si>
    <t>Krish Jakharia</t>
  </si>
  <si>
    <t>11/28/23 10:06</t>
  </si>
  <si>
    <t>Shubham Ashok Kamodkar</t>
  </si>
  <si>
    <t>11/28/23 10:58</t>
  </si>
  <si>
    <t>Rohit Yadav</t>
  </si>
  <si>
    <t>11/28/23 11:00</t>
  </si>
  <si>
    <t>Aditi Swanand Miniyar</t>
  </si>
  <si>
    <t>11/28/23 11:12</t>
  </si>
  <si>
    <t>Anjali punsi</t>
  </si>
  <si>
    <t>11/28/23 12:07</t>
  </si>
  <si>
    <t>Bharat Kotwani</t>
  </si>
  <si>
    <t>11/28/23 16:25</t>
  </si>
  <si>
    <t>Vivek Jayakumaran</t>
  </si>
  <si>
    <t>11/29/23 8:48</t>
  </si>
  <si>
    <t>11/29/23 18:49</t>
  </si>
  <si>
    <t>Ghanishtha Vikas Talele</t>
  </si>
  <si>
    <t>Abhinav Haridas</t>
  </si>
  <si>
    <t>Nitish Jaiswal</t>
  </si>
  <si>
    <t>Ronak Hira Karia</t>
  </si>
  <si>
    <t>Kedar Jagannath Gawhankar</t>
  </si>
  <si>
    <t>Siddharth Kishore Motwani</t>
  </si>
  <si>
    <t>CO attainment ( External assessment)</t>
  </si>
  <si>
    <t>Marks (TH)</t>
  </si>
  <si>
    <t>ALL Qs</t>
  </si>
  <si>
    <t>Roll No.</t>
  </si>
  <si>
    <t>CO 1,2,3,4,5</t>
  </si>
  <si>
    <t>A</t>
  </si>
  <si>
    <t>DSE</t>
  </si>
  <si>
    <t>Count(Attempted)</t>
  </si>
  <si>
    <t>Average  Marks</t>
  </si>
  <si>
    <t>Count( &gt;=52.5%)</t>
  </si>
  <si>
    <t>% Count( &gt;=52.5%)</t>
  </si>
  <si>
    <t>Count( &gt;=Average Marks)</t>
  </si>
  <si>
    <t>AL(Based on &gt;=52.5% Count)</t>
  </si>
  <si>
    <t>DSA : AY: 2022-23 Sem : III</t>
  </si>
  <si>
    <t>Test 3 - CO attainment (Internal assessment)</t>
  </si>
  <si>
    <t>No. Of students =65</t>
  </si>
  <si>
    <t>1a</t>
  </si>
  <si>
    <t>1b</t>
  </si>
  <si>
    <t>1c</t>
  </si>
  <si>
    <t>1d</t>
  </si>
  <si>
    <t>1e</t>
  </si>
  <si>
    <t>1f</t>
  </si>
  <si>
    <t>2a</t>
  </si>
  <si>
    <t>2b</t>
  </si>
  <si>
    <t>3a</t>
  </si>
  <si>
    <t>3b</t>
  </si>
  <si>
    <t>Total</t>
  </si>
  <si>
    <t>COs</t>
  </si>
  <si>
    <t>CO1</t>
  </si>
  <si>
    <t>CO5</t>
  </si>
  <si>
    <t>CO1,5</t>
  </si>
  <si>
    <t>CO1,3,5</t>
  </si>
  <si>
    <t>CO</t>
  </si>
  <si>
    <t>AL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</si>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</sst>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d8d8d8"/>
      </patternFill>
    </fill>
    <fill>
      <patternFill patternType="solid">
        <fgColor rgb="FFff0000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n">
        <color rgb="FFc6c6c6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72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0" applyAlignment="1">
      <alignment horizontal="center" wrapText="1"/>
    </xf>
    <xf xfId="0" numFmtId="0" borderId="2" applyBorder="1" fontId="1" applyFont="1" fillId="0" applyAlignment="1">
      <alignment horizontal="left" wrapText="1"/>
    </xf>
    <xf xfId="0" numFmtId="3" applyNumberFormat="1" borderId="2" applyBorder="1" fontId="1" applyFont="1" fillId="0" applyAlignment="1">
      <alignment horizontal="center" wrapText="1"/>
    </xf>
    <xf xfId="0" numFmtId="3" applyNumberFormat="1" borderId="1" applyBorder="1" fontId="2" applyFont="1" fillId="2" applyFill="1" applyAlignment="1">
      <alignment horizontal="center" wrapText="1"/>
    </xf>
    <xf xfId="0" numFmtId="0" borderId="3" applyBorder="1" fontId="3" applyFont="1" fillId="0" applyAlignment="1">
      <alignment horizontal="left"/>
    </xf>
    <xf xfId="0" numFmtId="3" applyNumberFormat="1" borderId="4" applyBorder="1" fontId="1" applyFont="1" fillId="0" applyAlignment="1">
      <alignment horizontal="center" wrapText="1"/>
    </xf>
    <xf xfId="0" numFmtId="3" applyNumberFormat="1" borderId="5" applyBorder="1" fontId="2" applyFont="1" fillId="2" applyFill="1" applyAlignment="1">
      <alignment horizontal="center" wrapText="1"/>
    </xf>
    <xf xfId="0" numFmtId="0" borderId="4" applyBorder="1" fontId="2" applyFont="1" fillId="0" applyAlignment="1">
      <alignment horizontal="left" wrapText="1"/>
    </xf>
    <xf xfId="0" numFmtId="3" applyNumberFormat="1" borderId="4" applyBorder="1" fontId="2" applyFont="1" fillId="0" applyAlignment="1">
      <alignment horizontal="center" wrapText="1"/>
    </xf>
    <xf xfId="0" numFmtId="0" borderId="4" applyBorder="1" fontId="2" applyFont="1" fillId="2" applyFill="1" applyAlignment="1">
      <alignment horizontal="left" wrapText="1"/>
    </xf>
    <xf xfId="0" numFmtId="3" applyNumberFormat="1" borderId="6" applyBorder="1" fontId="2" applyFont="1" fillId="2" applyFill="1" applyAlignment="1">
      <alignment horizontal="left" wrapText="1"/>
    </xf>
    <xf xfId="0" numFmtId="0" borderId="7" applyBorder="1" fontId="3" applyFont="1" fillId="0" applyAlignment="1">
      <alignment horizontal="left"/>
    </xf>
    <xf xfId="0" numFmtId="3" applyNumberFormat="1" borderId="8" applyBorder="1" fontId="2" applyFont="1" fillId="0" applyAlignment="1">
      <alignment horizontal="center" wrapText="1"/>
    </xf>
    <xf xfId="0" numFmtId="3" applyNumberFormat="1" borderId="9" applyBorder="1" fontId="2" applyFont="1" fillId="2" applyFill="1" applyAlignment="1">
      <alignment horizontal="left" wrapText="1"/>
    </xf>
    <xf xfId="0" numFmtId="0" borderId="10" applyBorder="1" fontId="3" applyFont="1" fillId="0" applyAlignment="1">
      <alignment horizontal="left"/>
    </xf>
    <xf xfId="0" numFmtId="3" applyNumberFormat="1" borderId="11" applyBorder="1" fontId="2" applyFont="1" fillId="0" applyAlignment="1">
      <alignment horizontal="center" wrapText="1"/>
    </xf>
    <xf xfId="0" numFmtId="3" applyNumberFormat="1" borderId="11" applyBorder="1" fontId="2" applyFont="1" fillId="0" applyAlignment="1">
      <alignment horizontal="left" wrapText="1"/>
    </xf>
    <xf xfId="0" numFmtId="0" borderId="11" applyBorder="1" fontId="3" applyFont="1" fillId="0" applyAlignment="1">
      <alignment horizontal="left"/>
    </xf>
    <xf xfId="0" numFmtId="3" applyNumberFormat="1" borderId="0" fontId="0" fillId="0" applyAlignment="1">
      <alignment horizontal="left" wrapText="1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 wrapText="1"/>
    </xf>
    <xf xfId="0" numFmtId="22" applyNumberFormat="1" borderId="12" applyBorder="1" fontId="2" applyFont="1" fillId="0" applyAlignment="1">
      <alignment horizontal="left" wrapText="1"/>
    </xf>
    <xf xfId="0" numFmtId="0" borderId="12" applyBorder="1" fontId="2" applyFont="1" fillId="0" applyAlignment="1">
      <alignment horizontal="left" wrapText="1"/>
    </xf>
    <xf xfId="0" numFmtId="3" applyNumberFormat="1" borderId="12" applyBorder="1" fontId="2" applyFont="1" fillId="0" applyAlignment="1">
      <alignment horizontal="left" wrapText="1"/>
    </xf>
    <xf xfId="0" numFmtId="0" borderId="12" applyBorder="1" fontId="2" applyFont="1" fillId="0" applyAlignment="1">
      <alignment horizontal="left"/>
    </xf>
    <xf xfId="0" numFmtId="22" applyNumberFormat="1" borderId="12" applyBorder="1" fontId="2" applyFont="1" fillId="0" applyAlignment="1">
      <alignment horizontal="right" wrapText="1"/>
    </xf>
    <xf xfId="0" numFmtId="3" applyNumberFormat="1" borderId="12" applyBorder="1" fontId="2" applyFont="1" fillId="0" applyAlignment="1">
      <alignment horizontal="right" wrapText="1"/>
    </xf>
    <xf xfId="0" numFmtId="3" applyNumberFormat="1" borderId="13" applyBorder="1" fontId="2" applyFont="1" fillId="0" applyAlignment="1">
      <alignment horizontal="left" wrapText="1"/>
    </xf>
    <xf xfId="0" numFmtId="0" borderId="4" applyBorder="1" fontId="1" applyFont="1" fillId="0" applyAlignment="1">
      <alignment horizontal="center" wrapText="1"/>
    </xf>
    <xf xfId="0" numFmtId="0" borderId="4" applyBorder="1" fontId="1" applyFont="1" fillId="0" applyAlignment="1">
      <alignment horizontal="center"/>
    </xf>
    <xf xfId="0" numFmtId="3" applyNumberFormat="1" borderId="13" applyBorder="1" fontId="2" applyFont="1" fillId="0" applyAlignment="1">
      <alignment horizontal="center" wrapText="1"/>
    </xf>
    <xf xfId="0" numFmtId="22" applyNumberFormat="1" borderId="0" fontId="0" fillId="0" applyAlignment="1">
      <alignment horizontal="left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  <xf xfId="0" numFmtId="3" applyNumberFormat="1" borderId="12" applyBorder="1" fontId="4" applyFont="1" fillId="0" applyAlignment="1">
      <alignment horizontal="center" wrapText="1"/>
    </xf>
    <xf xfId="0" numFmtId="3" applyNumberFormat="1" borderId="14" applyBorder="1" fontId="3" applyFont="1" fillId="0" applyAlignment="1">
      <alignment horizontal="left" wrapText="1"/>
    </xf>
    <xf xfId="0" numFmtId="0" borderId="14" applyBorder="1" fontId="3" applyFont="1" fillId="0" applyAlignment="1">
      <alignment horizontal="left" wrapText="1"/>
    </xf>
    <xf xfId="0" numFmtId="0" borderId="15" applyBorder="1" fontId="3" applyFont="1" fillId="0" applyAlignment="1">
      <alignment horizontal="left" wrapText="1"/>
    </xf>
    <xf xfId="0" numFmtId="0" borderId="11" applyBorder="1" fontId="3" applyFont="1" fillId="0" applyAlignment="1">
      <alignment horizontal="left" wrapText="1"/>
    </xf>
    <xf xfId="0" numFmtId="3" applyNumberFormat="1" borderId="4" applyBorder="1" fontId="2" applyFont="1" fillId="0" applyAlignment="1">
      <alignment horizontal="left" wrapText="1"/>
    </xf>
    <xf xfId="0" numFmtId="3" applyNumberFormat="1" borderId="12" applyBorder="1" fontId="2" applyFont="1" fillId="2" applyFill="1" applyAlignment="1">
      <alignment horizontal="center" wrapText="1"/>
    </xf>
    <xf xfId="0" numFmtId="3" applyNumberFormat="1" borderId="13" applyBorder="1" fontId="2" applyFont="1" fillId="0" applyAlignment="1">
      <alignment horizontal="right" wrapText="1"/>
    </xf>
    <xf xfId="0" numFmtId="3" applyNumberFormat="1" borderId="4" applyBorder="1" fontId="3" applyFont="1" fillId="0" applyAlignment="1">
      <alignment horizontal="center" wrapText="1"/>
    </xf>
    <xf xfId="0" numFmtId="3" applyNumberFormat="1" borderId="4" applyBorder="1" fontId="3" applyFont="1" fillId="3" applyFill="1" applyAlignment="1">
      <alignment horizontal="center" wrapText="1"/>
    </xf>
    <xf xfId="0" numFmtId="3" applyNumberFormat="1" borderId="11" applyBorder="1" fontId="3" applyFont="1" fillId="0" applyAlignment="1">
      <alignment horizontal="right" wrapText="1"/>
    </xf>
    <xf xfId="0" numFmtId="3" applyNumberFormat="1" borderId="11" applyBorder="1" fontId="3" applyFont="1" fillId="0" applyAlignment="1">
      <alignment horizontal="left" wrapText="1"/>
    </xf>
    <xf xfId="0" numFmtId="3" applyNumberFormat="1" borderId="0" fontId="0" fillId="0" applyAlignment="1">
      <alignment horizontal="right" wrapText="1"/>
    </xf>
    <xf xfId="0" numFmtId="3" applyNumberFormat="1" borderId="14" applyBorder="1" fontId="3" applyFont="1" fillId="0" applyAlignment="1">
      <alignment horizontal="left"/>
    </xf>
    <xf xfId="0" numFmtId="3" applyNumberFormat="1" borderId="15" applyBorder="1" fontId="3" applyFont="1" fillId="0" applyAlignment="1">
      <alignment horizontal="left"/>
    </xf>
    <xf xfId="0" numFmtId="3" applyNumberFormat="1" borderId="16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center" wrapText="1"/>
    </xf>
    <xf xfId="0" numFmtId="3" applyNumberFormat="1" borderId="3" applyBorder="1" fontId="3" applyFont="1" fillId="0" applyAlignment="1">
      <alignment horizontal="left"/>
    </xf>
    <xf xfId="0" numFmtId="3" applyNumberFormat="1" borderId="4" applyBorder="1" fontId="5" applyFont="1" fillId="0" applyAlignment="1">
      <alignment horizontal="center" wrapText="1"/>
    </xf>
    <xf xfId="0" numFmtId="3" applyNumberFormat="1" borderId="5" applyBorder="1" fontId="5" applyFont="1" fillId="0" applyAlignment="1">
      <alignment horizontal="center" wrapText="1"/>
    </xf>
    <xf xfId="0" numFmtId="3" applyNumberFormat="1" borderId="5" applyBorder="1" fontId="3" applyFont="1" fillId="0" applyAlignment="1">
      <alignment horizontal="center" wrapText="1"/>
    </xf>
    <xf xfId="0" numFmtId="3" applyNumberFormat="1" borderId="4" applyBorder="1" fontId="2" applyFont="1" fillId="4" applyFill="1" applyAlignment="1">
      <alignment horizontal="center" wrapText="1"/>
    </xf>
    <xf xfId="0" numFmtId="3" applyNumberFormat="1" borderId="4" applyBorder="1" fontId="2" applyFont="1" fillId="2" applyFill="1" applyAlignment="1">
      <alignment horizontal="center" wrapText="1"/>
    </xf>
    <xf xfId="0" numFmtId="3" applyNumberFormat="1" borderId="4" applyBorder="1" fontId="2" applyFont="1" fillId="2" applyFill="1" applyAlignment="1">
      <alignment horizontal="left" wrapText="1"/>
    </xf>
    <xf xfId="0" numFmtId="4" applyNumberFormat="1" borderId="4" applyBorder="1" fontId="2" applyFont="1" fillId="0" applyAlignment="1">
      <alignment horizontal="center" wrapText="1"/>
    </xf>
    <xf xfId="0" numFmtId="3" applyNumberFormat="1" borderId="4" applyBorder="1" fontId="2" applyFont="1" fillId="4" applyFill="1" applyAlignment="1">
      <alignment horizontal="left" wrapText="1"/>
    </xf>
    <xf xfId="0" numFmtId="3" applyNumberFormat="1" borderId="16" applyBorder="1" fontId="2" applyFont="1" fillId="0" applyAlignment="1">
      <alignment horizontal="center" wrapText="1"/>
    </xf>
    <xf xfId="0" numFmtId="3" applyNumberFormat="1" borderId="4" applyBorder="1" fontId="2" applyFont="1" fillId="5" applyFill="1" applyAlignment="1">
      <alignment horizontal="center" wrapText="1"/>
    </xf>
    <xf xfId="0" numFmtId="3" applyNumberFormat="1" borderId="12" applyBorder="1" fontId="2" applyFont="1" fillId="0" applyAlignment="1">
      <alignment horizontal="center" wrapText="1"/>
    </xf>
    <xf xfId="0" numFmtId="3" applyNumberFormat="1" borderId="12" applyBorder="1" fontId="3" applyFont="1" fillId="3" applyFill="1" applyAlignment="1">
      <alignment horizontal="center" wrapText="1"/>
    </xf>
    <xf xfId="0" numFmtId="3" applyNumberFormat="1" borderId="5" applyBorder="1" fontId="2" applyFont="1" fillId="0" applyAlignment="1">
      <alignment horizontal="center" wrapText="1"/>
    </xf>
    <xf xfId="0" numFmtId="3" applyNumberFormat="1" borderId="16" applyBorder="1" fontId="3" applyFont="1" fillId="3" applyFill="1" applyAlignment="1">
      <alignment horizontal="center" wrapText="1"/>
    </xf>
    <xf xfId="0" numFmtId="3" applyNumberFormat="1" borderId="11" applyBorder="1" fontId="3" applyFont="1" fillId="0" applyAlignment="1">
      <alignment horizontal="right"/>
    </xf>
    <xf xfId="0" numFmtId="3" applyNumberFormat="1" borderId="11" applyBorder="1" fontId="3" applyFont="1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97"/>
  <sheetViews>
    <sheetView workbookViewId="0"/>
  </sheetViews>
  <sheetFormatPr defaultRowHeight="15" x14ac:dyDescent="0.25"/>
  <cols>
    <col min="1" max="1" style="49" width="13.576428571428572" customWidth="1" bestFit="1"/>
    <col min="2" max="2" style="71" width="13.576428571428572" customWidth="1" bestFit="1"/>
    <col min="3" max="3" style="71" width="13.576428571428572" customWidth="1" bestFit="1"/>
    <col min="4" max="4" style="71" width="13.576428571428572" customWidth="1" bestFit="1"/>
    <col min="5" max="5" style="71" width="13.576428571428572" customWidth="1" bestFit="1"/>
    <col min="6" max="6" style="71" width="13.576428571428572" customWidth="1" bestFit="1"/>
    <col min="7" max="7" style="71" width="13.576428571428572" customWidth="1" bestFit="1"/>
    <col min="8" max="8" style="71" width="13.576428571428572" customWidth="1" bestFit="1"/>
    <col min="9" max="9" style="71" width="13.576428571428572" customWidth="1" bestFit="1"/>
    <col min="10" max="10" style="71" width="13.576428571428572" customWidth="1" bestFit="1"/>
    <col min="11" max="11" style="71" width="13.576428571428572" customWidth="1" bestFit="1"/>
    <col min="12" max="12" style="71" width="13.576428571428572" customWidth="1" bestFit="1"/>
    <col min="13" max="13" style="71" width="13.576428571428572" customWidth="1" bestFit="1"/>
    <col min="14" max="14" style="71" width="13.576428571428572" customWidth="1" bestFit="1"/>
    <col min="15" max="15" style="71" width="13.576428571428572" customWidth="1" bestFit="1"/>
  </cols>
  <sheetData>
    <row x14ac:dyDescent="0.25" r="1" customHeight="1" ht="20.25">
      <c r="A1" s="37" t="s">
        <v>152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</row>
    <row x14ac:dyDescent="0.25" r="2" customHeight="1" ht="20.25">
      <c r="A2" s="37" t="s">
        <v>153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1"/>
    </row>
    <row x14ac:dyDescent="0.25" r="3" customHeight="1" ht="18.75" customFormat="1" s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x14ac:dyDescent="0.25" r="4" customHeight="1" ht="18.75">
      <c r="A4" s="53" t="s">
        <v>154</v>
      </c>
      <c r="B4" s="54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</row>
    <row x14ac:dyDescent="0.25" r="5" customHeight="1" ht="19.5" customFormat="1" s="1">
      <c r="A5" s="55" t="s">
        <v>142</v>
      </c>
      <c r="B5" s="55" t="s">
        <v>155</v>
      </c>
      <c r="C5" s="55" t="s">
        <v>156</v>
      </c>
      <c r="D5" s="55" t="s">
        <v>157</v>
      </c>
      <c r="E5" s="55" t="s">
        <v>158</v>
      </c>
      <c r="F5" s="55" t="s">
        <v>159</v>
      </c>
      <c r="G5" s="55" t="s">
        <v>160</v>
      </c>
      <c r="H5" s="55" t="s">
        <v>2</v>
      </c>
      <c r="I5" s="55" t="s">
        <v>161</v>
      </c>
      <c r="J5" s="55" t="s">
        <v>162</v>
      </c>
      <c r="K5" s="55" t="s">
        <v>3</v>
      </c>
      <c r="L5" s="55" t="s">
        <v>163</v>
      </c>
      <c r="M5" s="55" t="s">
        <v>164</v>
      </c>
      <c r="N5" s="55" t="s">
        <v>4</v>
      </c>
      <c r="O5" s="55" t="s">
        <v>165</v>
      </c>
    </row>
    <row x14ac:dyDescent="0.25" r="6" customHeight="1" ht="19.5" customFormat="1" s="1">
      <c r="A6" s="56" t="s">
        <v>166</v>
      </c>
      <c r="B6" s="42" t="s">
        <v>167</v>
      </c>
      <c r="C6" s="42" t="s">
        <v>168</v>
      </c>
      <c r="D6" s="42" t="s">
        <v>167</v>
      </c>
      <c r="E6" s="42" t="s">
        <v>169</v>
      </c>
      <c r="F6" s="42" t="s">
        <v>167</v>
      </c>
      <c r="G6" s="42" t="s">
        <v>167</v>
      </c>
      <c r="H6" s="42"/>
      <c r="I6" s="42" t="s">
        <v>170</v>
      </c>
      <c r="J6" s="42" t="s">
        <v>170</v>
      </c>
      <c r="K6" s="42"/>
      <c r="L6" s="42" t="s">
        <v>169</v>
      </c>
      <c r="M6" s="42" t="s">
        <v>169</v>
      </c>
      <c r="N6" s="42"/>
      <c r="O6" s="55">
        <v>20</v>
      </c>
    </row>
    <row x14ac:dyDescent="0.25" r="7" customHeight="1" ht="20.25" customFormat="1" s="1">
      <c r="A7" s="57">
        <v>1</v>
      </c>
      <c r="B7" s="42"/>
      <c r="C7" s="42"/>
      <c r="D7" s="42"/>
      <c r="E7" s="42"/>
      <c r="F7" s="42"/>
      <c r="G7" s="42"/>
      <c r="H7" s="58">
        <f>ROUND(SUM(B7:G7),0)</f>
      </c>
      <c r="I7" s="42"/>
      <c r="J7" s="42"/>
      <c r="K7" s="58">
        <f>ROUND(SUM(I7:J7),0)</f>
      </c>
      <c r="L7" s="42"/>
      <c r="M7" s="42"/>
      <c r="N7" s="58">
        <f>ROUND(SUM(L7:M7),0)</f>
      </c>
      <c r="O7" s="10">
        <f>ROUND(SUM(H7,K7,N7),0)</f>
      </c>
    </row>
    <row x14ac:dyDescent="0.25" r="8" customHeight="1" ht="20.25" customFormat="1" s="1">
      <c r="A8" s="57">
        <v>2</v>
      </c>
      <c r="B8" s="10">
        <v>2</v>
      </c>
      <c r="C8" s="42"/>
      <c r="D8" s="10">
        <v>2</v>
      </c>
      <c r="E8" s="10">
        <v>1</v>
      </c>
      <c r="F8" s="10">
        <v>1</v>
      </c>
      <c r="G8" s="10">
        <v>2</v>
      </c>
      <c r="H8" s="58">
        <f>ROUND(SUM(B8:G8),0)</f>
      </c>
      <c r="I8" s="10">
        <v>4</v>
      </c>
      <c r="J8" s="42"/>
      <c r="K8" s="58">
        <f>ROUND(SUM(I8:J8),0)</f>
      </c>
      <c r="L8" s="42"/>
      <c r="M8" s="10">
        <v>3</v>
      </c>
      <c r="N8" s="58">
        <f>ROUND(SUM(L8:M8),0)</f>
      </c>
      <c r="O8" s="10">
        <f>ROUND(SUM(H8,K8,N8),0)</f>
      </c>
    </row>
    <row x14ac:dyDescent="0.25" r="9" customHeight="1" ht="20.25" customFormat="1" s="1">
      <c r="A9" s="57">
        <v>3</v>
      </c>
      <c r="B9" s="10">
        <v>2</v>
      </c>
      <c r="C9" s="42"/>
      <c r="D9" s="10">
        <v>2</v>
      </c>
      <c r="E9" s="10">
        <v>2</v>
      </c>
      <c r="F9" s="42"/>
      <c r="G9" s="10">
        <v>1</v>
      </c>
      <c r="H9" s="58">
        <f>ROUND(SUM(B9:G9),0)</f>
      </c>
      <c r="I9" s="42"/>
      <c r="J9" s="42"/>
      <c r="K9" s="58">
        <f>ROUND(SUM(I9:J9),0)</f>
      </c>
      <c r="L9" s="42"/>
      <c r="M9" s="42"/>
      <c r="N9" s="58">
        <f>ROUND(SUM(L9:M9),0)</f>
      </c>
      <c r="O9" s="10">
        <f>ROUND(SUM(H9,K9,N9),0)</f>
      </c>
    </row>
    <row x14ac:dyDescent="0.25" r="10" customHeight="1" ht="20.25" customFormat="1" s="1">
      <c r="A10" s="57">
        <v>4</v>
      </c>
      <c r="B10" s="42"/>
      <c r="C10" s="42"/>
      <c r="D10" s="42"/>
      <c r="E10" s="42"/>
      <c r="F10" s="42"/>
      <c r="G10" s="42"/>
      <c r="H10" s="58">
        <f>ROUND(SUM(B10:G10),0)</f>
      </c>
      <c r="I10" s="42"/>
      <c r="J10" s="42"/>
      <c r="K10" s="58">
        <f>ROUND(SUM(I10:J10),0)</f>
      </c>
      <c r="L10" s="42"/>
      <c r="M10" s="42"/>
      <c r="N10" s="58">
        <f>ROUND(SUM(L10:M10),0)</f>
      </c>
      <c r="O10" s="10">
        <f>ROUND(SUM(H10,K10,N10),0)</f>
      </c>
    </row>
    <row x14ac:dyDescent="0.25" r="11" customHeight="1" ht="20.25" customFormat="1" s="1">
      <c r="A11" s="57">
        <v>5</v>
      </c>
      <c r="B11" s="10">
        <v>2</v>
      </c>
      <c r="C11" s="10">
        <v>2</v>
      </c>
      <c r="D11" s="10">
        <v>2</v>
      </c>
      <c r="E11" s="42"/>
      <c r="F11" s="10">
        <v>2</v>
      </c>
      <c r="G11" s="10">
        <v>5</v>
      </c>
      <c r="H11" s="58">
        <f>ROUND(SUM(B11:G11),0)</f>
      </c>
      <c r="I11" s="42"/>
      <c r="J11" s="42"/>
      <c r="K11" s="58">
        <f>ROUND(SUM(I11:J11),0)</f>
      </c>
      <c r="L11" s="10">
        <v>4</v>
      </c>
      <c r="M11" s="42"/>
      <c r="N11" s="58">
        <f>ROUND(SUM(L11:M11),0)</f>
      </c>
      <c r="O11" s="10">
        <f>ROUND(SUM(H11,K11,N11),0)</f>
      </c>
    </row>
    <row x14ac:dyDescent="0.25" r="12" customHeight="1" ht="20.25" customFormat="1" s="1">
      <c r="A12" s="57">
        <v>6</v>
      </c>
      <c r="B12" s="10">
        <v>1</v>
      </c>
      <c r="C12" s="42"/>
      <c r="D12" s="10">
        <v>1</v>
      </c>
      <c r="E12" s="10">
        <v>1</v>
      </c>
      <c r="F12" s="10">
        <v>2</v>
      </c>
      <c r="G12" s="42"/>
      <c r="H12" s="58">
        <f>ROUND(SUM(B12:G12),0)</f>
      </c>
      <c r="I12" s="10">
        <v>2</v>
      </c>
      <c r="J12" s="42"/>
      <c r="K12" s="58">
        <f>ROUND(SUM(I12:J12),0)</f>
      </c>
      <c r="L12" s="42"/>
      <c r="M12" s="10">
        <v>2</v>
      </c>
      <c r="N12" s="58">
        <f>ROUND(SUM(L12:M12),0)</f>
      </c>
      <c r="O12" s="10">
        <f>ROUND(SUM(H12,K12,N12),0)</f>
      </c>
    </row>
    <row x14ac:dyDescent="0.25" r="13" customHeight="1" ht="20.25" customFormat="1" s="1">
      <c r="A13" s="57">
        <v>7</v>
      </c>
      <c r="B13" s="42"/>
      <c r="C13" s="42"/>
      <c r="D13" s="42"/>
      <c r="E13" s="42"/>
      <c r="F13" s="42"/>
      <c r="G13" s="42"/>
      <c r="H13" s="58">
        <f>ROUND(SUM(B13:G13),0)</f>
      </c>
      <c r="I13" s="42"/>
      <c r="J13" s="42"/>
      <c r="K13" s="58">
        <f>ROUND(SUM(I13:J13),0)</f>
      </c>
      <c r="L13" s="42"/>
      <c r="M13" s="42"/>
      <c r="N13" s="58">
        <f>ROUND(SUM(L13:M13),0)</f>
      </c>
      <c r="O13" s="10">
        <f>ROUND(SUM(H13,K13,N13),0)</f>
      </c>
    </row>
    <row x14ac:dyDescent="0.25" r="14" customHeight="1" ht="20.25" customFormat="1" s="1">
      <c r="A14" s="57">
        <v>8</v>
      </c>
      <c r="B14" s="10">
        <v>1</v>
      </c>
      <c r="C14" s="10">
        <v>2</v>
      </c>
      <c r="D14" s="10">
        <v>2</v>
      </c>
      <c r="E14" s="10">
        <v>2</v>
      </c>
      <c r="F14" s="10">
        <v>2</v>
      </c>
      <c r="G14" s="42"/>
      <c r="H14" s="58">
        <f>ROUND(SUM(B14:G14),0)</f>
      </c>
      <c r="I14" s="42"/>
      <c r="J14" s="42"/>
      <c r="K14" s="58">
        <f>ROUND(SUM(I14:J14),0)</f>
      </c>
      <c r="L14" s="10">
        <v>2</v>
      </c>
      <c r="M14" s="42"/>
      <c r="N14" s="58">
        <f>ROUND(SUM(L14:M14),0)</f>
      </c>
      <c r="O14" s="10">
        <f>ROUND(SUM(H14,K14,N14),0)</f>
      </c>
    </row>
    <row x14ac:dyDescent="0.25" r="15" customHeight="1" ht="20.25" customFormat="1" s="1">
      <c r="A15" s="57">
        <v>9</v>
      </c>
      <c r="B15" s="10">
        <v>2</v>
      </c>
      <c r="C15" s="10">
        <v>1</v>
      </c>
      <c r="D15" s="10">
        <v>2</v>
      </c>
      <c r="E15" s="10">
        <v>2</v>
      </c>
      <c r="F15" s="42"/>
      <c r="G15" s="10">
        <v>2</v>
      </c>
      <c r="H15" s="58">
        <f>ROUND(SUM(B15:G15),0)</f>
      </c>
      <c r="I15" s="10">
        <v>5</v>
      </c>
      <c r="J15" s="42"/>
      <c r="K15" s="58">
        <f>ROUND(SUM(I15:J15),0)</f>
      </c>
      <c r="L15" s="42"/>
      <c r="M15" s="10">
        <v>5</v>
      </c>
      <c r="N15" s="58">
        <f>ROUND(SUM(L15:M15),0)</f>
      </c>
      <c r="O15" s="10">
        <f>ROUND(SUM(H15,K15,N15),0)</f>
      </c>
    </row>
    <row x14ac:dyDescent="0.25" r="16" customHeight="1" ht="20.25" customFormat="1" s="1">
      <c r="A16" s="57">
        <v>10</v>
      </c>
      <c r="B16" s="10">
        <v>2</v>
      </c>
      <c r="C16" s="42"/>
      <c r="D16" s="10">
        <v>2</v>
      </c>
      <c r="E16" s="10">
        <v>2</v>
      </c>
      <c r="F16" s="10">
        <v>2</v>
      </c>
      <c r="G16" s="10">
        <v>2</v>
      </c>
      <c r="H16" s="58">
        <f>ROUND(SUM(B16:G16),0)</f>
      </c>
      <c r="I16" s="10">
        <v>5</v>
      </c>
      <c r="J16" s="42"/>
      <c r="K16" s="58">
        <f>ROUND(SUM(I16:J16),0)</f>
      </c>
      <c r="L16" s="42"/>
      <c r="M16" s="10">
        <v>5</v>
      </c>
      <c r="N16" s="58">
        <f>ROUND(SUM(L16:M16),0)</f>
      </c>
      <c r="O16" s="10">
        <f>ROUND(SUM(H16,K16,N16),0)</f>
      </c>
    </row>
    <row x14ac:dyDescent="0.25" r="17" customHeight="1" ht="20.25" customFormat="1" s="1">
      <c r="A17" s="57">
        <v>11</v>
      </c>
      <c r="B17" s="42"/>
      <c r="C17" s="42"/>
      <c r="D17" s="42"/>
      <c r="E17" s="42"/>
      <c r="F17" s="42"/>
      <c r="G17" s="42"/>
      <c r="H17" s="58">
        <f>ROUND(SUM(B17:G17),0)</f>
      </c>
      <c r="I17" s="42"/>
      <c r="J17" s="42"/>
      <c r="K17" s="58">
        <f>ROUND(SUM(I17:J17),0)</f>
      </c>
      <c r="L17" s="42"/>
      <c r="M17" s="42"/>
      <c r="N17" s="58">
        <f>ROUND(SUM(L17:M17),0)</f>
      </c>
      <c r="O17" s="10">
        <f>ROUND(SUM(H17,K17,N17),0)</f>
      </c>
    </row>
    <row x14ac:dyDescent="0.25" r="18" customHeight="1" ht="20.25" customFormat="1" s="1">
      <c r="A18" s="57">
        <v>12</v>
      </c>
      <c r="B18" s="10">
        <v>2</v>
      </c>
      <c r="C18" s="42"/>
      <c r="D18" s="10">
        <v>2</v>
      </c>
      <c r="E18" s="10">
        <v>2</v>
      </c>
      <c r="F18" s="10">
        <v>2</v>
      </c>
      <c r="G18" s="10">
        <v>2</v>
      </c>
      <c r="H18" s="58">
        <f>ROUND(SUM(B18:G18),0)</f>
      </c>
      <c r="I18" s="10">
        <v>5</v>
      </c>
      <c r="J18" s="42"/>
      <c r="K18" s="58">
        <f>ROUND(SUM(I18:J18),0)</f>
      </c>
      <c r="L18" s="42"/>
      <c r="M18" s="10">
        <v>3</v>
      </c>
      <c r="N18" s="58">
        <f>ROUND(SUM(L18:M18),0)</f>
      </c>
      <c r="O18" s="10">
        <f>ROUND(SUM(H18,K18,N18),0)</f>
      </c>
    </row>
    <row x14ac:dyDescent="0.25" r="19" customHeight="1" ht="20.25" customFormat="1" s="1">
      <c r="A19" s="57">
        <v>13</v>
      </c>
      <c r="B19" s="10">
        <v>1</v>
      </c>
      <c r="C19" s="10">
        <v>2</v>
      </c>
      <c r="D19" s="10">
        <v>2</v>
      </c>
      <c r="E19" s="10">
        <v>2</v>
      </c>
      <c r="F19" s="10">
        <v>2</v>
      </c>
      <c r="G19" s="42"/>
      <c r="H19" s="58">
        <f>ROUND(SUM(B19:G19),0)</f>
      </c>
      <c r="I19" s="10">
        <v>5</v>
      </c>
      <c r="J19" s="42"/>
      <c r="K19" s="58">
        <f>ROUND(SUM(I19:J19),0)</f>
      </c>
      <c r="L19" s="42"/>
      <c r="M19" s="10">
        <v>5</v>
      </c>
      <c r="N19" s="58">
        <f>ROUND(SUM(L19:M19),0)</f>
      </c>
      <c r="O19" s="10">
        <f>ROUND(SUM(H19,K19,N19),0)</f>
      </c>
    </row>
    <row x14ac:dyDescent="0.25" r="20" customHeight="1" ht="20.25" customFormat="1" s="1">
      <c r="A20" s="57">
        <v>14</v>
      </c>
      <c r="B20" s="10">
        <v>2</v>
      </c>
      <c r="C20" s="42"/>
      <c r="D20" s="10">
        <v>2</v>
      </c>
      <c r="E20" s="42"/>
      <c r="F20" s="10">
        <v>2</v>
      </c>
      <c r="G20" s="10">
        <v>2</v>
      </c>
      <c r="H20" s="58">
        <f>ROUND(SUM(B20:G20),0)</f>
      </c>
      <c r="I20" s="10">
        <v>5</v>
      </c>
      <c r="J20" s="42"/>
      <c r="K20" s="58">
        <f>ROUND(SUM(I20:J20),0)</f>
      </c>
      <c r="L20" s="10">
        <v>2</v>
      </c>
      <c r="M20" s="42"/>
      <c r="N20" s="58">
        <f>ROUND(SUM(L20:M20),0)</f>
      </c>
      <c r="O20" s="10">
        <f>ROUND(SUM(H20,K20,N20),0)</f>
      </c>
    </row>
    <row x14ac:dyDescent="0.25" r="21" customHeight="1" ht="15" customFormat="1" s="1">
      <c r="A21" s="57">
        <v>15</v>
      </c>
      <c r="B21" s="42"/>
      <c r="C21" s="42"/>
      <c r="D21" s="42"/>
      <c r="E21" s="42"/>
      <c r="F21" s="42"/>
      <c r="G21" s="42"/>
      <c r="H21" s="58">
        <f>ROUND(SUM(B21:G21),0)</f>
      </c>
      <c r="I21" s="42"/>
      <c r="J21" s="42"/>
      <c r="K21" s="58">
        <f>ROUND(SUM(I21:J21),0)</f>
      </c>
      <c r="L21" s="42"/>
      <c r="M21" s="42"/>
      <c r="N21" s="58">
        <f>ROUND(SUM(L21:M21),0)</f>
      </c>
      <c r="O21" s="10">
        <f>ROUND(SUM(H21,K21,N21),0)</f>
      </c>
    </row>
    <row x14ac:dyDescent="0.25" r="22" customHeight="1" ht="15" customFormat="1" s="1">
      <c r="A22" s="57">
        <v>16</v>
      </c>
      <c r="B22" s="42"/>
      <c r="C22" s="42"/>
      <c r="D22" s="42"/>
      <c r="E22" s="42"/>
      <c r="F22" s="42"/>
      <c r="G22" s="42"/>
      <c r="H22" s="58">
        <f>ROUND(SUM(B22:G22),0)</f>
      </c>
      <c r="I22" s="42"/>
      <c r="J22" s="42"/>
      <c r="K22" s="58">
        <f>ROUND(SUM(I22:J22),0)</f>
      </c>
      <c r="L22" s="42"/>
      <c r="M22" s="42"/>
      <c r="N22" s="58">
        <f>ROUND(SUM(L22:M22),0)</f>
      </c>
      <c r="O22" s="10">
        <f>ROUND(SUM(H22,K22,N22),0)</f>
      </c>
    </row>
    <row x14ac:dyDescent="0.25" r="23" customHeight="1" ht="15" customFormat="1" s="1">
      <c r="A23" s="57">
        <v>17</v>
      </c>
      <c r="B23" s="42"/>
      <c r="C23" s="42"/>
      <c r="D23" s="42"/>
      <c r="E23" s="42"/>
      <c r="F23" s="42"/>
      <c r="G23" s="42"/>
      <c r="H23" s="58">
        <f>ROUND(SUM(B23:G23),0)</f>
      </c>
      <c r="I23" s="42"/>
      <c r="J23" s="42"/>
      <c r="K23" s="58">
        <f>ROUND(SUM(I23:J23),0)</f>
      </c>
      <c r="L23" s="42"/>
      <c r="M23" s="42"/>
      <c r="N23" s="58">
        <f>ROUND(SUM(L23:M23),0)</f>
      </c>
      <c r="O23" s="10">
        <f>ROUND(SUM(H23,K23,N23),0)</f>
      </c>
    </row>
    <row x14ac:dyDescent="0.25" r="24" customHeight="1" ht="15" customFormat="1" s="1">
      <c r="A24" s="57">
        <v>18</v>
      </c>
      <c r="B24" s="42"/>
      <c r="C24" s="42"/>
      <c r="D24" s="42"/>
      <c r="E24" s="42"/>
      <c r="F24" s="42"/>
      <c r="G24" s="42"/>
      <c r="H24" s="58">
        <f>ROUND(SUM(B24:G24),0)</f>
      </c>
      <c r="I24" s="42"/>
      <c r="J24" s="42"/>
      <c r="K24" s="58">
        <f>ROUND(SUM(I24:J24),0)</f>
      </c>
      <c r="L24" s="42"/>
      <c r="M24" s="42"/>
      <c r="N24" s="58">
        <f>ROUND(SUM(L24:M24),0)</f>
      </c>
      <c r="O24" s="10">
        <f>ROUND(SUM(H24,K24,N24),0)</f>
      </c>
    </row>
    <row x14ac:dyDescent="0.25" r="25" customHeight="1" ht="15" customFormat="1" s="1">
      <c r="A25" s="57">
        <v>19</v>
      </c>
      <c r="B25" s="42"/>
      <c r="C25" s="42"/>
      <c r="D25" s="42"/>
      <c r="E25" s="42"/>
      <c r="F25" s="42"/>
      <c r="G25" s="42"/>
      <c r="H25" s="58">
        <f>ROUND(SUM(B25:G25),0)</f>
      </c>
      <c r="I25" s="42"/>
      <c r="J25" s="42"/>
      <c r="K25" s="58">
        <f>ROUND(SUM(I25:J25),0)</f>
      </c>
      <c r="L25" s="42"/>
      <c r="M25" s="42"/>
      <c r="N25" s="58">
        <f>ROUND(SUM(L25:M25),0)</f>
      </c>
      <c r="O25" s="10">
        <f>ROUND(SUM(H25,K25,N25),0)</f>
      </c>
    </row>
    <row x14ac:dyDescent="0.25" r="26" customHeight="1" ht="15" customFormat="1" s="1">
      <c r="A26" s="57">
        <v>20</v>
      </c>
      <c r="B26" s="42"/>
      <c r="C26" s="42"/>
      <c r="D26" s="42"/>
      <c r="E26" s="42"/>
      <c r="F26" s="42"/>
      <c r="G26" s="42"/>
      <c r="H26" s="58">
        <f>ROUND(SUM(B26:G26),0)</f>
      </c>
      <c r="I26" s="42"/>
      <c r="J26" s="42"/>
      <c r="K26" s="58">
        <f>ROUND(SUM(I26:J26),0)</f>
      </c>
      <c r="L26" s="42"/>
      <c r="M26" s="42"/>
      <c r="N26" s="58">
        <f>ROUND(SUM(L26:M26),0)</f>
      </c>
      <c r="O26" s="10">
        <f>ROUND(SUM(H26,K26,N26),0)</f>
      </c>
    </row>
    <row x14ac:dyDescent="0.25" r="27" customHeight="1" ht="15" customFormat="1" s="1">
      <c r="A27" s="57">
        <v>21</v>
      </c>
      <c r="B27" s="10">
        <v>2</v>
      </c>
      <c r="C27" s="10">
        <v>0</v>
      </c>
      <c r="D27" s="42"/>
      <c r="E27" s="42"/>
      <c r="F27" s="42"/>
      <c r="G27" s="42"/>
      <c r="H27" s="58">
        <f>ROUND(SUM(B27:G27),0)</f>
      </c>
      <c r="I27" s="42"/>
      <c r="J27" s="42"/>
      <c r="K27" s="58">
        <f>ROUND(SUM(I27:J27),0)</f>
      </c>
      <c r="L27" s="42"/>
      <c r="M27" s="42"/>
      <c r="N27" s="58">
        <f>ROUND(SUM(L27:M27),0)</f>
      </c>
      <c r="O27" s="10">
        <f>ROUND(SUM(H27,K27,N27),0)</f>
      </c>
    </row>
    <row x14ac:dyDescent="0.25" r="28" customHeight="1" ht="15" customFormat="1" s="1">
      <c r="A28" s="57">
        <v>22</v>
      </c>
      <c r="B28" s="10">
        <v>2</v>
      </c>
      <c r="C28" s="42"/>
      <c r="D28" s="10">
        <v>2</v>
      </c>
      <c r="E28" s="10">
        <v>2</v>
      </c>
      <c r="F28" s="10">
        <v>1</v>
      </c>
      <c r="G28" s="10">
        <v>2</v>
      </c>
      <c r="H28" s="58">
        <f>ROUND(SUM(B28:G28),0)</f>
      </c>
      <c r="I28" s="10">
        <v>1</v>
      </c>
      <c r="J28" s="42"/>
      <c r="K28" s="58">
        <f>ROUND(SUM(I28:J28),0)</f>
      </c>
      <c r="L28" s="42"/>
      <c r="M28" s="10">
        <v>2</v>
      </c>
      <c r="N28" s="58">
        <f>ROUND(SUM(L28:M28),0)</f>
      </c>
      <c r="O28" s="10">
        <f>ROUND(SUM(H28,K28,N28),0)</f>
      </c>
    </row>
    <row x14ac:dyDescent="0.25" r="29" customHeight="1" ht="15" customFormat="1" s="1">
      <c r="A29" s="57">
        <v>23</v>
      </c>
      <c r="B29" s="10">
        <v>2</v>
      </c>
      <c r="C29" s="10">
        <v>2</v>
      </c>
      <c r="D29" s="10">
        <v>2</v>
      </c>
      <c r="E29" s="42"/>
      <c r="F29" s="59">
        <v>2</v>
      </c>
      <c r="G29" s="59">
        <v>2</v>
      </c>
      <c r="H29" s="58">
        <f>ROUND(SUM(B29:G29),0)</f>
      </c>
      <c r="I29" s="10">
        <v>5</v>
      </c>
      <c r="J29" s="60"/>
      <c r="K29" s="58">
        <f>ROUND(SUM(I29:J29),0)</f>
      </c>
      <c r="L29" s="60"/>
      <c r="M29" s="10">
        <v>5</v>
      </c>
      <c r="N29" s="58">
        <f>ROUND(SUM(L29:M29),0)</f>
      </c>
      <c r="O29" s="10">
        <f>ROUND(SUM(H29,K29,N29),0)</f>
      </c>
    </row>
    <row x14ac:dyDescent="0.25" r="30" customHeight="1" ht="15" customFormat="1" s="1">
      <c r="A30" s="57">
        <v>24</v>
      </c>
      <c r="B30" s="42"/>
      <c r="C30" s="42"/>
      <c r="D30" s="42"/>
      <c r="E30" s="42"/>
      <c r="F30" s="42"/>
      <c r="G30" s="42"/>
      <c r="H30" s="58">
        <f>ROUND(SUM(B30:G30),0)</f>
      </c>
      <c r="I30" s="42"/>
      <c r="J30" s="42"/>
      <c r="K30" s="58">
        <f>ROUND(SUM(I30:J30),0)</f>
      </c>
      <c r="L30" s="42"/>
      <c r="M30" s="60"/>
      <c r="N30" s="58">
        <f>ROUND(SUM(L30:M30),0)</f>
      </c>
      <c r="O30" s="10">
        <f>ROUND(SUM(H30,K30,N30),0)</f>
      </c>
    </row>
    <row x14ac:dyDescent="0.25" r="31" customHeight="1" ht="15" customFormat="1" s="1">
      <c r="A31" s="57">
        <v>25</v>
      </c>
      <c r="B31" s="42"/>
      <c r="C31" s="42"/>
      <c r="D31" s="10">
        <v>2</v>
      </c>
      <c r="E31" s="61">
        <v>0.5</v>
      </c>
      <c r="F31" s="10">
        <v>1</v>
      </c>
      <c r="G31" s="61">
        <v>0.5</v>
      </c>
      <c r="H31" s="58">
        <f>ROUND(SUM(B31:G31),0)</f>
      </c>
      <c r="I31" s="10">
        <v>5</v>
      </c>
      <c r="J31" s="42"/>
      <c r="K31" s="58">
        <f>ROUND(SUM(I31:J31),0)</f>
      </c>
      <c r="L31" s="42"/>
      <c r="M31" s="10">
        <v>1</v>
      </c>
      <c r="N31" s="58">
        <f>ROUND(SUM(L31:M31),0)</f>
      </c>
      <c r="O31" s="10">
        <f>ROUND(SUM(H31,K31,N31),0)</f>
      </c>
    </row>
    <row x14ac:dyDescent="0.25" r="32" customHeight="1" ht="15" customFormat="1" s="1">
      <c r="A32" s="57">
        <v>26</v>
      </c>
      <c r="B32" s="10">
        <v>1</v>
      </c>
      <c r="C32" s="10">
        <v>1</v>
      </c>
      <c r="D32" s="10">
        <v>2</v>
      </c>
      <c r="E32" s="10">
        <v>2</v>
      </c>
      <c r="F32" s="10">
        <v>1</v>
      </c>
      <c r="G32" s="42"/>
      <c r="H32" s="58">
        <f>ROUND(SUM(B32:G32),0)</f>
      </c>
      <c r="I32" s="10">
        <v>3</v>
      </c>
      <c r="J32" s="42"/>
      <c r="K32" s="58">
        <f>ROUND(SUM(I32:J32),0)</f>
      </c>
      <c r="L32" s="42"/>
      <c r="M32" s="10">
        <v>1</v>
      </c>
      <c r="N32" s="58">
        <f>ROUND(SUM(L32:M32),0)</f>
      </c>
      <c r="O32" s="10">
        <f>ROUND(SUM(H32,K32,N32),0)</f>
      </c>
    </row>
    <row x14ac:dyDescent="0.25" r="33" customHeight="1" ht="15" customFormat="1" s="1">
      <c r="A33" s="57">
        <v>27</v>
      </c>
      <c r="B33" s="10">
        <v>2</v>
      </c>
      <c r="C33" s="10">
        <v>2</v>
      </c>
      <c r="D33" s="10">
        <v>2</v>
      </c>
      <c r="E33" s="60"/>
      <c r="F33" s="59">
        <v>1</v>
      </c>
      <c r="G33" s="59">
        <v>1</v>
      </c>
      <c r="H33" s="58">
        <f>ROUND(SUM(B33:G33),0)</f>
      </c>
      <c r="I33" s="10">
        <v>5</v>
      </c>
      <c r="J33" s="60"/>
      <c r="K33" s="58">
        <f>ROUND(SUM(I33:J33),0)</f>
      </c>
      <c r="L33" s="60"/>
      <c r="M33" s="10">
        <v>4</v>
      </c>
      <c r="N33" s="58">
        <f>ROUND(SUM(L33:M33),0)</f>
      </c>
      <c r="O33" s="10">
        <f>ROUND(SUM(H33,K33,N33),0)</f>
      </c>
    </row>
    <row x14ac:dyDescent="0.25" r="34" customHeight="1" ht="15" customFormat="1" s="1">
      <c r="A34" s="57">
        <v>28</v>
      </c>
      <c r="B34" s="42"/>
      <c r="C34" s="42"/>
      <c r="D34" s="42"/>
      <c r="E34" s="42"/>
      <c r="F34" s="42"/>
      <c r="G34" s="42"/>
      <c r="H34" s="58">
        <f>ROUND(SUM(B34:G34),0)</f>
      </c>
      <c r="I34" s="42"/>
      <c r="J34" s="42"/>
      <c r="K34" s="58">
        <f>ROUND(SUM(I34:J34),0)</f>
      </c>
      <c r="L34" s="42"/>
      <c r="M34" s="60"/>
      <c r="N34" s="58">
        <f>ROUND(SUM(L34:M34),0)</f>
      </c>
      <c r="O34" s="10">
        <f>ROUND(SUM(H34,K34,N34),0)</f>
      </c>
    </row>
    <row x14ac:dyDescent="0.25" r="35" customHeight="1" ht="15" customFormat="1" s="1">
      <c r="A35" s="57">
        <v>29</v>
      </c>
      <c r="B35" s="10">
        <v>2</v>
      </c>
      <c r="C35" s="10">
        <v>2</v>
      </c>
      <c r="D35" s="10">
        <v>2</v>
      </c>
      <c r="E35" s="42"/>
      <c r="F35" s="10">
        <v>2</v>
      </c>
      <c r="G35" s="10">
        <v>2</v>
      </c>
      <c r="H35" s="58">
        <f>ROUND(SUM(B35:G35),0)</f>
      </c>
      <c r="I35" s="10">
        <v>5</v>
      </c>
      <c r="J35" s="42"/>
      <c r="K35" s="58">
        <f>ROUND(SUM(I35:J35),0)</f>
      </c>
      <c r="L35" s="42"/>
      <c r="M35" s="10">
        <v>4</v>
      </c>
      <c r="N35" s="58">
        <f>ROUND(SUM(L35:M35),0)</f>
      </c>
      <c r="O35" s="10">
        <f>ROUND(SUM(H35,K35,N35),0)</f>
      </c>
    </row>
    <row x14ac:dyDescent="0.25" r="36" customHeight="1" ht="15" customFormat="1" s="1">
      <c r="A36" s="57">
        <v>30</v>
      </c>
      <c r="B36" s="42"/>
      <c r="C36" s="42"/>
      <c r="D36" s="42"/>
      <c r="E36" s="42"/>
      <c r="F36" s="42"/>
      <c r="G36" s="42"/>
      <c r="H36" s="58">
        <f>ROUND(SUM(B36:G36),0)</f>
      </c>
      <c r="I36" s="42"/>
      <c r="J36" s="42"/>
      <c r="K36" s="58">
        <f>ROUND(SUM(I36:J36),0)</f>
      </c>
      <c r="L36" s="42"/>
      <c r="M36" s="42"/>
      <c r="N36" s="58">
        <f>ROUND(SUM(L36:M36),0)</f>
      </c>
      <c r="O36" s="10">
        <f>ROUND(SUM(H36,K36,N36),0)</f>
      </c>
    </row>
    <row x14ac:dyDescent="0.25" r="37" customHeight="1" ht="15" customFormat="1" s="1">
      <c r="A37" s="57">
        <v>31</v>
      </c>
      <c r="B37" s="10">
        <v>2</v>
      </c>
      <c r="C37" s="42"/>
      <c r="D37" s="42"/>
      <c r="E37" s="10">
        <v>0</v>
      </c>
      <c r="F37" s="10">
        <v>2</v>
      </c>
      <c r="G37" s="10">
        <v>2</v>
      </c>
      <c r="H37" s="58">
        <f>ROUND(SUM(B37:G37),0)</f>
      </c>
      <c r="I37" s="10">
        <v>2</v>
      </c>
      <c r="J37" s="42"/>
      <c r="K37" s="58">
        <f>ROUND(SUM(I37:J37),0)</f>
      </c>
      <c r="L37" s="42"/>
      <c r="M37" s="10">
        <v>1</v>
      </c>
      <c r="N37" s="58">
        <f>ROUND(SUM(L37:M37),0)</f>
      </c>
      <c r="O37" s="10">
        <f>ROUND(SUM(H37,K37,N37),0)</f>
      </c>
    </row>
    <row x14ac:dyDescent="0.25" r="38" customHeight="1" ht="15" customFormat="1" s="1">
      <c r="A38" s="57">
        <v>32</v>
      </c>
      <c r="B38" s="10">
        <v>2</v>
      </c>
      <c r="C38" s="10">
        <v>0</v>
      </c>
      <c r="D38" s="61">
        <v>0.5</v>
      </c>
      <c r="E38" s="10">
        <v>2</v>
      </c>
      <c r="F38" s="10">
        <v>1</v>
      </c>
      <c r="G38" s="10">
        <v>2</v>
      </c>
      <c r="H38" s="58">
        <f>ROUND(SUM(B38:G38),0)</f>
      </c>
      <c r="I38" s="10">
        <v>5</v>
      </c>
      <c r="J38" s="42"/>
      <c r="K38" s="58">
        <f>ROUND(SUM(I38:J38),0)</f>
      </c>
      <c r="L38" s="10">
        <v>5</v>
      </c>
      <c r="M38" s="42"/>
      <c r="N38" s="58">
        <f>ROUND(SUM(L38:M38),0)</f>
      </c>
      <c r="O38" s="10">
        <f>ROUND(SUM(H38,K38,N38),0)</f>
      </c>
    </row>
    <row x14ac:dyDescent="0.25" r="39" customHeight="1" ht="15" customFormat="1" s="1">
      <c r="A39" s="57">
        <v>33</v>
      </c>
      <c r="B39" s="42"/>
      <c r="C39" s="42"/>
      <c r="D39" s="42"/>
      <c r="E39" s="42"/>
      <c r="F39" s="42"/>
      <c r="G39" s="42"/>
      <c r="H39" s="58">
        <f>ROUND(SUM(B39:G39),0)</f>
      </c>
      <c r="I39" s="42"/>
      <c r="J39" s="42"/>
      <c r="K39" s="58">
        <f>ROUND(SUM(I39:J39),0)</f>
      </c>
      <c r="L39" s="42"/>
      <c r="M39" s="42"/>
      <c r="N39" s="58">
        <f>ROUND(SUM(L39:M39),0)</f>
      </c>
      <c r="O39" s="10">
        <f>ROUND(SUM(H39,K39,N39),0)</f>
      </c>
    </row>
    <row x14ac:dyDescent="0.25" r="40" customHeight="1" ht="15" customFormat="1" s="1">
      <c r="A40" s="57">
        <v>34</v>
      </c>
      <c r="B40" s="42"/>
      <c r="C40" s="42"/>
      <c r="D40" s="42"/>
      <c r="E40" s="42"/>
      <c r="F40" s="42"/>
      <c r="G40" s="42"/>
      <c r="H40" s="58">
        <f>ROUND(SUM(B40:G40),0)</f>
      </c>
      <c r="I40" s="42"/>
      <c r="J40" s="42"/>
      <c r="K40" s="58">
        <f>ROUND(SUM(I40:J40),0)</f>
      </c>
      <c r="L40" s="42"/>
      <c r="M40" s="42"/>
      <c r="N40" s="58">
        <f>ROUND(SUM(L40:M40),0)</f>
      </c>
      <c r="O40" s="10">
        <f>ROUND(SUM(H40,K40,N40),0)</f>
      </c>
    </row>
    <row x14ac:dyDescent="0.25" r="41" customHeight="1" ht="15" customFormat="1" s="1">
      <c r="A41" s="57">
        <v>35</v>
      </c>
      <c r="B41" s="42"/>
      <c r="C41" s="42"/>
      <c r="D41" s="42"/>
      <c r="E41" s="42"/>
      <c r="F41" s="42"/>
      <c r="G41" s="42"/>
      <c r="H41" s="58">
        <f>ROUND(SUM(B41:G41),0)</f>
      </c>
      <c r="I41" s="42"/>
      <c r="J41" s="42"/>
      <c r="K41" s="58">
        <f>ROUND(SUM(I41:J41),0)</f>
      </c>
      <c r="L41" s="42"/>
      <c r="M41" s="42"/>
      <c r="N41" s="58">
        <f>ROUND(SUM(L41:M41),0)</f>
      </c>
      <c r="O41" s="10">
        <f>ROUND(SUM(H41,K41,N41),0)</f>
      </c>
    </row>
    <row x14ac:dyDescent="0.25" r="42" customHeight="1" ht="15" customFormat="1" s="1">
      <c r="A42" s="57">
        <v>36</v>
      </c>
      <c r="B42" s="61">
        <v>0.5</v>
      </c>
      <c r="C42" s="42"/>
      <c r="D42" s="42"/>
      <c r="E42" s="42"/>
      <c r="F42" s="61">
        <v>0.5</v>
      </c>
      <c r="G42" s="10">
        <v>2</v>
      </c>
      <c r="H42" s="58">
        <f>ROUND(SUM(B42:G42),0)</f>
      </c>
      <c r="I42" s="42"/>
      <c r="J42" s="42"/>
      <c r="K42" s="58">
        <f>ROUND(SUM(I42:J42),0)</f>
      </c>
      <c r="L42" s="42"/>
      <c r="M42" s="10">
        <v>1</v>
      </c>
      <c r="N42" s="58">
        <f>ROUND(SUM(L42:M42),0)</f>
      </c>
      <c r="O42" s="10">
        <f>ROUND(SUM(H42,K42,N42),0)</f>
      </c>
    </row>
    <row x14ac:dyDescent="0.25" r="43" customHeight="1" ht="15" customFormat="1" s="1">
      <c r="A43" s="57">
        <v>37</v>
      </c>
      <c r="B43" s="10">
        <v>2</v>
      </c>
      <c r="C43" s="10">
        <v>1</v>
      </c>
      <c r="D43" s="61">
        <v>0.5</v>
      </c>
      <c r="E43" s="42"/>
      <c r="F43" s="10">
        <v>1</v>
      </c>
      <c r="G43" s="10">
        <v>2</v>
      </c>
      <c r="H43" s="58">
        <f>ROUND(SUM(B43:G43),0)</f>
      </c>
      <c r="I43" s="42"/>
      <c r="J43" s="10">
        <v>1</v>
      </c>
      <c r="K43" s="58">
        <f>ROUND(SUM(I43:J43),0)</f>
      </c>
      <c r="L43" s="42"/>
      <c r="M43" s="42"/>
      <c r="N43" s="58">
        <f>ROUND(SUM(L43:M43),0)</f>
      </c>
      <c r="O43" s="10">
        <f>ROUND(SUM(H43,K43,N43),0)</f>
      </c>
    </row>
    <row x14ac:dyDescent="0.25" r="44" customHeight="1" ht="15" customFormat="1" s="1">
      <c r="A44" s="57">
        <v>38</v>
      </c>
      <c r="B44" s="10">
        <v>2</v>
      </c>
      <c r="C44" s="42"/>
      <c r="D44" s="10">
        <v>2</v>
      </c>
      <c r="E44" s="10">
        <v>2</v>
      </c>
      <c r="F44" s="10">
        <v>2</v>
      </c>
      <c r="G44" s="10">
        <v>2</v>
      </c>
      <c r="H44" s="58">
        <f>ROUND(SUM(B44:G44),0)</f>
      </c>
      <c r="I44" s="10">
        <v>4</v>
      </c>
      <c r="J44" s="42"/>
      <c r="K44" s="58">
        <f>ROUND(SUM(I44:J44),0)</f>
      </c>
      <c r="L44" s="42"/>
      <c r="M44" s="10">
        <v>3</v>
      </c>
      <c r="N44" s="58">
        <f>ROUND(SUM(L44:M44),0)</f>
      </c>
      <c r="O44" s="10">
        <f>ROUND(SUM(H44,K44,N44),0)</f>
      </c>
    </row>
    <row x14ac:dyDescent="0.25" r="45" customHeight="1" ht="15" customFormat="1" s="1">
      <c r="A45" s="57">
        <v>39</v>
      </c>
      <c r="B45" s="42"/>
      <c r="C45" s="42"/>
      <c r="D45" s="42"/>
      <c r="E45" s="42"/>
      <c r="F45" s="42"/>
      <c r="G45" s="42"/>
      <c r="H45" s="58">
        <f>ROUND(SUM(B45:G45),0)</f>
      </c>
      <c r="I45" s="42"/>
      <c r="J45" s="42"/>
      <c r="K45" s="58">
        <f>ROUND(SUM(I45:J45),0)</f>
      </c>
      <c r="L45" s="42"/>
      <c r="M45" s="42"/>
      <c r="N45" s="58">
        <f>ROUND(SUM(L45:M45),0)</f>
      </c>
      <c r="O45" s="10">
        <f>ROUND(SUM(H45,K45,N45),0)</f>
      </c>
    </row>
    <row x14ac:dyDescent="0.25" r="46" customHeight="1" ht="15" customFormat="1" s="1">
      <c r="A46" s="57">
        <v>40</v>
      </c>
      <c r="B46" s="42"/>
      <c r="C46" s="42"/>
      <c r="D46" s="42"/>
      <c r="E46" s="42"/>
      <c r="F46" s="42"/>
      <c r="G46" s="42"/>
      <c r="H46" s="58">
        <f>ROUND(SUM(B46:G46),0)</f>
      </c>
      <c r="I46" s="42"/>
      <c r="J46" s="42"/>
      <c r="K46" s="58">
        <f>ROUND(SUM(I46:J46),0)</f>
      </c>
      <c r="L46" s="42"/>
      <c r="M46" s="42"/>
      <c r="N46" s="58">
        <f>ROUND(SUM(L46:M46),0)</f>
      </c>
      <c r="O46" s="10">
        <f>ROUND(SUM(H46,K46,N46),0)</f>
      </c>
    </row>
    <row x14ac:dyDescent="0.25" r="47" customHeight="1" ht="15" customFormat="1" s="1">
      <c r="A47" s="57">
        <v>41</v>
      </c>
      <c r="B47" s="42"/>
      <c r="C47" s="42"/>
      <c r="D47" s="42"/>
      <c r="E47" s="42"/>
      <c r="F47" s="42"/>
      <c r="G47" s="42"/>
      <c r="H47" s="58">
        <f>ROUND(SUM(B47:G47),0)</f>
      </c>
      <c r="I47" s="42"/>
      <c r="J47" s="42"/>
      <c r="K47" s="58">
        <f>ROUND(SUM(I47:J47),0)</f>
      </c>
      <c r="L47" s="42"/>
      <c r="M47" s="42"/>
      <c r="N47" s="58">
        <f>ROUND(SUM(L47:M47),0)</f>
      </c>
      <c r="O47" s="10">
        <f>ROUND(SUM(H47,K47,N47),0)</f>
      </c>
    </row>
    <row x14ac:dyDescent="0.25" r="48" customHeight="1" ht="15" customFormat="1" s="1">
      <c r="A48" s="57">
        <v>42</v>
      </c>
      <c r="B48" s="42"/>
      <c r="C48" s="42"/>
      <c r="D48" s="42"/>
      <c r="E48" s="42"/>
      <c r="F48" s="42"/>
      <c r="G48" s="42"/>
      <c r="H48" s="58">
        <f>ROUND(SUM(B48:G48),0)</f>
      </c>
      <c r="I48" s="42"/>
      <c r="J48" s="42"/>
      <c r="K48" s="58">
        <f>ROUND(SUM(I48:J48),0)</f>
      </c>
      <c r="L48" s="42"/>
      <c r="M48" s="42"/>
      <c r="N48" s="58">
        <f>ROUND(SUM(L48:M48),0)</f>
      </c>
      <c r="O48" s="10">
        <f>ROUND(SUM(H48,K48,N48),0)</f>
      </c>
    </row>
    <row x14ac:dyDescent="0.25" r="49" customHeight="1" ht="15" customFormat="1" s="1">
      <c r="A49" s="57">
        <v>43</v>
      </c>
      <c r="B49" s="42"/>
      <c r="C49" s="42"/>
      <c r="D49" s="42"/>
      <c r="E49" s="42"/>
      <c r="F49" s="42"/>
      <c r="G49" s="42"/>
      <c r="H49" s="58">
        <f>ROUND(SUM(B49:G49),0)</f>
      </c>
      <c r="I49" s="42"/>
      <c r="J49" s="42"/>
      <c r="K49" s="58">
        <f>ROUND(SUM(I49:J49),0)</f>
      </c>
      <c r="L49" s="42"/>
      <c r="M49" s="42"/>
      <c r="N49" s="58">
        <f>ROUND(SUM(L49:M49),0)</f>
      </c>
      <c r="O49" s="10">
        <f>ROUND(SUM(H49,K49,N49),0)</f>
      </c>
    </row>
    <row x14ac:dyDescent="0.25" r="50" customHeight="1" ht="15" customFormat="1" s="1">
      <c r="A50" s="57">
        <v>44</v>
      </c>
      <c r="B50" s="10">
        <v>2</v>
      </c>
      <c r="C50" s="10">
        <v>1</v>
      </c>
      <c r="D50" s="42"/>
      <c r="E50" s="42"/>
      <c r="F50" s="10">
        <v>2</v>
      </c>
      <c r="G50" s="10">
        <v>2</v>
      </c>
      <c r="H50" s="58">
        <f>ROUND(SUM(B50:G50),0)</f>
      </c>
      <c r="I50" s="10">
        <v>5</v>
      </c>
      <c r="J50" s="42"/>
      <c r="K50" s="58">
        <f>ROUND(SUM(I50:J50),0)</f>
      </c>
      <c r="L50" s="42"/>
      <c r="M50" s="61">
        <v>0.5</v>
      </c>
      <c r="N50" s="58">
        <f>ROUND(SUM(L50:M50),0)</f>
      </c>
      <c r="O50" s="10">
        <f>ROUND(SUM(H50,K50,N50),0)</f>
      </c>
    </row>
    <row x14ac:dyDescent="0.25" r="51" customHeight="1" ht="15" customFormat="1" s="1">
      <c r="A51" s="57">
        <v>45</v>
      </c>
      <c r="B51" s="42"/>
      <c r="C51" s="42"/>
      <c r="D51" s="42"/>
      <c r="E51" s="42"/>
      <c r="F51" s="42"/>
      <c r="G51" s="42"/>
      <c r="H51" s="58">
        <f>ROUND(SUM(B51:G51),0)</f>
      </c>
      <c r="I51" s="42"/>
      <c r="J51" s="42"/>
      <c r="K51" s="58">
        <f>ROUND(SUM(I51:J51),0)</f>
      </c>
      <c r="L51" s="42"/>
      <c r="M51" s="42"/>
      <c r="N51" s="58">
        <f>ROUND(SUM(L51:M51),0)</f>
      </c>
      <c r="O51" s="10">
        <f>ROUND(SUM(H51,K51,N51),0)</f>
      </c>
    </row>
    <row x14ac:dyDescent="0.25" r="52" customHeight="1" ht="15" customFormat="1" s="1">
      <c r="A52" s="57">
        <v>46</v>
      </c>
      <c r="B52" s="42"/>
      <c r="C52" s="42"/>
      <c r="D52" s="42"/>
      <c r="E52" s="42"/>
      <c r="F52" s="42"/>
      <c r="G52" s="42"/>
      <c r="H52" s="58">
        <f>ROUND(SUM(B52:G52),0)</f>
      </c>
      <c r="I52" s="42"/>
      <c r="J52" s="42"/>
      <c r="K52" s="58">
        <f>ROUND(SUM(I52:J52),0)</f>
      </c>
      <c r="L52" s="42"/>
      <c r="M52" s="42"/>
      <c r="N52" s="58">
        <f>ROUND(SUM(L52:M52),0)</f>
      </c>
      <c r="O52" s="10">
        <f>ROUND(SUM(H52,K52,N52),0)</f>
      </c>
    </row>
    <row x14ac:dyDescent="0.25" r="53" customHeight="1" ht="15" customFormat="1" s="1">
      <c r="A53" s="57">
        <v>47</v>
      </c>
      <c r="B53" s="42"/>
      <c r="C53" s="42"/>
      <c r="D53" s="42"/>
      <c r="E53" s="42"/>
      <c r="F53" s="42"/>
      <c r="G53" s="42"/>
      <c r="H53" s="58">
        <f>ROUND(SUM(B53:G53),0)</f>
      </c>
      <c r="I53" s="42"/>
      <c r="J53" s="42"/>
      <c r="K53" s="58">
        <f>ROUND(SUM(I53:J53),0)</f>
      </c>
      <c r="L53" s="60"/>
      <c r="M53" s="42"/>
      <c r="N53" s="58">
        <f>ROUND(SUM(L53:M53),0)</f>
      </c>
      <c r="O53" s="10">
        <f>ROUND(SUM(H53,K53,N53),0)</f>
      </c>
    </row>
    <row x14ac:dyDescent="0.25" r="54" customHeight="1" ht="15" customFormat="1" s="1">
      <c r="A54" s="57">
        <v>48</v>
      </c>
      <c r="B54" s="42"/>
      <c r="C54" s="42"/>
      <c r="D54" s="42"/>
      <c r="E54" s="42"/>
      <c r="F54" s="42"/>
      <c r="G54" s="42"/>
      <c r="H54" s="58">
        <f>ROUND(SUM(B54:G54),0)</f>
      </c>
      <c r="I54" s="42"/>
      <c r="J54" s="42"/>
      <c r="K54" s="58">
        <f>ROUND(SUM(I54:J54),0)</f>
      </c>
      <c r="L54" s="60"/>
      <c r="M54" s="60"/>
      <c r="N54" s="58">
        <f>ROUND(SUM(L54:M54),0)</f>
      </c>
      <c r="O54" s="10">
        <f>ROUND(SUM(H54,K54,N54),0)</f>
      </c>
    </row>
    <row x14ac:dyDescent="0.25" r="55" customHeight="1" ht="15" customFormat="1" s="1">
      <c r="A55" s="57">
        <v>49</v>
      </c>
      <c r="B55" s="42"/>
      <c r="C55" s="42"/>
      <c r="D55" s="42"/>
      <c r="E55" s="42"/>
      <c r="F55" s="42"/>
      <c r="G55" s="42"/>
      <c r="H55" s="58">
        <f>ROUND(SUM(B55:G55),0)</f>
      </c>
      <c r="I55" s="42"/>
      <c r="J55" s="42"/>
      <c r="K55" s="58">
        <f>ROUND(SUM(I55:J55),0)</f>
      </c>
      <c r="L55" s="60"/>
      <c r="M55" s="60"/>
      <c r="N55" s="58">
        <f>ROUND(SUM(L55:M55),0)</f>
      </c>
      <c r="O55" s="10">
        <f>ROUND(SUM(H55,K55,N55),0)</f>
      </c>
    </row>
    <row x14ac:dyDescent="0.25" r="56" customHeight="1" ht="15" customFormat="1" s="1">
      <c r="A56" s="57">
        <v>50</v>
      </c>
      <c r="B56" s="10">
        <v>2</v>
      </c>
      <c r="C56" s="10">
        <v>2</v>
      </c>
      <c r="D56" s="10">
        <v>2</v>
      </c>
      <c r="E56" s="42"/>
      <c r="F56" s="10">
        <v>1</v>
      </c>
      <c r="G56" s="10">
        <v>2</v>
      </c>
      <c r="H56" s="58">
        <f>ROUND(SUM(B56:G56),0)</f>
      </c>
      <c r="I56" s="10">
        <v>5</v>
      </c>
      <c r="J56" s="42"/>
      <c r="K56" s="58">
        <f>ROUND(SUM(I56:J56),0)</f>
      </c>
      <c r="L56" s="60"/>
      <c r="M56" s="59">
        <v>5</v>
      </c>
      <c r="N56" s="58">
        <f>ROUND(SUM(L56:M56),0)</f>
      </c>
      <c r="O56" s="10">
        <f>ROUND(SUM(H56,K56,N56),0)</f>
      </c>
    </row>
    <row x14ac:dyDescent="0.25" r="57" customHeight="1" ht="15" customFormat="1" s="1">
      <c r="A57" s="57">
        <v>51</v>
      </c>
      <c r="B57" s="61">
        <v>0.5</v>
      </c>
      <c r="C57" s="42"/>
      <c r="D57" s="42"/>
      <c r="E57" s="42"/>
      <c r="F57" s="10">
        <v>0</v>
      </c>
      <c r="G57" s="10">
        <v>0</v>
      </c>
      <c r="H57" s="58">
        <f>ROUND(SUM(B57:G57),0)</f>
      </c>
      <c r="I57" s="42"/>
      <c r="J57" s="42"/>
      <c r="K57" s="58">
        <f>ROUND(SUM(I57:J57),0)</f>
      </c>
      <c r="L57" s="60"/>
      <c r="M57" s="60"/>
      <c r="N57" s="58">
        <f>ROUND(SUM(L57:M57),0)</f>
      </c>
      <c r="O57" s="10">
        <f>ROUND(SUM(H57,K57,N57),0)</f>
      </c>
    </row>
    <row x14ac:dyDescent="0.25" r="58" customHeight="1" ht="15" customFormat="1" s="1">
      <c r="A58" s="57">
        <v>52</v>
      </c>
      <c r="B58" s="10">
        <v>2</v>
      </c>
      <c r="C58" s="42"/>
      <c r="D58" s="10">
        <v>2</v>
      </c>
      <c r="E58" s="10">
        <v>2</v>
      </c>
      <c r="F58" s="10">
        <v>2</v>
      </c>
      <c r="G58" s="10">
        <v>2</v>
      </c>
      <c r="H58" s="58">
        <f>ROUND(SUM(B58:G58),0)</f>
      </c>
      <c r="I58" s="10">
        <v>5</v>
      </c>
      <c r="J58" s="42"/>
      <c r="K58" s="58">
        <f>ROUND(SUM(I58:J58),0)</f>
      </c>
      <c r="L58" s="60"/>
      <c r="M58" s="59">
        <v>2</v>
      </c>
      <c r="N58" s="58">
        <f>ROUND(SUM(L58:M58),0)</f>
      </c>
      <c r="O58" s="10">
        <f>ROUND(SUM(H58,K58,N58),0)</f>
      </c>
    </row>
    <row x14ac:dyDescent="0.25" r="59" customHeight="1" ht="15" customFormat="1" s="1">
      <c r="A59" s="57">
        <v>53</v>
      </c>
      <c r="B59" s="42"/>
      <c r="C59" s="42"/>
      <c r="D59" s="42"/>
      <c r="E59" s="42"/>
      <c r="F59" s="42"/>
      <c r="G59" s="42"/>
      <c r="H59" s="58">
        <f>ROUND(SUM(B59:G59),0)</f>
      </c>
      <c r="I59" s="42"/>
      <c r="J59" s="42"/>
      <c r="K59" s="58">
        <f>ROUND(SUM(I59:J59),0)</f>
      </c>
      <c r="L59" s="60"/>
      <c r="M59" s="60"/>
      <c r="N59" s="58">
        <f>ROUND(SUM(L59:M59),0)</f>
      </c>
      <c r="O59" s="10">
        <f>ROUND(SUM(H59,K59,N59),0)</f>
      </c>
    </row>
    <row x14ac:dyDescent="0.25" r="60" customHeight="1" ht="20.25" customFormat="1" s="1">
      <c r="A60" s="57">
        <v>54</v>
      </c>
      <c r="B60" s="42"/>
      <c r="C60" s="42"/>
      <c r="D60" s="42"/>
      <c r="E60" s="42"/>
      <c r="F60" s="42"/>
      <c r="G60" s="42"/>
      <c r="H60" s="58">
        <f>ROUND(SUM(B60:G60),0)</f>
      </c>
      <c r="I60" s="42"/>
      <c r="J60" s="42"/>
      <c r="K60" s="58">
        <f>ROUND(SUM(I60:J60),0)</f>
      </c>
      <c r="L60" s="60"/>
      <c r="M60" s="60"/>
      <c r="N60" s="58">
        <f>ROUND(SUM(L60:M60),0)</f>
      </c>
      <c r="O60" s="10">
        <f>ROUND(SUM(H60,K60,N60),0)</f>
      </c>
    </row>
    <row x14ac:dyDescent="0.25" r="61" customHeight="1" ht="20.25" customFormat="1" s="1">
      <c r="A61" s="57">
        <v>55</v>
      </c>
      <c r="B61" s="42"/>
      <c r="C61" s="42"/>
      <c r="D61" s="42"/>
      <c r="E61" s="42"/>
      <c r="F61" s="42"/>
      <c r="G61" s="42"/>
      <c r="H61" s="58">
        <f>ROUND(SUM(B61:G61),0)</f>
      </c>
      <c r="I61" s="42"/>
      <c r="J61" s="42"/>
      <c r="K61" s="58">
        <f>ROUND(SUM(I61:J61),0)</f>
      </c>
      <c r="L61" s="60"/>
      <c r="M61" s="60"/>
      <c r="N61" s="58">
        <f>ROUND(SUM(L61:M61),0)</f>
      </c>
      <c r="O61" s="10">
        <f>ROUND(SUM(H61,K61,N61),0)</f>
      </c>
    </row>
    <row x14ac:dyDescent="0.25" r="62" customHeight="1" ht="20.25" customFormat="1" s="1">
      <c r="A62" s="57">
        <v>56</v>
      </c>
      <c r="B62" s="42"/>
      <c r="C62" s="42"/>
      <c r="D62" s="42"/>
      <c r="E62" s="42"/>
      <c r="F62" s="42"/>
      <c r="G62" s="42"/>
      <c r="H62" s="58">
        <f>ROUND(SUM(B62:G62),0)</f>
      </c>
      <c r="I62" s="42"/>
      <c r="J62" s="42"/>
      <c r="K62" s="58">
        <f>ROUND(SUM(I62:J62),0)</f>
      </c>
      <c r="L62" s="60"/>
      <c r="M62" s="60"/>
      <c r="N62" s="58">
        <f>ROUND(SUM(L62:M62),0)</f>
      </c>
      <c r="O62" s="10">
        <f>ROUND(SUM(H62,K62,N62),0)</f>
      </c>
    </row>
    <row x14ac:dyDescent="0.25" r="63" customHeight="1" ht="20.25" customFormat="1" s="1">
      <c r="A63" s="57">
        <v>57</v>
      </c>
      <c r="B63" s="10">
        <v>1</v>
      </c>
      <c r="C63" s="42"/>
      <c r="D63" s="10">
        <v>0</v>
      </c>
      <c r="E63" s="42"/>
      <c r="F63" s="10">
        <v>2</v>
      </c>
      <c r="G63" s="10">
        <v>2</v>
      </c>
      <c r="H63" s="58">
        <f>ROUND(SUM(B63:G63),0)</f>
      </c>
      <c r="I63" s="42"/>
      <c r="J63" s="59">
        <v>0</v>
      </c>
      <c r="K63" s="58">
        <f>ROUND(SUM(I63:J63),0)</f>
      </c>
      <c r="L63" s="60"/>
      <c r="M63" s="59">
        <v>2</v>
      </c>
      <c r="N63" s="58">
        <f>ROUND(SUM(L63:M63),0)</f>
      </c>
      <c r="O63" s="10">
        <f>ROUND(SUM(H63,K63,N63),0)</f>
      </c>
    </row>
    <row x14ac:dyDescent="0.25" r="64" customHeight="1" ht="20.25" customFormat="1" s="1">
      <c r="A64" s="57">
        <v>58</v>
      </c>
      <c r="B64" s="10">
        <v>2</v>
      </c>
      <c r="C64" s="10">
        <v>1</v>
      </c>
      <c r="D64" s="10">
        <v>2</v>
      </c>
      <c r="E64" s="42"/>
      <c r="F64" s="10">
        <v>2</v>
      </c>
      <c r="G64" s="10">
        <v>2</v>
      </c>
      <c r="H64" s="58">
        <f>ROUND(SUM(B64:G64),0)</f>
      </c>
      <c r="I64" s="42"/>
      <c r="J64" s="10">
        <v>0</v>
      </c>
      <c r="K64" s="58">
        <f>ROUND(SUM(I64:J64),0)</f>
      </c>
      <c r="L64" s="60"/>
      <c r="M64" s="59">
        <v>5</v>
      </c>
      <c r="N64" s="58">
        <f>ROUND(SUM(L64:M64),0)</f>
      </c>
      <c r="O64" s="10">
        <f>ROUND(SUM(H64,K64,N64),0)</f>
      </c>
    </row>
    <row x14ac:dyDescent="0.25" r="65" customHeight="1" ht="20.25" customFormat="1" s="1">
      <c r="A65" s="57">
        <v>59</v>
      </c>
      <c r="B65" s="10">
        <v>1</v>
      </c>
      <c r="C65" s="42"/>
      <c r="D65" s="10">
        <v>1</v>
      </c>
      <c r="E65" s="42"/>
      <c r="F65" s="42"/>
      <c r="G65" s="42"/>
      <c r="H65" s="58">
        <f>ROUND(SUM(B65:G65),0)</f>
      </c>
      <c r="I65" s="42"/>
      <c r="J65" s="42"/>
      <c r="K65" s="58">
        <f>ROUND(SUM(I65:J65),0)</f>
      </c>
      <c r="L65" s="60"/>
      <c r="M65" s="60"/>
      <c r="N65" s="58">
        <f>ROUND(SUM(L65:M65),0)</f>
      </c>
      <c r="O65" s="10">
        <f>ROUND(SUM(H65,K65,N65),0)</f>
      </c>
    </row>
    <row x14ac:dyDescent="0.25" r="66" customHeight="1" ht="20.25" customFormat="1" s="1">
      <c r="A66" s="57">
        <v>60</v>
      </c>
      <c r="B66" s="10">
        <v>2</v>
      </c>
      <c r="C66" s="10">
        <v>2</v>
      </c>
      <c r="D66" s="10">
        <v>2</v>
      </c>
      <c r="E66" s="42"/>
      <c r="F66" s="10">
        <v>2</v>
      </c>
      <c r="G66" s="10">
        <v>2</v>
      </c>
      <c r="H66" s="58">
        <f>ROUND(SUM(B66:G66),0)</f>
      </c>
      <c r="I66" s="10">
        <v>4</v>
      </c>
      <c r="J66" s="42"/>
      <c r="K66" s="58">
        <f>ROUND(SUM(I66:J66),0)</f>
      </c>
      <c r="L66" s="60"/>
      <c r="M66" s="59">
        <v>5</v>
      </c>
      <c r="N66" s="58">
        <f>ROUND(SUM(L66:M66),0)</f>
      </c>
      <c r="O66" s="10">
        <f>ROUND(SUM(H66,K66,N66),0)</f>
      </c>
    </row>
    <row x14ac:dyDescent="0.25" r="67" customHeight="1" ht="20.25" customFormat="1" s="1">
      <c r="A67" s="57">
        <v>61</v>
      </c>
      <c r="B67" s="42"/>
      <c r="C67" s="42"/>
      <c r="D67" s="42"/>
      <c r="E67" s="42"/>
      <c r="F67" s="42"/>
      <c r="G67" s="42"/>
      <c r="H67" s="58">
        <f>ROUND(SUM(B67:G67),0)</f>
      </c>
      <c r="I67" s="42"/>
      <c r="J67" s="42"/>
      <c r="K67" s="58">
        <f>ROUND(SUM(I67:J67),0)</f>
      </c>
      <c r="L67" s="60"/>
      <c r="M67" s="60"/>
      <c r="N67" s="58">
        <f>ROUND(SUM(L67:M67),0)</f>
      </c>
      <c r="O67" s="10">
        <f>ROUND(SUM(H67,K67,N67),0)</f>
      </c>
    </row>
    <row x14ac:dyDescent="0.25" r="68" customHeight="1" ht="20.25" customFormat="1" s="1">
      <c r="A68" s="57">
        <v>62</v>
      </c>
      <c r="B68" s="10">
        <v>2</v>
      </c>
      <c r="C68" s="42"/>
      <c r="D68" s="42"/>
      <c r="E68" s="42"/>
      <c r="F68" s="10">
        <v>2</v>
      </c>
      <c r="G68" s="10">
        <v>2</v>
      </c>
      <c r="H68" s="58">
        <f>ROUND(SUM(B68:G68),0)</f>
      </c>
      <c r="I68" s="42"/>
      <c r="J68" s="42"/>
      <c r="K68" s="58">
        <f>ROUND(SUM(I68:J68),0)</f>
      </c>
      <c r="L68" s="60"/>
      <c r="M68" s="60"/>
      <c r="N68" s="58">
        <f>ROUND(SUM(L68:M68),0)</f>
      </c>
      <c r="O68" s="10">
        <f>ROUND(SUM(H68,K68,N68),0)</f>
      </c>
    </row>
    <row x14ac:dyDescent="0.25" r="69" customHeight="1" ht="20.25" customFormat="1" s="1">
      <c r="A69" s="57">
        <v>63</v>
      </c>
      <c r="B69" s="42"/>
      <c r="C69" s="42"/>
      <c r="D69" s="42"/>
      <c r="E69" s="42"/>
      <c r="F69" s="42"/>
      <c r="G69" s="42"/>
      <c r="H69" s="58">
        <f>ROUND(SUM(B69:G69),0)</f>
      </c>
      <c r="I69" s="42"/>
      <c r="J69" s="29"/>
      <c r="K69" s="58">
        <f>ROUND(SUM(I69:J69),0)</f>
      </c>
      <c r="L69" s="60"/>
      <c r="M69" s="60"/>
      <c r="N69" s="58">
        <f>ROUND(SUM(L69:M69),0)</f>
      </c>
      <c r="O69" s="10">
        <f>ROUND(SUM(H69,K69,N69),0)</f>
      </c>
    </row>
    <row x14ac:dyDescent="0.25" r="70" customHeight="1" ht="20.25" customFormat="1" s="1">
      <c r="A70" s="57">
        <v>65</v>
      </c>
      <c r="B70" s="42"/>
      <c r="C70" s="42"/>
      <c r="D70" s="42"/>
      <c r="E70" s="42"/>
      <c r="F70" s="42"/>
      <c r="G70" s="42"/>
      <c r="H70" s="62">
        <f>ROUND(SUM(B70:G70),0)</f>
      </c>
      <c r="I70" s="52"/>
      <c r="J70" s="25"/>
      <c r="K70" s="62">
        <f>ROUND(SUM(I70:J70),0)</f>
      </c>
      <c r="L70" s="60"/>
      <c r="M70" s="60"/>
      <c r="N70" s="62">
        <f>ROUND(SUM(L70:M70),0)</f>
      </c>
      <c r="O70" s="42">
        <f>ROUND(SUM(H70,K70,N70),0)</f>
      </c>
    </row>
    <row x14ac:dyDescent="0.25" r="71" customHeight="1" ht="20.25" customFormat="1" s="1">
      <c r="A71" s="57">
        <v>66</v>
      </c>
      <c r="B71" s="10">
        <v>2</v>
      </c>
      <c r="C71" s="10">
        <v>1</v>
      </c>
      <c r="D71" s="10">
        <v>2</v>
      </c>
      <c r="E71" s="42"/>
      <c r="F71" s="10">
        <v>2</v>
      </c>
      <c r="G71" s="10">
        <v>2</v>
      </c>
      <c r="H71" s="62">
        <f>ROUND(SUM(B71:G71),0)</f>
      </c>
      <c r="I71" s="63">
        <v>2</v>
      </c>
      <c r="J71" s="25"/>
      <c r="K71" s="62">
        <f>ROUND(SUM(I71:J71),0)</f>
      </c>
      <c r="L71" s="59">
        <v>3</v>
      </c>
      <c r="M71" s="60"/>
      <c r="N71" s="62">
        <f>ROUND(SUM(L71:M71),0)</f>
      </c>
      <c r="O71" s="64">
        <f>ROUND(SUM(H71,K71,N71),0)</f>
      </c>
    </row>
    <row x14ac:dyDescent="0.25" r="72" customHeight="1" ht="20.25" customFormat="1" s="1">
      <c r="A72" s="57">
        <v>67</v>
      </c>
      <c r="B72" s="10">
        <v>2</v>
      </c>
      <c r="C72" s="10">
        <v>2</v>
      </c>
      <c r="D72" s="10">
        <v>2</v>
      </c>
      <c r="E72" s="10">
        <v>2</v>
      </c>
      <c r="F72" s="42"/>
      <c r="G72" s="10">
        <v>2</v>
      </c>
      <c r="H72" s="62">
        <f>ROUND(SUM(B72:G72),0)</f>
      </c>
      <c r="I72" s="52"/>
      <c r="J72" s="65">
        <v>5</v>
      </c>
      <c r="K72" s="62">
        <f>ROUND(SUM(I72:J72),0)</f>
      </c>
      <c r="L72" s="59">
        <v>4</v>
      </c>
      <c r="M72" s="60"/>
      <c r="N72" s="62">
        <f>ROUND(SUM(L72:M72),0)</f>
      </c>
      <c r="O72" s="64">
        <f>ROUND(SUM(H72,K72,N72),0)</f>
      </c>
    </row>
    <row x14ac:dyDescent="0.25" r="73" customHeight="1" ht="33.75" customFormat="1" s="1">
      <c r="A73" s="57"/>
      <c r="B73" s="10"/>
      <c r="C73" s="10"/>
      <c r="D73" s="10"/>
      <c r="E73" s="42"/>
      <c r="F73" s="10"/>
      <c r="G73" s="10"/>
      <c r="H73" s="58"/>
      <c r="I73" s="42"/>
      <c r="J73" s="10"/>
      <c r="K73" s="58"/>
      <c r="L73" s="60"/>
      <c r="M73" s="59"/>
      <c r="N73" s="58"/>
      <c r="O73" s="66"/>
    </row>
    <row x14ac:dyDescent="0.25" r="74" customHeight="1" ht="29.25" customFormat="1" s="1">
      <c r="A74" s="67" t="s">
        <v>146</v>
      </c>
      <c r="B74" s="10">
        <f>COUNT(B7:B73)</f>
      </c>
      <c r="C74" s="10">
        <f>COUNT(C7:C73)</f>
      </c>
      <c r="D74" s="10">
        <f>COUNT(D7:D73)</f>
      </c>
      <c r="E74" s="10">
        <f>COUNT(E7:E73)</f>
      </c>
      <c r="F74" s="10">
        <f>COUNT(F7:F73)</f>
      </c>
      <c r="G74" s="10">
        <f>COUNT(G7:G73)</f>
      </c>
      <c r="H74" s="42">
        <f>COUNT(H7:H73)</f>
      </c>
      <c r="I74" s="42">
        <f>COUNT(I7:I73)</f>
      </c>
      <c r="J74" s="10">
        <f>COUNT(J7:J73)</f>
      </c>
      <c r="K74" s="42">
        <f>COUNT(K7:K73)</f>
      </c>
      <c r="L74" s="10">
        <f>COUNT(L7:L73)</f>
      </c>
      <c r="M74" s="42">
        <f>COUNT(M7:M73)</f>
      </c>
      <c r="N74" s="42">
        <f>COUNT(N7:N73)</f>
      </c>
      <c r="O74" s="66">
        <f>COUNT(O7:O73)</f>
      </c>
    </row>
    <row x14ac:dyDescent="0.25" r="75" customHeight="1" ht="33.75" customFormat="1" s="1">
      <c r="A75" s="57" t="s">
        <v>147</v>
      </c>
      <c r="B75" s="10">
        <f>ROUND(AVERAGE(B7:B73),0)</f>
      </c>
      <c r="C75" s="10">
        <f>ROUND(AVERAGE(C7:C73),0)</f>
      </c>
      <c r="D75" s="10">
        <f>ROUND(AVERAGE(D7:D73),0)</f>
      </c>
      <c r="E75" s="42">
        <f>ROUND(AVERAGE(E7:E73),0)</f>
      </c>
      <c r="F75" s="10">
        <f>ROUND(AVERAGE(F7:F73),0)</f>
      </c>
      <c r="G75" s="10">
        <f>ROUND(AVERAGE(G7:G73),0)</f>
      </c>
      <c r="H75" s="42">
        <f>ROUND(AVERAGE(H7:H73),0)</f>
      </c>
      <c r="I75" s="10">
        <f>ROUND(AVERAGE(I7:I73),0)</f>
      </c>
      <c r="J75" s="42">
        <f>ROUND(AVERAGE(J7:J73),0)</f>
      </c>
      <c r="K75" s="42">
        <f>ROUND(AVERAGE(K7:K73),0)</f>
      </c>
      <c r="L75" s="10">
        <f>ROUND(AVERAGE(L7:L73),0)</f>
      </c>
      <c r="M75" s="42">
        <f>ROUND(AVERAGE(M7:M73),0)</f>
      </c>
      <c r="N75" s="42">
        <f>ROUND(AVERAGE(N7:N73),0)</f>
      </c>
      <c r="O75" s="66">
        <f>ROUND(AVERAGE(O7:O73),0)</f>
      </c>
    </row>
    <row x14ac:dyDescent="0.25" r="76" customHeight="1" ht="29.25" customFormat="1" s="1">
      <c r="A76" s="67" t="s">
        <v>148</v>
      </c>
      <c r="B76" s="10">
        <f>COUNTIF(B7:B73,"&gt;=1.05")</f>
      </c>
      <c r="C76" s="10">
        <f>COUNTIF(C7:C73,"&gt;=1.05")</f>
      </c>
      <c r="D76" s="10">
        <f>COUNTIF(D7:D73,"&gt;=1.05")</f>
      </c>
      <c r="E76" s="10">
        <f>COUNTIF(E7:E73,"&gt;=1.05")</f>
      </c>
      <c r="F76" s="10">
        <f>COUNTIF(F7:F73,"&gt;=1.05")</f>
      </c>
      <c r="G76" s="10">
        <f>COUNTIF(G7:G73,"&gt;=1.05")</f>
      </c>
      <c r="H76" s="42">
        <f>COUNTIF(H7:H73,"&gt;=2.625")</f>
      </c>
      <c r="I76" s="42">
        <f>COUNTIF(I7:I73,"&gt;=2.625")</f>
      </c>
      <c r="J76" s="10">
        <f>COUNTIF(J7:J73,"&gt;=2.625")</f>
      </c>
      <c r="K76" s="42">
        <f>COUNTIF(K7:K73,"&gt;=2.625")</f>
      </c>
      <c r="L76" s="10">
        <f>COUNTIF(L7:L73,"&gt;=2.625")</f>
      </c>
      <c r="M76" s="42">
        <f>COUNTIF(M7:M73,"&gt;=2.625")</f>
      </c>
      <c r="N76" s="42">
        <f>COUNTIF(N7:N73,"&gt;=2.625")</f>
      </c>
      <c r="O76" s="66">
        <f>COUNTIF(O7:O73,"&gt;=2.625")</f>
      </c>
    </row>
    <row x14ac:dyDescent="0.25" r="77" customHeight="1" ht="33.75" customFormat="1" s="1">
      <c r="A77" s="57" t="s">
        <v>149</v>
      </c>
      <c r="B77" s="10">
        <f>ROUND((B76/B74)*100,1)</f>
      </c>
      <c r="C77" s="10">
        <f>ROUND((C76/C74)*100,1)</f>
      </c>
      <c r="D77" s="10">
        <f>ROUND((D76/D74)*100,1)</f>
      </c>
      <c r="E77" s="42">
        <f>ROUND((E76/E74)*100,1)</f>
      </c>
      <c r="F77" s="10">
        <f>ROUND((F76/F74)*100,1)</f>
      </c>
      <c r="G77" s="10">
        <f>ROUND((G76/G74)*100,1)</f>
      </c>
      <c r="H77" s="42">
        <f>ROUND((H76/H74)*100,1)</f>
      </c>
      <c r="I77" s="42">
        <f>ROUND((I76/I74)*100,1)</f>
      </c>
      <c r="J77" s="10">
        <f>ROUND((J76/J74)*100,1)</f>
      </c>
      <c r="K77" s="42">
        <f>ROUND((K76/K74)*100,1)</f>
      </c>
      <c r="L77" s="42">
        <f>ROUND((L76/L74)*100,1)</f>
      </c>
      <c r="M77" s="10">
        <f>ROUND((M76/M74)*100,1)</f>
      </c>
      <c r="N77" s="42">
        <f>ROUND((N76/N74)*100,1)</f>
      </c>
      <c r="O77" s="68">
        <f>ROUND((O76/O74)*100,1)</f>
      </c>
    </row>
    <row x14ac:dyDescent="0.25" r="78" customHeight="1" ht="48">
      <c r="A78" s="47" t="s">
        <v>150</v>
      </c>
      <c r="B78" s="69">
        <f>COUNTIF(B7:B73,"&gt;="&amp;B75)</f>
      </c>
      <c r="C78" s="69">
        <f>COUNTIF(C7:C73,"&gt;="&amp;C75)</f>
      </c>
      <c r="D78" s="69">
        <f>COUNTIF(D7:D73,"&gt;="&amp;D75)</f>
      </c>
      <c r="E78" s="69">
        <f>COUNTIF(E7:E73,"&gt;="&amp;E75)</f>
      </c>
      <c r="F78" s="69">
        <f>COUNTIF(F7:F73,"&gt;="&amp;F75)</f>
      </c>
      <c r="G78" s="69">
        <f>COUNTIF(G7:G73,"&gt;="&amp;G75)</f>
      </c>
      <c r="H78" s="69">
        <f>COUNTIF(H7:H73,"&gt;="&amp;H75)</f>
      </c>
      <c r="I78" s="69">
        <f>COUNTIF(I7:I73,"&gt;="&amp;I75)</f>
      </c>
      <c r="J78" s="69">
        <f>COUNTIF(J7:J73,"&gt;="&amp;J75)</f>
      </c>
      <c r="K78" s="69">
        <f>COUNTIF(K7:K73,"&gt;="&amp;K75)</f>
      </c>
      <c r="L78" s="69">
        <f>COUNTIF(L7:L73,"&gt;="&amp;L75)</f>
      </c>
      <c r="M78" s="69">
        <f>COUNTIF(M7:M73,"&gt;="&amp;M75)</f>
      </c>
      <c r="N78" s="69">
        <f>COUNTIF(N7:N73,"&gt;="&amp;N75)</f>
      </c>
      <c r="O78" s="69">
        <f>COUNTIF(O7:O73,"&gt;="&amp;O75)</f>
      </c>
    </row>
    <row x14ac:dyDescent="0.25" r="79" customHeight="1" ht="47.25">
      <c r="A79" s="47" t="s">
        <v>151</v>
      </c>
      <c r="B79" s="69">
        <f>IF(B77&lt;60,1,IF(AND(B77&gt;59,B77&lt;70),2,IF(AND(B77&gt;69,B77&lt;80),3,4)))</f>
      </c>
      <c r="C79" s="69">
        <f>IF(C77&lt;60,1,IF(AND(C77&gt;59,C77&lt;70),2,IF(AND(C77&gt;69,C77&lt;80),3,4)))</f>
      </c>
      <c r="D79" s="69">
        <f>IF(D77&lt;60,1,IF(AND(D77&gt;59,D77&lt;70),2,IF(AND(D77&gt;69,D77&lt;80),3,4)))</f>
      </c>
      <c r="E79" s="69">
        <f>IF(E77&lt;60,1,IF(AND(E77&gt;59,E77&lt;70),2,IF(AND(E77&gt;69,E77&lt;80),3,4)))</f>
      </c>
      <c r="F79" s="69">
        <f>IF(F77&lt;60,1,IF(AND(F77&gt;59,F77&lt;70),2,IF(AND(F77&gt;69,F77&lt;80),3,4)))</f>
      </c>
      <c r="G79" s="69">
        <f>IF(G77&lt;60,1,IF(AND(G77&gt;59,G77&lt;70),2,IF(AND(G77&gt;69,G77&lt;80),3,4)))</f>
      </c>
      <c r="H79" s="69">
        <f>IF(H77&lt;60,1,IF(AND(H77&gt;59,H77&lt;70),2,IF(AND(H77&gt;69,H77&lt;80),3,4)))</f>
      </c>
      <c r="I79" s="69">
        <f>IF(I77&lt;60,1,IF(AND(I77&gt;59,I77&lt;70),2,IF(AND(I77&gt;69,I77&lt;80),3,4)))</f>
      </c>
      <c r="J79" s="69">
        <f>IF(J77&lt;60,1,IF(AND(J77&gt;59,J77&lt;70),2,IF(AND(J77&gt;69,J77&lt;80),3,4)))</f>
      </c>
      <c r="K79" s="69">
        <f>IF(K77&lt;60,1,IF(AND(K77&gt;59,K77&lt;70),2,IF(AND(K77&gt;69,K77&lt;80),3,4)))</f>
      </c>
      <c r="L79" s="69">
        <f>IF(L77&lt;60,1,IF(AND(L77&gt;59,L77&lt;70),2,IF(AND(L77&gt;69,L77&lt;80),3,4)))</f>
      </c>
      <c r="M79" s="69">
        <f>IF(M77&lt;60,1,IF(AND(M77&gt;59,M77&lt;70),2,IF(AND(M77&gt;69,M77&lt;80),3,4)))</f>
      </c>
      <c r="N79" s="69">
        <f>IF(N77&lt;60,1,IF(AND(N77&gt;59,N77&lt;70),2,IF(AND(N77&gt;69,N77&lt;80),3,4)))</f>
      </c>
      <c r="O79" s="69">
        <f>IF(O77&lt;60,1,IF(AND(O77&gt;59,O77&lt;70),2,IF(AND(O77&gt;69,O77&lt;80),3,4)))</f>
      </c>
    </row>
    <row x14ac:dyDescent="0.25" r="80" customHeight="1" ht="19.5">
      <c r="A80" s="47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</row>
    <row x14ac:dyDescent="0.25" r="81" customHeight="1" ht="19.5">
      <c r="A81" s="47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</row>
    <row x14ac:dyDescent="0.25" r="82" customHeight="1" ht="19.5">
      <c r="A82" s="47"/>
      <c r="B82" s="69"/>
      <c r="C82" s="69"/>
      <c r="D82" s="69"/>
      <c r="E82" s="69"/>
      <c r="F82" s="69" t="s">
        <v>171</v>
      </c>
      <c r="G82" s="69" t="s">
        <v>172</v>
      </c>
      <c r="H82" s="69"/>
      <c r="I82" s="69"/>
      <c r="J82" s="69"/>
      <c r="K82" s="69"/>
      <c r="L82" s="69"/>
      <c r="M82" s="69"/>
      <c r="N82" s="69"/>
      <c r="O82" s="69"/>
    </row>
    <row x14ac:dyDescent="0.25" r="83" customHeight="1" ht="19.5">
      <c r="A83" s="47"/>
      <c r="B83" s="69"/>
      <c r="C83" s="69"/>
      <c r="D83" s="69"/>
      <c r="E83" s="69"/>
      <c r="F83" s="69">
        <v>1</v>
      </c>
      <c r="G83" s="69">
        <f>ROUND(AVERAGE(B79,D79,E79,F79,G79,I79,J79,L79,M79),1)</f>
      </c>
      <c r="H83" s="69"/>
      <c r="I83" s="69"/>
      <c r="J83" s="69"/>
      <c r="K83" s="69"/>
      <c r="L83" s="69"/>
      <c r="M83" s="69"/>
      <c r="N83" s="69"/>
      <c r="O83" s="69"/>
    </row>
    <row x14ac:dyDescent="0.25" r="84" customHeight="1" ht="19.5">
      <c r="A84" s="48"/>
      <c r="B84" s="69"/>
      <c r="C84" s="69"/>
      <c r="D84" s="69"/>
      <c r="E84" s="69"/>
      <c r="F84" s="69">
        <v>2</v>
      </c>
      <c r="G84" s="69" t="s">
        <v>173</v>
      </c>
      <c r="H84" s="69"/>
      <c r="I84" s="69"/>
      <c r="J84" s="69"/>
      <c r="K84" s="69"/>
      <c r="L84" s="69"/>
      <c r="M84" s="69"/>
      <c r="N84" s="69"/>
      <c r="O84" s="69"/>
    </row>
    <row x14ac:dyDescent="0.25" r="85" customHeight="1" ht="19.5">
      <c r="A85" s="47"/>
      <c r="B85" s="69"/>
      <c r="C85" s="69"/>
      <c r="D85" s="69"/>
      <c r="E85" s="69"/>
      <c r="F85" s="69">
        <v>3</v>
      </c>
      <c r="G85" s="69">
        <f>ROUND(AVERAGE(I79,J79),1)</f>
      </c>
      <c r="H85" s="69"/>
      <c r="I85" s="69"/>
      <c r="J85" s="69"/>
      <c r="K85" s="69"/>
      <c r="L85" s="69"/>
      <c r="M85" s="69"/>
      <c r="N85" s="69"/>
      <c r="O85" s="69"/>
    </row>
    <row x14ac:dyDescent="0.25" r="86" customHeight="1" ht="19.5">
      <c r="A86" s="47"/>
      <c r="B86" s="69"/>
      <c r="C86" s="69"/>
      <c r="D86" s="69"/>
      <c r="E86" s="69"/>
      <c r="F86" s="70">
        <v>4</v>
      </c>
      <c r="G86" s="70" t="s">
        <v>173</v>
      </c>
      <c r="H86" s="69"/>
      <c r="I86" s="69"/>
      <c r="J86" s="69"/>
      <c r="K86" s="69"/>
      <c r="L86" s="69"/>
      <c r="M86" s="69"/>
      <c r="N86" s="69"/>
      <c r="O86" s="69"/>
    </row>
    <row x14ac:dyDescent="0.25" r="87" customHeight="1" ht="19.5">
      <c r="A87" s="47"/>
      <c r="B87" s="69"/>
      <c r="C87" s="69"/>
      <c r="D87" s="69"/>
      <c r="E87" s="69"/>
      <c r="F87" s="69">
        <v>5</v>
      </c>
      <c r="G87" s="69">
        <f>ROUND(AVERAGE(C79,E79,I79,J79,L79,M79),1)</f>
      </c>
      <c r="H87" s="69"/>
      <c r="I87" s="69"/>
      <c r="J87" s="69"/>
      <c r="K87" s="69"/>
      <c r="L87" s="69"/>
      <c r="M87" s="69"/>
      <c r="N87" s="69"/>
      <c r="O87" s="69"/>
    </row>
    <row x14ac:dyDescent="0.25" r="88" customHeight="1" ht="19.5">
      <c r="A88" s="47"/>
      <c r="B88" s="69"/>
      <c r="C88" s="69"/>
      <c r="D88" s="69"/>
      <c r="E88" s="69"/>
      <c r="F88" s="69"/>
      <c r="G88" s="70"/>
      <c r="H88" s="69"/>
      <c r="I88" s="69"/>
      <c r="J88" s="69"/>
      <c r="K88" s="69"/>
      <c r="L88" s="69"/>
      <c r="M88" s="69"/>
      <c r="N88" s="69"/>
      <c r="O88" s="69"/>
    </row>
    <row x14ac:dyDescent="0.25" r="89" customHeight="1" ht="19.5">
      <c r="A89" s="47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</row>
    <row x14ac:dyDescent="0.25" r="90" customHeight="1" ht="19.5">
      <c r="A90" s="47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</row>
    <row x14ac:dyDescent="0.25" r="91" customHeight="1" ht="19.5">
      <c r="A91" s="47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</row>
    <row x14ac:dyDescent="0.25" r="92" customHeight="1" ht="18.75">
      <c r="A92" s="47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</row>
    <row x14ac:dyDescent="0.25" r="93" customHeight="1" ht="19.5">
      <c r="A93" s="47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</row>
    <row x14ac:dyDescent="0.25" r="94" customHeight="1" ht="19.5">
      <c r="A94" s="47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</row>
    <row x14ac:dyDescent="0.25" r="95" customHeight="1" ht="19.5">
      <c r="A95" s="47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</row>
    <row x14ac:dyDescent="0.25" r="96" customHeight="1" ht="19.5">
      <c r="A96" s="47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</row>
    <row x14ac:dyDescent="0.25" r="97" customHeight="1" ht="19.5">
      <c r="A97" s="47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</row>
  </sheetData>
  <mergeCells count="3">
    <mergeCell ref="A1:O1"/>
    <mergeCell ref="A2:O2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85"/>
  <sheetViews>
    <sheetView workbookViewId="0"/>
  </sheetViews>
  <sheetFormatPr defaultRowHeight="15" x14ac:dyDescent="0.25"/>
  <cols>
    <col min="1" max="1" style="49" width="13.576428571428572" customWidth="1" bestFit="1"/>
    <col min="2" max="2" style="49" width="13.576428571428572" customWidth="1" bestFit="1"/>
    <col min="3" max="3" style="34" width="13.576428571428572" customWidth="1" bestFit="1"/>
    <col min="4" max="4" style="34" width="13.576428571428572" customWidth="1" bestFit="1"/>
    <col min="5" max="5" style="34" width="13.576428571428572" customWidth="1" bestFit="1"/>
    <col min="6" max="6" style="34" width="13.576428571428572" customWidth="1" bestFit="1"/>
    <col min="7" max="7" style="34" width="13.576428571428572" customWidth="1" bestFit="1"/>
    <col min="8" max="8" style="34" width="13.576428571428572" customWidth="1" bestFit="1"/>
    <col min="9" max="9" style="34" width="13.576428571428572" customWidth="1" bestFit="1"/>
    <col min="10" max="10" style="34" width="13.576428571428572" customWidth="1" bestFit="1"/>
    <col min="11" max="11" style="34" width="13.576428571428572" customWidth="1" bestFit="1"/>
    <col min="12" max="12" style="34" width="13.576428571428572" customWidth="1" bestFit="1"/>
    <col min="13" max="13" style="34" width="13.576428571428572" customWidth="1" bestFit="1"/>
    <col min="14" max="14" style="34" width="13.576428571428572" customWidth="1" bestFit="1"/>
    <col min="15" max="15" style="34" width="13.576428571428572" customWidth="1" bestFit="1"/>
  </cols>
  <sheetData>
    <row x14ac:dyDescent="0.25" r="1" customHeight="1" ht="20.25" customFormat="1" s="1">
      <c r="A1" s="37" t="s">
        <v>139</v>
      </c>
      <c r="B1" s="38"/>
      <c r="C1" s="39"/>
      <c r="D1" s="39"/>
      <c r="E1" s="39"/>
      <c r="F1" s="40"/>
      <c r="G1" s="41"/>
      <c r="H1" s="41"/>
      <c r="I1" s="41"/>
      <c r="J1" s="41"/>
      <c r="K1" s="41"/>
      <c r="L1" s="41"/>
      <c r="M1" s="41"/>
      <c r="N1" s="41"/>
      <c r="O1" s="41"/>
    </row>
    <row x14ac:dyDescent="0.25" r="2" customHeight="1" ht="18.75" customFormat="1" s="1">
      <c r="A2" s="29"/>
      <c r="B2" s="42"/>
      <c r="C2" s="24"/>
      <c r="D2" s="24"/>
      <c r="E2" s="24"/>
      <c r="F2" s="24"/>
      <c r="G2" s="41"/>
      <c r="H2" s="41"/>
      <c r="I2" s="41"/>
      <c r="J2" s="41"/>
      <c r="K2" s="41"/>
      <c r="L2" s="41"/>
      <c r="M2" s="41"/>
      <c r="N2" s="41"/>
      <c r="O2" s="41"/>
    </row>
    <row x14ac:dyDescent="0.25" r="3" customHeight="1" ht="18.75" customFormat="1" s="1">
      <c r="A3" s="32"/>
      <c r="B3" s="10" t="s">
        <v>140</v>
      </c>
      <c r="C3" s="24"/>
      <c r="D3" s="24"/>
      <c r="E3" s="24"/>
      <c r="F3" s="24"/>
      <c r="G3" s="41"/>
      <c r="H3" s="41"/>
      <c r="I3" s="41"/>
      <c r="J3" s="41"/>
      <c r="K3" s="41"/>
      <c r="L3" s="41"/>
      <c r="M3" s="41"/>
      <c r="N3" s="41"/>
      <c r="O3" s="41"/>
    </row>
    <row x14ac:dyDescent="0.25" r="4" customHeight="1" ht="18.75" customFormat="1" s="1">
      <c r="A4" s="29"/>
      <c r="B4" s="10" t="s">
        <v>141</v>
      </c>
      <c r="C4" s="24"/>
      <c r="D4" s="24"/>
      <c r="E4" s="24"/>
      <c r="F4" s="24"/>
      <c r="G4" s="41"/>
      <c r="H4" s="41"/>
      <c r="I4" s="41"/>
      <c r="J4" s="41"/>
      <c r="K4" s="41"/>
      <c r="L4" s="41"/>
      <c r="M4" s="41"/>
      <c r="N4" s="41"/>
      <c r="O4" s="41"/>
    </row>
    <row x14ac:dyDescent="0.25" r="5" customHeight="1" ht="18.75" customFormat="1" s="1">
      <c r="A5" s="43" t="s">
        <v>142</v>
      </c>
      <c r="B5" s="10" t="s">
        <v>143</v>
      </c>
      <c r="C5" s="24"/>
      <c r="D5" s="24"/>
      <c r="E5" s="24"/>
      <c r="F5" s="24"/>
      <c r="G5" s="41"/>
      <c r="H5" s="41"/>
      <c r="I5" s="41"/>
      <c r="J5" s="41"/>
      <c r="K5" s="41"/>
      <c r="L5" s="41"/>
      <c r="M5" s="41"/>
      <c r="N5" s="41"/>
      <c r="O5" s="41"/>
    </row>
    <row x14ac:dyDescent="0.25" r="6" customHeight="1" ht="20.25" customFormat="1" s="1">
      <c r="A6" s="44">
        <v>1</v>
      </c>
      <c r="B6" s="45">
        <v>42</v>
      </c>
      <c r="C6" s="24"/>
      <c r="D6" s="24"/>
      <c r="E6" s="24"/>
      <c r="F6" s="24"/>
      <c r="G6" s="41"/>
      <c r="H6" s="41"/>
      <c r="I6" s="41"/>
      <c r="J6" s="41"/>
      <c r="K6" s="41"/>
      <c r="L6" s="41"/>
      <c r="M6" s="41"/>
      <c r="N6" s="41"/>
      <c r="O6" s="41"/>
    </row>
    <row x14ac:dyDescent="0.25" r="7" customHeight="1" ht="20.25" customFormat="1" s="1">
      <c r="A7" s="44">
        <v>2</v>
      </c>
      <c r="B7" s="45">
        <v>62</v>
      </c>
      <c r="C7" s="24"/>
      <c r="D7" s="24"/>
      <c r="E7" s="24"/>
      <c r="F7" s="24"/>
      <c r="G7" s="41"/>
      <c r="H7" s="41"/>
      <c r="I7" s="41"/>
      <c r="J7" s="41"/>
      <c r="K7" s="41"/>
      <c r="L7" s="41"/>
      <c r="M7" s="41"/>
      <c r="N7" s="41"/>
      <c r="O7" s="41"/>
    </row>
    <row x14ac:dyDescent="0.25" r="8" customHeight="1" ht="20.25" customFormat="1" s="1">
      <c r="A8" s="44">
        <v>3</v>
      </c>
      <c r="B8" s="45">
        <v>32</v>
      </c>
      <c r="C8" s="24"/>
      <c r="D8" s="24"/>
      <c r="E8" s="24"/>
      <c r="F8" s="24"/>
      <c r="G8" s="41"/>
      <c r="H8" s="41"/>
      <c r="I8" s="41"/>
      <c r="J8" s="41"/>
      <c r="K8" s="41"/>
      <c r="L8" s="41"/>
      <c r="M8" s="41"/>
      <c r="N8" s="41"/>
      <c r="O8" s="41"/>
    </row>
    <row x14ac:dyDescent="0.25" r="9" customHeight="1" ht="20.25" customFormat="1" s="1">
      <c r="A9" s="44">
        <v>4</v>
      </c>
      <c r="B9" s="45">
        <v>67</v>
      </c>
      <c r="C9" s="24"/>
      <c r="D9" s="24"/>
      <c r="E9" s="24"/>
      <c r="F9" s="24"/>
      <c r="G9" s="41"/>
      <c r="H9" s="41"/>
      <c r="I9" s="41"/>
      <c r="J9" s="41"/>
      <c r="K9" s="41"/>
      <c r="L9" s="41"/>
      <c r="M9" s="41"/>
      <c r="N9" s="41"/>
      <c r="O9" s="41"/>
    </row>
    <row x14ac:dyDescent="0.25" r="10" customHeight="1" ht="20.25" customFormat="1" s="1">
      <c r="A10" s="44">
        <v>5</v>
      </c>
      <c r="B10" s="45">
        <v>16</v>
      </c>
      <c r="C10" s="24"/>
      <c r="D10" s="24"/>
      <c r="E10" s="24"/>
      <c r="F10" s="24"/>
      <c r="G10" s="41"/>
      <c r="H10" s="41"/>
      <c r="I10" s="41"/>
      <c r="J10" s="41"/>
      <c r="K10" s="41"/>
      <c r="L10" s="41"/>
      <c r="M10" s="41"/>
      <c r="N10" s="41"/>
      <c r="O10" s="41"/>
    </row>
    <row x14ac:dyDescent="0.25" r="11" customHeight="1" ht="20.25" customFormat="1" s="1">
      <c r="A11" s="44">
        <v>6</v>
      </c>
      <c r="B11" s="45">
        <v>56</v>
      </c>
      <c r="C11" s="24"/>
      <c r="D11" s="24"/>
      <c r="E11" s="24"/>
      <c r="F11" s="24"/>
      <c r="G11" s="41"/>
      <c r="H11" s="41"/>
      <c r="I11" s="41"/>
      <c r="J11" s="41"/>
      <c r="K11" s="41"/>
      <c r="L11" s="41"/>
      <c r="M11" s="41"/>
      <c r="N11" s="41"/>
      <c r="O11" s="41"/>
    </row>
    <row x14ac:dyDescent="0.25" r="12" customHeight="1" ht="20.25" customFormat="1" s="1">
      <c r="A12" s="44">
        <v>7</v>
      </c>
      <c r="B12" s="45">
        <v>32</v>
      </c>
      <c r="C12" s="24"/>
      <c r="D12" s="24"/>
      <c r="E12" s="24"/>
      <c r="F12" s="24"/>
      <c r="G12" s="41"/>
      <c r="H12" s="41"/>
      <c r="I12" s="41"/>
      <c r="J12" s="41"/>
      <c r="K12" s="41"/>
      <c r="L12" s="41"/>
      <c r="M12" s="41"/>
      <c r="N12" s="41"/>
      <c r="O12" s="41"/>
    </row>
    <row x14ac:dyDescent="0.25" r="13" customHeight="1" ht="20.25" customFormat="1" s="1">
      <c r="A13" s="44">
        <v>8</v>
      </c>
      <c r="B13" s="45">
        <v>61</v>
      </c>
      <c r="C13" s="24"/>
      <c r="D13" s="24"/>
      <c r="E13" s="24"/>
      <c r="F13" s="24"/>
      <c r="G13" s="41"/>
      <c r="H13" s="41"/>
      <c r="I13" s="41"/>
      <c r="J13" s="41"/>
      <c r="K13" s="41"/>
      <c r="L13" s="41"/>
      <c r="M13" s="41"/>
      <c r="N13" s="41"/>
      <c r="O13" s="41"/>
    </row>
    <row x14ac:dyDescent="0.25" r="14" customHeight="1" ht="20.25" customFormat="1" s="1">
      <c r="A14" s="44">
        <v>9</v>
      </c>
      <c r="B14" s="45">
        <v>39</v>
      </c>
      <c r="C14" s="24"/>
      <c r="D14" s="24"/>
      <c r="E14" s="24"/>
      <c r="F14" s="24"/>
      <c r="G14" s="41"/>
      <c r="H14" s="41"/>
      <c r="I14" s="41"/>
      <c r="J14" s="41"/>
      <c r="K14" s="41"/>
      <c r="L14" s="41"/>
      <c r="M14" s="41"/>
      <c r="N14" s="41"/>
      <c r="O14" s="41"/>
    </row>
    <row x14ac:dyDescent="0.25" r="15" customHeight="1" ht="20.25" customFormat="1" s="1">
      <c r="A15" s="44">
        <v>10</v>
      </c>
      <c r="B15" s="45">
        <v>49</v>
      </c>
      <c r="C15" s="24"/>
      <c r="D15" s="24"/>
      <c r="E15" s="24"/>
      <c r="F15" s="24"/>
      <c r="G15" s="41"/>
      <c r="H15" s="41"/>
      <c r="I15" s="41"/>
      <c r="J15" s="41"/>
      <c r="K15" s="41"/>
      <c r="L15" s="41"/>
      <c r="M15" s="41"/>
      <c r="N15" s="41"/>
      <c r="O15" s="41"/>
    </row>
    <row x14ac:dyDescent="0.25" r="16" customHeight="1" ht="20.25" customFormat="1" s="1">
      <c r="A16" s="44">
        <v>11</v>
      </c>
      <c r="B16" s="45">
        <v>60</v>
      </c>
      <c r="C16" s="24"/>
      <c r="D16" s="24"/>
      <c r="E16" s="24"/>
      <c r="F16" s="24"/>
      <c r="G16" s="41"/>
      <c r="H16" s="41"/>
      <c r="I16" s="41"/>
      <c r="J16" s="41"/>
      <c r="K16" s="41"/>
      <c r="L16" s="41"/>
      <c r="M16" s="41"/>
      <c r="N16" s="41"/>
      <c r="O16" s="41"/>
    </row>
    <row x14ac:dyDescent="0.25" r="17" customHeight="1" ht="20.25" customFormat="1" s="1">
      <c r="A17" s="44">
        <v>12</v>
      </c>
      <c r="B17" s="45">
        <v>56</v>
      </c>
      <c r="C17" s="24"/>
      <c r="D17" s="24"/>
      <c r="E17" s="24"/>
      <c r="F17" s="24"/>
      <c r="G17" s="41"/>
      <c r="H17" s="41"/>
      <c r="I17" s="41"/>
      <c r="J17" s="41"/>
      <c r="K17" s="41"/>
      <c r="L17" s="41"/>
      <c r="M17" s="41"/>
      <c r="N17" s="41"/>
      <c r="O17" s="41"/>
    </row>
    <row x14ac:dyDescent="0.25" r="18" customHeight="1" ht="20.25" customFormat="1" s="1">
      <c r="A18" s="44">
        <v>13</v>
      </c>
      <c r="B18" s="45">
        <v>45</v>
      </c>
      <c r="C18" s="24"/>
      <c r="D18" s="24"/>
      <c r="E18" s="24"/>
      <c r="F18" s="24"/>
      <c r="G18" s="41"/>
      <c r="H18" s="41"/>
      <c r="I18" s="41"/>
      <c r="J18" s="41"/>
      <c r="K18" s="41"/>
      <c r="L18" s="41"/>
      <c r="M18" s="41"/>
      <c r="N18" s="41"/>
      <c r="O18" s="41"/>
    </row>
    <row x14ac:dyDescent="0.25" r="19" customHeight="1" ht="20.25" customFormat="1" s="1">
      <c r="A19" s="44">
        <v>14</v>
      </c>
      <c r="B19" s="45">
        <v>67</v>
      </c>
      <c r="C19" s="24"/>
      <c r="D19" s="24"/>
      <c r="E19" s="24"/>
      <c r="F19" s="24"/>
      <c r="G19" s="41"/>
      <c r="H19" s="41"/>
      <c r="I19" s="41"/>
      <c r="J19" s="41"/>
      <c r="K19" s="41"/>
      <c r="L19" s="41"/>
      <c r="M19" s="41"/>
      <c r="N19" s="41"/>
      <c r="O19" s="41"/>
    </row>
    <row x14ac:dyDescent="0.25" r="20" customHeight="1" ht="15" customFormat="1" s="1">
      <c r="A20" s="44">
        <v>15</v>
      </c>
      <c r="B20" s="45">
        <v>63</v>
      </c>
      <c r="C20" s="24"/>
      <c r="D20" s="24"/>
      <c r="E20" s="24"/>
      <c r="F20" s="24"/>
      <c r="G20" s="41"/>
      <c r="H20" s="41"/>
      <c r="I20" s="41"/>
      <c r="J20" s="41"/>
      <c r="K20" s="41"/>
      <c r="L20" s="41"/>
      <c r="M20" s="41"/>
      <c r="N20" s="41"/>
      <c r="O20" s="41"/>
    </row>
    <row x14ac:dyDescent="0.25" r="21" customHeight="1" ht="15" customFormat="1" s="1">
      <c r="A21" s="44">
        <v>16</v>
      </c>
      <c r="B21" s="45">
        <v>40</v>
      </c>
      <c r="C21" s="24"/>
      <c r="D21" s="24"/>
      <c r="E21" s="24"/>
      <c r="F21" s="24"/>
      <c r="G21" s="41"/>
      <c r="H21" s="41"/>
      <c r="I21" s="41"/>
      <c r="J21" s="41"/>
      <c r="K21" s="41"/>
      <c r="L21" s="41"/>
      <c r="M21" s="41"/>
      <c r="N21" s="41"/>
      <c r="O21" s="41"/>
    </row>
    <row x14ac:dyDescent="0.25" r="22" customHeight="1" ht="15" customFormat="1" s="1">
      <c r="A22" s="44">
        <v>17</v>
      </c>
      <c r="B22" s="45">
        <v>57</v>
      </c>
      <c r="C22" s="24"/>
      <c r="D22" s="24"/>
      <c r="E22" s="24"/>
      <c r="F22" s="24"/>
      <c r="G22" s="41"/>
      <c r="H22" s="41"/>
      <c r="I22" s="41"/>
      <c r="J22" s="41"/>
      <c r="K22" s="41"/>
      <c r="L22" s="41"/>
      <c r="M22" s="41"/>
      <c r="N22" s="41"/>
      <c r="O22" s="41"/>
    </row>
    <row x14ac:dyDescent="0.25" r="23" customHeight="1" ht="15" customFormat="1" s="1">
      <c r="A23" s="44">
        <v>18</v>
      </c>
      <c r="B23" s="45">
        <v>68</v>
      </c>
      <c r="C23" s="24"/>
      <c r="D23" s="24"/>
      <c r="E23" s="24"/>
      <c r="F23" s="24"/>
      <c r="G23" s="41"/>
      <c r="H23" s="41"/>
      <c r="I23" s="41"/>
      <c r="J23" s="41"/>
      <c r="K23" s="41"/>
      <c r="L23" s="41"/>
      <c r="M23" s="41"/>
      <c r="N23" s="41"/>
      <c r="O23" s="41"/>
    </row>
    <row x14ac:dyDescent="0.25" r="24" customHeight="1" ht="15" customFormat="1" s="1">
      <c r="A24" s="44">
        <v>19</v>
      </c>
      <c r="B24" s="45">
        <v>0</v>
      </c>
      <c r="C24" s="24"/>
      <c r="D24" s="24"/>
      <c r="E24" s="24"/>
      <c r="F24" s="24"/>
      <c r="G24" s="41"/>
      <c r="H24" s="41"/>
      <c r="I24" s="41"/>
      <c r="J24" s="41"/>
      <c r="K24" s="41"/>
      <c r="L24" s="41"/>
      <c r="M24" s="41"/>
      <c r="N24" s="41"/>
      <c r="O24" s="41"/>
    </row>
    <row x14ac:dyDescent="0.25" r="25" customHeight="1" ht="15" customFormat="1" s="1">
      <c r="A25" s="44">
        <v>20</v>
      </c>
      <c r="B25" s="45">
        <v>36</v>
      </c>
      <c r="C25" s="24"/>
      <c r="D25" s="24"/>
      <c r="E25" s="24"/>
      <c r="F25" s="24"/>
      <c r="G25" s="41"/>
      <c r="H25" s="41"/>
      <c r="I25" s="41"/>
      <c r="J25" s="41"/>
      <c r="K25" s="41"/>
      <c r="L25" s="41"/>
      <c r="M25" s="41"/>
      <c r="N25" s="41"/>
      <c r="O25" s="41"/>
    </row>
    <row x14ac:dyDescent="0.25" r="26" customHeight="1" ht="15" customFormat="1" s="1">
      <c r="A26" s="44">
        <v>21</v>
      </c>
      <c r="B26" s="45">
        <v>55</v>
      </c>
      <c r="C26" s="24"/>
      <c r="D26" s="24"/>
      <c r="E26" s="24"/>
      <c r="F26" s="24"/>
      <c r="G26" s="41"/>
      <c r="H26" s="41"/>
      <c r="I26" s="41"/>
      <c r="J26" s="41"/>
      <c r="K26" s="41"/>
      <c r="L26" s="41"/>
      <c r="M26" s="41"/>
      <c r="N26" s="41"/>
      <c r="O26" s="41"/>
    </row>
    <row x14ac:dyDescent="0.25" r="27" customHeight="1" ht="15" customFormat="1" s="1">
      <c r="A27" s="44">
        <v>22</v>
      </c>
      <c r="B27" s="45">
        <v>53</v>
      </c>
      <c r="C27" s="24"/>
      <c r="D27" s="24"/>
      <c r="E27" s="24"/>
      <c r="F27" s="24"/>
      <c r="G27" s="41"/>
      <c r="H27" s="41"/>
      <c r="I27" s="41"/>
      <c r="J27" s="41"/>
      <c r="K27" s="41"/>
      <c r="L27" s="41"/>
      <c r="M27" s="41"/>
      <c r="N27" s="41"/>
      <c r="O27" s="41"/>
    </row>
    <row x14ac:dyDescent="0.25" r="28" customHeight="1" ht="15" customFormat="1" s="1">
      <c r="A28" s="44">
        <v>23</v>
      </c>
      <c r="B28" s="45">
        <v>12</v>
      </c>
      <c r="C28" s="24"/>
      <c r="D28" s="24"/>
      <c r="E28" s="24"/>
      <c r="F28" s="24"/>
      <c r="G28" s="41"/>
      <c r="H28" s="41"/>
      <c r="I28" s="41"/>
      <c r="J28" s="41"/>
      <c r="K28" s="41"/>
      <c r="L28" s="41"/>
      <c r="M28" s="41"/>
      <c r="N28" s="41"/>
      <c r="O28" s="41"/>
    </row>
    <row x14ac:dyDescent="0.25" r="29" customHeight="1" ht="15" customFormat="1" s="1">
      <c r="A29" s="44">
        <v>24</v>
      </c>
      <c r="B29" s="45">
        <v>49</v>
      </c>
      <c r="C29" s="24"/>
      <c r="D29" s="24"/>
      <c r="E29" s="24"/>
      <c r="F29" s="24"/>
      <c r="G29" s="41"/>
      <c r="H29" s="41"/>
      <c r="I29" s="41"/>
      <c r="J29" s="41"/>
      <c r="K29" s="41"/>
      <c r="L29" s="41"/>
      <c r="M29" s="41"/>
      <c r="N29" s="41"/>
      <c r="O29" s="41"/>
    </row>
    <row x14ac:dyDescent="0.25" r="30" customHeight="1" ht="15" customFormat="1" s="1">
      <c r="A30" s="44">
        <v>25</v>
      </c>
      <c r="B30" s="45">
        <v>58</v>
      </c>
      <c r="C30" s="24"/>
      <c r="D30" s="24"/>
      <c r="E30" s="24"/>
      <c r="F30" s="24"/>
      <c r="G30" s="41"/>
      <c r="H30" s="41"/>
      <c r="I30" s="41"/>
      <c r="J30" s="41"/>
      <c r="K30" s="41"/>
      <c r="L30" s="41"/>
      <c r="M30" s="41"/>
      <c r="N30" s="41"/>
      <c r="O30" s="41"/>
    </row>
    <row x14ac:dyDescent="0.25" r="31" customHeight="1" ht="15" customFormat="1" s="1">
      <c r="A31" s="44">
        <v>26</v>
      </c>
      <c r="B31" s="45">
        <v>66</v>
      </c>
      <c r="C31" s="24"/>
      <c r="D31" s="24"/>
      <c r="E31" s="24"/>
      <c r="F31" s="24"/>
      <c r="G31" s="41"/>
      <c r="H31" s="41"/>
      <c r="I31" s="41"/>
      <c r="J31" s="41"/>
      <c r="K31" s="41"/>
      <c r="L31" s="41"/>
      <c r="M31" s="41"/>
      <c r="N31" s="41"/>
      <c r="O31" s="41"/>
    </row>
    <row x14ac:dyDescent="0.25" r="32" customHeight="1" ht="15" customFormat="1" s="1">
      <c r="A32" s="44">
        <v>27</v>
      </c>
      <c r="B32" s="45">
        <v>41</v>
      </c>
      <c r="C32" s="24"/>
      <c r="D32" s="24"/>
      <c r="E32" s="24"/>
      <c r="F32" s="24"/>
      <c r="G32" s="41"/>
      <c r="H32" s="41"/>
      <c r="I32" s="41"/>
      <c r="J32" s="41"/>
      <c r="K32" s="41"/>
      <c r="L32" s="41"/>
      <c r="M32" s="41"/>
      <c r="N32" s="41"/>
      <c r="O32" s="41"/>
    </row>
    <row x14ac:dyDescent="0.25" r="33" customHeight="1" ht="15" customFormat="1" s="1">
      <c r="A33" s="44">
        <v>28</v>
      </c>
      <c r="B33" s="45">
        <v>16</v>
      </c>
      <c r="C33" s="24"/>
      <c r="D33" s="24"/>
      <c r="E33" s="24"/>
      <c r="F33" s="24"/>
      <c r="G33" s="41"/>
      <c r="H33" s="41"/>
      <c r="I33" s="41"/>
      <c r="J33" s="41"/>
      <c r="K33" s="41"/>
      <c r="L33" s="41"/>
      <c r="M33" s="41"/>
      <c r="N33" s="41"/>
      <c r="O33" s="41"/>
    </row>
    <row x14ac:dyDescent="0.25" r="34" customHeight="1" ht="15" customFormat="1" s="1">
      <c r="A34" s="44">
        <v>29</v>
      </c>
      <c r="B34" s="45">
        <v>42</v>
      </c>
      <c r="C34" s="24"/>
      <c r="D34" s="24"/>
      <c r="E34" s="24"/>
      <c r="F34" s="24"/>
      <c r="G34" s="41"/>
      <c r="H34" s="41"/>
      <c r="I34" s="41"/>
      <c r="J34" s="41"/>
      <c r="K34" s="41"/>
      <c r="L34" s="41"/>
      <c r="M34" s="41"/>
      <c r="N34" s="41"/>
      <c r="O34" s="41"/>
    </row>
    <row x14ac:dyDescent="0.25" r="35" customHeight="1" ht="15" customFormat="1" s="1">
      <c r="A35" s="44">
        <v>30</v>
      </c>
      <c r="B35" s="45">
        <v>32</v>
      </c>
      <c r="C35" s="24"/>
      <c r="D35" s="24"/>
      <c r="E35" s="24"/>
      <c r="F35" s="24"/>
      <c r="G35" s="41"/>
      <c r="H35" s="41"/>
      <c r="I35" s="41"/>
      <c r="J35" s="41"/>
      <c r="K35" s="41"/>
      <c r="L35" s="41"/>
      <c r="M35" s="41"/>
      <c r="N35" s="41"/>
      <c r="O35" s="41"/>
    </row>
    <row x14ac:dyDescent="0.25" r="36" customHeight="1" ht="15" customFormat="1" s="1">
      <c r="A36" s="44">
        <v>31</v>
      </c>
      <c r="B36" s="45">
        <v>64</v>
      </c>
      <c r="C36" s="24"/>
      <c r="D36" s="24"/>
      <c r="E36" s="24"/>
      <c r="F36" s="24"/>
      <c r="G36" s="41"/>
      <c r="H36" s="41"/>
      <c r="I36" s="41"/>
      <c r="J36" s="41"/>
      <c r="K36" s="41"/>
      <c r="L36" s="41"/>
      <c r="M36" s="41"/>
      <c r="N36" s="41"/>
      <c r="O36" s="41"/>
    </row>
    <row x14ac:dyDescent="0.25" r="37" customHeight="1" ht="15" customFormat="1" s="1">
      <c r="A37" s="44">
        <v>32</v>
      </c>
      <c r="B37" s="45">
        <v>44</v>
      </c>
      <c r="C37" s="24"/>
      <c r="D37" s="24"/>
      <c r="E37" s="24"/>
      <c r="F37" s="24"/>
      <c r="G37" s="41"/>
      <c r="H37" s="41"/>
      <c r="I37" s="41"/>
      <c r="J37" s="41"/>
      <c r="K37" s="41"/>
      <c r="L37" s="41"/>
      <c r="M37" s="41"/>
      <c r="N37" s="41"/>
      <c r="O37" s="41"/>
    </row>
    <row x14ac:dyDescent="0.25" r="38" customHeight="1" ht="15" customFormat="1" s="1">
      <c r="A38" s="44">
        <v>33</v>
      </c>
      <c r="B38" s="45">
        <v>6</v>
      </c>
      <c r="C38" s="24"/>
      <c r="D38" s="24"/>
      <c r="E38" s="24"/>
      <c r="F38" s="24"/>
      <c r="G38" s="41"/>
      <c r="H38" s="41"/>
      <c r="I38" s="41"/>
      <c r="J38" s="41"/>
      <c r="K38" s="41"/>
      <c r="L38" s="41"/>
      <c r="M38" s="41"/>
      <c r="N38" s="41"/>
      <c r="O38" s="41"/>
    </row>
    <row x14ac:dyDescent="0.25" r="39" customHeight="1" ht="15" customFormat="1" s="1">
      <c r="A39" s="44">
        <v>34</v>
      </c>
      <c r="B39" s="45">
        <v>32</v>
      </c>
      <c r="C39" s="24"/>
      <c r="D39" s="24"/>
      <c r="E39" s="24"/>
      <c r="F39" s="24"/>
      <c r="G39" s="41"/>
      <c r="H39" s="41"/>
      <c r="I39" s="41"/>
      <c r="J39" s="41"/>
      <c r="K39" s="41"/>
      <c r="L39" s="41"/>
      <c r="M39" s="41"/>
      <c r="N39" s="41"/>
      <c r="O39" s="41"/>
    </row>
    <row x14ac:dyDescent="0.25" r="40" customHeight="1" ht="15" customFormat="1" s="1">
      <c r="A40" s="44">
        <v>35</v>
      </c>
      <c r="B40" s="45">
        <v>45</v>
      </c>
      <c r="C40" s="24"/>
      <c r="D40" s="24"/>
      <c r="E40" s="24"/>
      <c r="F40" s="24"/>
      <c r="G40" s="41"/>
      <c r="H40" s="41"/>
      <c r="I40" s="41"/>
      <c r="J40" s="41"/>
      <c r="K40" s="41"/>
      <c r="L40" s="41"/>
      <c r="M40" s="41"/>
      <c r="N40" s="41"/>
      <c r="O40" s="41"/>
    </row>
    <row x14ac:dyDescent="0.25" r="41" customHeight="1" ht="15" customFormat="1" s="1">
      <c r="A41" s="44">
        <v>36</v>
      </c>
      <c r="B41" s="45">
        <v>20</v>
      </c>
      <c r="C41" s="24"/>
      <c r="D41" s="24"/>
      <c r="E41" s="24"/>
      <c r="F41" s="24"/>
      <c r="G41" s="41"/>
      <c r="H41" s="41"/>
      <c r="I41" s="41"/>
      <c r="J41" s="41"/>
      <c r="K41" s="41"/>
      <c r="L41" s="41"/>
      <c r="M41" s="41"/>
      <c r="N41" s="41"/>
      <c r="O41" s="41"/>
    </row>
    <row x14ac:dyDescent="0.25" r="42" customHeight="1" ht="15" customFormat="1" s="1">
      <c r="A42" s="44">
        <v>37</v>
      </c>
      <c r="B42" s="45">
        <v>57</v>
      </c>
      <c r="C42" s="24"/>
      <c r="D42" s="24"/>
      <c r="E42" s="24"/>
      <c r="F42" s="24"/>
      <c r="G42" s="41"/>
      <c r="H42" s="41"/>
      <c r="I42" s="41"/>
      <c r="J42" s="41"/>
      <c r="K42" s="41"/>
      <c r="L42" s="41"/>
      <c r="M42" s="41"/>
      <c r="N42" s="41"/>
      <c r="O42" s="41"/>
    </row>
    <row x14ac:dyDescent="0.25" r="43" customHeight="1" ht="15" customFormat="1" s="1">
      <c r="A43" s="44">
        <v>38</v>
      </c>
      <c r="B43" s="45">
        <v>21</v>
      </c>
      <c r="C43" s="24"/>
      <c r="D43" s="24"/>
      <c r="E43" s="24"/>
      <c r="F43" s="24"/>
      <c r="G43" s="41"/>
      <c r="H43" s="41"/>
      <c r="I43" s="41"/>
      <c r="J43" s="41"/>
      <c r="K43" s="41"/>
      <c r="L43" s="41"/>
      <c r="M43" s="41"/>
      <c r="N43" s="41"/>
      <c r="O43" s="41"/>
    </row>
    <row x14ac:dyDescent="0.25" r="44" customHeight="1" ht="15" customFormat="1" s="1">
      <c r="A44" s="44">
        <v>39</v>
      </c>
      <c r="B44" s="45">
        <v>15</v>
      </c>
      <c r="C44" s="24"/>
      <c r="D44" s="24"/>
      <c r="E44" s="24"/>
      <c r="F44" s="24"/>
      <c r="G44" s="41"/>
      <c r="H44" s="41"/>
      <c r="I44" s="41"/>
      <c r="J44" s="41"/>
      <c r="K44" s="41"/>
      <c r="L44" s="41"/>
      <c r="M44" s="41"/>
      <c r="N44" s="41"/>
      <c r="O44" s="41"/>
    </row>
    <row x14ac:dyDescent="0.25" r="45" customHeight="1" ht="15" customFormat="1" s="1">
      <c r="A45" s="44">
        <v>40</v>
      </c>
      <c r="B45" s="45">
        <v>59</v>
      </c>
      <c r="C45" s="24"/>
      <c r="D45" s="24"/>
      <c r="E45" s="24"/>
      <c r="F45" s="24"/>
      <c r="G45" s="41"/>
      <c r="H45" s="41"/>
      <c r="I45" s="41"/>
      <c r="J45" s="41"/>
      <c r="K45" s="41"/>
      <c r="L45" s="41"/>
      <c r="M45" s="41"/>
      <c r="N45" s="41"/>
      <c r="O45" s="41"/>
    </row>
    <row x14ac:dyDescent="0.25" r="46" customHeight="1" ht="15" customFormat="1" s="1">
      <c r="A46" s="44">
        <v>41</v>
      </c>
      <c r="B46" s="45">
        <v>44</v>
      </c>
      <c r="C46" s="24"/>
      <c r="D46" s="24"/>
      <c r="E46" s="24"/>
      <c r="F46" s="24"/>
      <c r="G46" s="41"/>
      <c r="H46" s="41"/>
      <c r="I46" s="41"/>
      <c r="J46" s="41"/>
      <c r="K46" s="41"/>
      <c r="L46" s="41"/>
      <c r="M46" s="41"/>
      <c r="N46" s="41"/>
      <c r="O46" s="41"/>
    </row>
    <row x14ac:dyDescent="0.25" r="47" customHeight="1" ht="15" customFormat="1" s="1">
      <c r="A47" s="44">
        <v>42</v>
      </c>
      <c r="B47" s="45">
        <v>62</v>
      </c>
      <c r="C47" s="24"/>
      <c r="D47" s="24"/>
      <c r="E47" s="24"/>
      <c r="F47" s="24"/>
      <c r="G47" s="41"/>
      <c r="H47" s="41"/>
      <c r="I47" s="41"/>
      <c r="J47" s="41"/>
      <c r="K47" s="41"/>
      <c r="L47" s="41"/>
      <c r="M47" s="41"/>
      <c r="N47" s="41"/>
      <c r="O47" s="41"/>
    </row>
    <row x14ac:dyDescent="0.25" r="48" customHeight="1" ht="15" customFormat="1" s="1">
      <c r="A48" s="44">
        <v>43</v>
      </c>
      <c r="B48" s="45">
        <v>55</v>
      </c>
      <c r="C48" s="24"/>
      <c r="D48" s="24"/>
      <c r="E48" s="24"/>
      <c r="F48" s="24"/>
      <c r="G48" s="41"/>
      <c r="H48" s="41"/>
      <c r="I48" s="41"/>
      <c r="J48" s="41"/>
      <c r="K48" s="41"/>
      <c r="L48" s="41"/>
      <c r="M48" s="41"/>
      <c r="N48" s="41"/>
      <c r="O48" s="41"/>
    </row>
    <row x14ac:dyDescent="0.25" r="49" customHeight="1" ht="15" customFormat="1" s="1">
      <c r="A49" s="44">
        <v>44</v>
      </c>
      <c r="B49" s="45">
        <v>44</v>
      </c>
      <c r="C49" s="24"/>
      <c r="D49" s="24"/>
      <c r="E49" s="24"/>
      <c r="F49" s="24"/>
      <c r="G49" s="41"/>
      <c r="H49" s="41"/>
      <c r="I49" s="41"/>
      <c r="J49" s="41"/>
      <c r="K49" s="41"/>
      <c r="L49" s="41"/>
      <c r="M49" s="41"/>
      <c r="N49" s="41"/>
      <c r="O49" s="41"/>
    </row>
    <row x14ac:dyDescent="0.25" r="50" customHeight="1" ht="15" customFormat="1" s="1">
      <c r="A50" s="44">
        <v>45</v>
      </c>
      <c r="B50" s="45">
        <v>58</v>
      </c>
      <c r="C50" s="24"/>
      <c r="D50" s="24"/>
      <c r="E50" s="24"/>
      <c r="F50" s="24"/>
      <c r="G50" s="41"/>
      <c r="H50" s="41"/>
      <c r="I50" s="41"/>
      <c r="J50" s="41"/>
      <c r="K50" s="41"/>
      <c r="L50" s="41"/>
      <c r="M50" s="41"/>
      <c r="N50" s="41"/>
      <c r="O50" s="41"/>
    </row>
    <row x14ac:dyDescent="0.25" r="51" customHeight="1" ht="15" customFormat="1" s="1">
      <c r="A51" s="44">
        <v>46</v>
      </c>
      <c r="B51" s="45">
        <v>41</v>
      </c>
      <c r="C51" s="24"/>
      <c r="D51" s="24"/>
      <c r="E51" s="24"/>
      <c r="F51" s="24"/>
      <c r="G51" s="41"/>
      <c r="H51" s="41"/>
      <c r="I51" s="41"/>
      <c r="J51" s="41"/>
      <c r="K51" s="41"/>
      <c r="L51" s="41"/>
      <c r="M51" s="41"/>
      <c r="N51" s="41"/>
      <c r="O51" s="41"/>
    </row>
    <row x14ac:dyDescent="0.25" r="52" customHeight="1" ht="15" customFormat="1" s="1">
      <c r="A52" s="44">
        <v>47</v>
      </c>
      <c r="B52" s="45">
        <v>32</v>
      </c>
      <c r="C52" s="24"/>
      <c r="D52" s="24"/>
      <c r="E52" s="24"/>
      <c r="F52" s="24"/>
      <c r="G52" s="41"/>
      <c r="H52" s="41"/>
      <c r="I52" s="41"/>
      <c r="J52" s="41"/>
      <c r="K52" s="41"/>
      <c r="L52" s="41"/>
      <c r="M52" s="41"/>
      <c r="N52" s="41"/>
      <c r="O52" s="41"/>
    </row>
    <row x14ac:dyDescent="0.25" r="53" customHeight="1" ht="15" customFormat="1" s="1">
      <c r="A53" s="44">
        <v>48</v>
      </c>
      <c r="B53" s="45">
        <v>42</v>
      </c>
      <c r="C53" s="24"/>
      <c r="D53" s="24"/>
      <c r="E53" s="24"/>
      <c r="F53" s="24"/>
      <c r="G53" s="41"/>
      <c r="H53" s="41"/>
      <c r="I53" s="41"/>
      <c r="J53" s="41"/>
      <c r="K53" s="41"/>
      <c r="L53" s="41"/>
      <c r="M53" s="41"/>
      <c r="N53" s="41"/>
      <c r="O53" s="41"/>
    </row>
    <row x14ac:dyDescent="0.25" r="54" customHeight="1" ht="15" customFormat="1" s="1">
      <c r="A54" s="44">
        <v>49</v>
      </c>
      <c r="B54" s="45">
        <v>61</v>
      </c>
      <c r="C54" s="24"/>
      <c r="D54" s="24"/>
      <c r="E54" s="24"/>
      <c r="F54" s="24"/>
      <c r="G54" s="41"/>
      <c r="H54" s="41"/>
      <c r="I54" s="41"/>
      <c r="J54" s="41"/>
      <c r="K54" s="41"/>
      <c r="L54" s="41"/>
      <c r="M54" s="41"/>
      <c r="N54" s="41"/>
      <c r="O54" s="41"/>
    </row>
    <row x14ac:dyDescent="0.25" r="55" customHeight="1" ht="15" customFormat="1" s="1">
      <c r="A55" s="44">
        <v>50</v>
      </c>
      <c r="B55" s="45">
        <v>35</v>
      </c>
      <c r="C55" s="24"/>
      <c r="D55" s="24"/>
      <c r="E55" s="24"/>
      <c r="F55" s="24"/>
      <c r="G55" s="41"/>
      <c r="H55" s="41"/>
      <c r="I55" s="41"/>
      <c r="J55" s="41"/>
      <c r="K55" s="41"/>
      <c r="L55" s="41"/>
      <c r="M55" s="41"/>
      <c r="N55" s="41"/>
      <c r="O55" s="41"/>
    </row>
    <row x14ac:dyDescent="0.25" r="56" customHeight="1" ht="15" customFormat="1" s="1">
      <c r="A56" s="44">
        <v>51</v>
      </c>
      <c r="B56" s="45">
        <v>64</v>
      </c>
      <c r="C56" s="24"/>
      <c r="D56" s="24"/>
      <c r="E56" s="24"/>
      <c r="F56" s="24"/>
      <c r="G56" s="41"/>
      <c r="H56" s="41"/>
      <c r="I56" s="41"/>
      <c r="J56" s="41"/>
      <c r="K56" s="41"/>
      <c r="L56" s="41"/>
      <c r="M56" s="41"/>
      <c r="N56" s="41"/>
      <c r="O56" s="41"/>
    </row>
    <row x14ac:dyDescent="0.25" r="57" customHeight="1" ht="15" customFormat="1" s="1">
      <c r="A57" s="44">
        <v>52</v>
      </c>
      <c r="B57" s="45">
        <v>45</v>
      </c>
      <c r="C57" s="24"/>
      <c r="D57" s="24"/>
      <c r="E57" s="24"/>
      <c r="F57" s="24"/>
      <c r="G57" s="41"/>
      <c r="H57" s="41"/>
      <c r="I57" s="41"/>
      <c r="J57" s="41"/>
      <c r="K57" s="41"/>
      <c r="L57" s="41"/>
      <c r="M57" s="41"/>
      <c r="N57" s="41"/>
      <c r="O57" s="41"/>
    </row>
    <row x14ac:dyDescent="0.25" r="58" customHeight="1" ht="15" customFormat="1" s="1">
      <c r="A58" s="44">
        <v>53</v>
      </c>
      <c r="B58" s="45">
        <v>37</v>
      </c>
      <c r="C58" s="24"/>
      <c r="D58" s="24"/>
      <c r="E58" s="24"/>
      <c r="F58" s="24"/>
      <c r="G58" s="41"/>
      <c r="H58" s="41"/>
      <c r="I58" s="41"/>
      <c r="J58" s="41"/>
      <c r="K58" s="41"/>
      <c r="L58" s="41"/>
      <c r="M58" s="41"/>
      <c r="N58" s="41"/>
      <c r="O58" s="41"/>
    </row>
    <row x14ac:dyDescent="0.25" r="59" customHeight="1" ht="15" customFormat="1" s="1">
      <c r="A59" s="44">
        <v>54</v>
      </c>
      <c r="B59" s="45">
        <v>8</v>
      </c>
      <c r="C59" s="24"/>
      <c r="D59" s="24"/>
      <c r="E59" s="24"/>
      <c r="F59" s="24"/>
      <c r="G59" s="41"/>
      <c r="H59" s="41"/>
      <c r="I59" s="41"/>
      <c r="J59" s="41"/>
      <c r="K59" s="41"/>
      <c r="L59" s="41"/>
      <c r="M59" s="41"/>
      <c r="N59" s="41"/>
      <c r="O59" s="41"/>
    </row>
    <row x14ac:dyDescent="0.25" r="60" customHeight="1" ht="15" customFormat="1" s="1">
      <c r="A60" s="44">
        <v>55</v>
      </c>
      <c r="B60" s="45">
        <v>60</v>
      </c>
      <c r="C60" s="24"/>
      <c r="D60" s="24"/>
      <c r="E60" s="24"/>
      <c r="F60" s="24"/>
      <c r="G60" s="41"/>
      <c r="H60" s="41"/>
      <c r="I60" s="41"/>
      <c r="J60" s="41"/>
      <c r="K60" s="41"/>
      <c r="L60" s="41"/>
      <c r="M60" s="41"/>
      <c r="N60" s="41"/>
      <c r="O60" s="41"/>
    </row>
    <row x14ac:dyDescent="0.25" r="61" customHeight="1" ht="15" customFormat="1" s="1">
      <c r="A61" s="44">
        <v>56</v>
      </c>
      <c r="B61" s="45">
        <v>68</v>
      </c>
      <c r="C61" s="24"/>
      <c r="D61" s="24"/>
      <c r="E61" s="24"/>
      <c r="F61" s="24"/>
      <c r="G61" s="41"/>
      <c r="H61" s="41"/>
      <c r="I61" s="41"/>
      <c r="J61" s="41"/>
      <c r="K61" s="41"/>
      <c r="L61" s="41"/>
      <c r="M61" s="41"/>
      <c r="N61" s="41"/>
      <c r="O61" s="41"/>
    </row>
    <row x14ac:dyDescent="0.25" r="62" customHeight="1" ht="15" customFormat="1" s="1">
      <c r="A62" s="44">
        <v>57</v>
      </c>
      <c r="B62" s="45">
        <v>51</v>
      </c>
      <c r="C62" s="24"/>
      <c r="D62" s="24"/>
      <c r="E62" s="24"/>
      <c r="F62" s="24"/>
      <c r="G62" s="41"/>
      <c r="H62" s="41"/>
      <c r="I62" s="41"/>
      <c r="J62" s="41"/>
      <c r="K62" s="41"/>
      <c r="L62" s="41"/>
      <c r="M62" s="41"/>
      <c r="N62" s="41"/>
      <c r="O62" s="41"/>
    </row>
    <row x14ac:dyDescent="0.25" r="63" customHeight="1" ht="15" customFormat="1" s="1">
      <c r="A63" s="44">
        <v>58</v>
      </c>
      <c r="B63" s="45">
        <v>68</v>
      </c>
      <c r="C63" s="24"/>
      <c r="D63" s="24"/>
      <c r="E63" s="24"/>
      <c r="F63" s="24"/>
      <c r="G63" s="41"/>
      <c r="H63" s="41"/>
      <c r="I63" s="41"/>
      <c r="J63" s="41"/>
      <c r="K63" s="41"/>
      <c r="L63" s="41"/>
      <c r="M63" s="41"/>
      <c r="N63" s="41"/>
      <c r="O63" s="41"/>
    </row>
    <row x14ac:dyDescent="0.25" r="64" customHeight="1" ht="15" customFormat="1" s="1">
      <c r="A64" s="44">
        <v>59</v>
      </c>
      <c r="B64" s="45">
        <v>58</v>
      </c>
      <c r="C64" s="24"/>
      <c r="D64" s="24"/>
      <c r="E64" s="24"/>
      <c r="F64" s="24"/>
      <c r="G64" s="41"/>
      <c r="H64" s="41"/>
      <c r="I64" s="41"/>
      <c r="J64" s="41"/>
      <c r="K64" s="41"/>
      <c r="L64" s="41"/>
      <c r="M64" s="41"/>
      <c r="N64" s="41"/>
      <c r="O64" s="41"/>
    </row>
    <row x14ac:dyDescent="0.25" r="65" customHeight="1" ht="15" customFormat="1" s="1">
      <c r="A65" s="44">
        <v>60</v>
      </c>
      <c r="B65" s="45">
        <v>42</v>
      </c>
      <c r="C65" s="24"/>
      <c r="D65" s="24"/>
      <c r="E65" s="24"/>
      <c r="F65" s="24"/>
      <c r="G65" s="41"/>
      <c r="H65" s="41"/>
      <c r="I65" s="41"/>
      <c r="J65" s="41"/>
      <c r="K65" s="41"/>
      <c r="L65" s="41"/>
      <c r="M65" s="41"/>
      <c r="N65" s="41"/>
      <c r="O65" s="41"/>
    </row>
    <row x14ac:dyDescent="0.25" r="66" customHeight="1" ht="15" customFormat="1" s="1">
      <c r="A66" s="44">
        <v>61</v>
      </c>
      <c r="B66" s="45">
        <v>14</v>
      </c>
      <c r="C66" s="24"/>
      <c r="D66" s="24"/>
      <c r="E66" s="24"/>
      <c r="F66" s="24"/>
      <c r="G66" s="41"/>
      <c r="H66" s="41"/>
      <c r="I66" s="41"/>
      <c r="J66" s="41"/>
      <c r="K66" s="41"/>
      <c r="L66" s="41"/>
      <c r="M66" s="41"/>
      <c r="N66" s="41"/>
      <c r="O66" s="41"/>
    </row>
    <row x14ac:dyDescent="0.25" r="67" customHeight="1" ht="15" customFormat="1" s="1">
      <c r="A67" s="44">
        <v>62</v>
      </c>
      <c r="B67" s="45" t="s">
        <v>144</v>
      </c>
      <c r="C67" s="24"/>
      <c r="D67" s="24"/>
      <c r="E67" s="24"/>
      <c r="F67" s="24"/>
      <c r="G67" s="41"/>
      <c r="H67" s="41"/>
      <c r="I67" s="41"/>
      <c r="J67" s="41"/>
      <c r="K67" s="41"/>
      <c r="L67" s="41"/>
      <c r="M67" s="41"/>
      <c r="N67" s="41"/>
      <c r="O67" s="41"/>
    </row>
    <row x14ac:dyDescent="0.25" r="68" customHeight="1" ht="20.25" customFormat="1" s="1">
      <c r="A68" s="44">
        <v>63</v>
      </c>
      <c r="B68" s="45">
        <v>58</v>
      </c>
      <c r="C68" s="24"/>
      <c r="D68" s="24"/>
      <c r="E68" s="24"/>
      <c r="F68" s="24"/>
      <c r="G68" s="41"/>
      <c r="H68" s="41"/>
      <c r="I68" s="41"/>
      <c r="J68" s="41"/>
      <c r="K68" s="41"/>
      <c r="L68" s="41"/>
      <c r="M68" s="41"/>
      <c r="N68" s="41"/>
      <c r="O68" s="41"/>
    </row>
    <row x14ac:dyDescent="0.25" r="69" customHeight="1" ht="20.25" customFormat="1" s="1">
      <c r="A69" s="44">
        <v>64</v>
      </c>
      <c r="B69" s="45">
        <v>34</v>
      </c>
      <c r="C69" s="24"/>
      <c r="D69" s="24"/>
      <c r="E69" s="24"/>
      <c r="F69" s="24"/>
      <c r="G69" s="41"/>
      <c r="H69" s="41"/>
      <c r="I69" s="41"/>
      <c r="J69" s="41"/>
      <c r="K69" s="41"/>
      <c r="L69" s="41"/>
      <c r="M69" s="41"/>
      <c r="N69" s="41"/>
      <c r="O69" s="41"/>
    </row>
    <row x14ac:dyDescent="0.25" r="70" customHeight="1" ht="20.25" customFormat="1" s="1">
      <c r="A70" s="44">
        <v>65</v>
      </c>
      <c r="B70" s="45">
        <v>15</v>
      </c>
      <c r="C70" s="24"/>
      <c r="D70" s="24"/>
      <c r="E70" s="24"/>
      <c r="F70" s="24"/>
      <c r="G70" s="41"/>
      <c r="H70" s="41"/>
      <c r="I70" s="41"/>
      <c r="J70" s="41"/>
      <c r="K70" s="41"/>
      <c r="L70" s="41"/>
      <c r="M70" s="41"/>
      <c r="N70" s="41"/>
      <c r="O70" s="41"/>
    </row>
    <row x14ac:dyDescent="0.25" r="71" customHeight="1" ht="20.25" customFormat="1" s="1">
      <c r="A71" s="44">
        <v>66</v>
      </c>
      <c r="B71" s="45">
        <v>12</v>
      </c>
      <c r="C71" s="24"/>
      <c r="D71" s="24"/>
      <c r="E71" s="24"/>
      <c r="F71" s="24"/>
      <c r="G71" s="41"/>
      <c r="H71" s="41"/>
      <c r="I71" s="41"/>
      <c r="J71" s="41"/>
      <c r="K71" s="41"/>
      <c r="L71" s="41"/>
      <c r="M71" s="41"/>
      <c r="N71" s="41"/>
      <c r="O71" s="41"/>
    </row>
    <row x14ac:dyDescent="0.25" r="72" customHeight="1" ht="20.25" customFormat="1" s="1">
      <c r="A72" s="44">
        <v>67</v>
      </c>
      <c r="B72" s="45">
        <v>27</v>
      </c>
      <c r="C72" s="24"/>
      <c r="D72" s="24"/>
      <c r="E72" s="24"/>
      <c r="F72" s="24"/>
      <c r="G72" s="41"/>
      <c r="H72" s="41"/>
      <c r="I72" s="41"/>
      <c r="J72" s="41"/>
      <c r="K72" s="41"/>
      <c r="L72" s="41"/>
      <c r="M72" s="41"/>
      <c r="N72" s="41"/>
      <c r="O72" s="41"/>
    </row>
    <row x14ac:dyDescent="0.25" r="73" customHeight="1" ht="20.25" customFormat="1" s="1">
      <c r="A73" s="44">
        <v>68</v>
      </c>
      <c r="B73" s="46">
        <v>65</v>
      </c>
      <c r="C73" s="24" t="s">
        <v>145</v>
      </c>
      <c r="D73" s="24"/>
      <c r="E73" s="24"/>
      <c r="F73" s="24"/>
      <c r="G73" s="41"/>
      <c r="H73" s="41"/>
      <c r="I73" s="41"/>
      <c r="J73" s="41"/>
      <c r="K73" s="41"/>
      <c r="L73" s="41"/>
      <c r="M73" s="41"/>
      <c r="N73" s="41"/>
      <c r="O73" s="41"/>
    </row>
    <row x14ac:dyDescent="0.25" r="74" customHeight="1" ht="20.25" customFormat="1" s="1">
      <c r="A74" s="44">
        <v>69</v>
      </c>
      <c r="B74" s="46">
        <v>71</v>
      </c>
      <c r="C74" s="24"/>
      <c r="D74" s="24"/>
      <c r="E74" s="24"/>
      <c r="F74" s="24"/>
      <c r="G74" s="41"/>
      <c r="H74" s="41"/>
      <c r="I74" s="41"/>
      <c r="J74" s="41"/>
      <c r="K74" s="41"/>
      <c r="L74" s="41"/>
      <c r="M74" s="41"/>
      <c r="N74" s="41"/>
      <c r="O74" s="41"/>
    </row>
    <row x14ac:dyDescent="0.25" r="75" customHeight="1" ht="20.25" customFormat="1" s="1">
      <c r="A75" s="44">
        <v>70</v>
      </c>
      <c r="B75" s="46">
        <v>71</v>
      </c>
      <c r="C75" s="24"/>
      <c r="D75" s="24"/>
      <c r="E75" s="24"/>
      <c r="F75" s="24"/>
      <c r="G75" s="41"/>
      <c r="H75" s="41"/>
      <c r="I75" s="41"/>
      <c r="J75" s="41"/>
      <c r="K75" s="41"/>
      <c r="L75" s="41"/>
      <c r="M75" s="41"/>
      <c r="N75" s="41"/>
      <c r="O75" s="41"/>
    </row>
    <row x14ac:dyDescent="0.25" r="76" customHeight="1" ht="20.25" customFormat="1" s="1">
      <c r="A76" s="44">
        <v>71</v>
      </c>
      <c r="B76" s="46">
        <v>61</v>
      </c>
      <c r="C76" s="24"/>
      <c r="D76" s="24"/>
      <c r="E76" s="24"/>
      <c r="F76" s="24"/>
      <c r="G76" s="41"/>
      <c r="H76" s="41"/>
      <c r="I76" s="41"/>
      <c r="J76" s="41"/>
      <c r="K76" s="41"/>
      <c r="L76" s="41"/>
      <c r="M76" s="41"/>
      <c r="N76" s="41"/>
      <c r="O76" s="41"/>
    </row>
    <row x14ac:dyDescent="0.25" r="77" customHeight="1" ht="20.25" customFormat="1" s="1">
      <c r="A77" s="44">
        <v>72</v>
      </c>
      <c r="B77" s="46">
        <v>71</v>
      </c>
      <c r="C77" s="24"/>
      <c r="D77" s="24"/>
      <c r="E77" s="24"/>
      <c r="F77" s="24"/>
      <c r="G77" s="41"/>
      <c r="H77" s="41"/>
      <c r="I77" s="41"/>
      <c r="J77" s="41"/>
      <c r="K77" s="41"/>
      <c r="L77" s="41"/>
      <c r="M77" s="41"/>
      <c r="N77" s="41"/>
      <c r="O77" s="41"/>
    </row>
    <row x14ac:dyDescent="0.25" r="78" customHeight="1" ht="20.25" customFormat="1" s="1">
      <c r="A78" s="47"/>
      <c r="B78" s="47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</row>
    <row x14ac:dyDescent="0.25" r="79" customHeight="1" ht="19.5" customFormat="1" s="1">
      <c r="A79" s="47"/>
      <c r="B79" s="47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</row>
    <row x14ac:dyDescent="0.25" r="80" customHeight="1" ht="33.75" customFormat="1" s="1">
      <c r="A80" s="48" t="s">
        <v>146</v>
      </c>
      <c r="B80" s="47">
        <f>COUNT(B6:B79)</f>
      </c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</row>
    <row x14ac:dyDescent="0.25" r="81" customHeight="1" ht="33.75" customFormat="1" s="1">
      <c r="A81" s="48" t="s">
        <v>147</v>
      </c>
      <c r="B81" s="47">
        <f>ROUND(AVERAGE(B6:B79), 0)</f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</row>
    <row x14ac:dyDescent="0.25" r="82" customHeight="1" ht="33.75" customFormat="1" s="1">
      <c r="A82" s="48" t="s">
        <v>148</v>
      </c>
      <c r="B82" s="47">
        <f>COUNTIF(B6:B79, "&gt;=31.5")</f>
      </c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</row>
    <row x14ac:dyDescent="0.25" r="83" customHeight="1" ht="33.75" customFormat="1" s="1">
      <c r="A83" s="48" t="s">
        <v>149</v>
      </c>
      <c r="B83" s="47">
        <f>ROUND(B82 / B80 * 100, 1)</f>
      </c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</row>
    <row x14ac:dyDescent="0.25" r="84" customHeight="1" ht="47.25" customFormat="1" s="1">
      <c r="A84" s="48" t="s">
        <v>150</v>
      </c>
      <c r="B84" s="47">
        <f>COUNTIF(B6:B79, "&gt;="&amp;B81)</f>
      </c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</row>
    <row x14ac:dyDescent="0.25" r="85" customHeight="1" ht="47.25" customFormat="1" s="1">
      <c r="A85" s="47" t="s">
        <v>151</v>
      </c>
      <c r="B85" s="47">
        <f>IF(B83&lt;60, 1, IF(AND(B83&gt;59, B83&lt;70), 2, IF(AND(B83&gt;69, B83&lt;80), 3, 4)))</f>
      </c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7"/>
  <sheetViews>
    <sheetView workbookViewId="0" tabSelected="1"/>
  </sheetViews>
  <sheetFormatPr defaultRowHeight="15" x14ac:dyDescent="0.25"/>
  <cols>
    <col min="1" max="1" style="33" width="13.576428571428572" customWidth="1" bestFit="1"/>
    <col min="2" max="2" style="34" width="13.576428571428572" customWidth="1" bestFit="1"/>
    <col min="3" max="3" style="20" width="13.576428571428572" customWidth="1" bestFit="1"/>
    <col min="4" max="4" style="35" width="13.576428571428572" customWidth="1" bestFit="1"/>
    <col min="5" max="5" style="22" width="13.576428571428572" customWidth="1" bestFit="1"/>
    <col min="6" max="6" style="22" width="13.576428571428572" customWidth="1" bestFit="1"/>
    <col min="7" max="7" style="22" width="13.576428571428572" customWidth="1" bestFit="1"/>
    <col min="8" max="8" style="22" width="13.576428571428572" customWidth="1" bestFit="1"/>
    <col min="9" max="9" style="22" width="13.576428571428572" customWidth="1" bestFit="1"/>
    <col min="10" max="10" style="36" width="13.576428571428572" customWidth="1" bestFit="1"/>
  </cols>
  <sheetData>
    <row x14ac:dyDescent="0.25" r="1" customHeight="1" ht="18.75">
      <c r="A1" s="23"/>
      <c r="B1" s="24"/>
      <c r="C1" s="25"/>
      <c r="D1" s="26"/>
      <c r="E1" s="25" t="s">
        <v>81</v>
      </c>
      <c r="F1" s="25" t="s">
        <v>82</v>
      </c>
      <c r="G1" s="25" t="s">
        <v>83</v>
      </c>
      <c r="H1" s="25" t="s">
        <v>84</v>
      </c>
      <c r="I1" s="25" t="s">
        <v>85</v>
      </c>
      <c r="J1" s="24"/>
    </row>
    <row x14ac:dyDescent="0.25" r="2" customHeight="1" ht="18.75" customFormat="1" s="1">
      <c r="A2" s="27" t="s">
        <v>86</v>
      </c>
      <c r="B2" s="24" t="s">
        <v>87</v>
      </c>
      <c r="C2" s="28">
        <v>68</v>
      </c>
      <c r="D2" s="24" t="s">
        <v>88</v>
      </c>
      <c r="E2" s="28">
        <v>5</v>
      </c>
      <c r="F2" s="28">
        <v>5</v>
      </c>
      <c r="G2" s="28">
        <v>5</v>
      </c>
      <c r="H2" s="28">
        <v>5</v>
      </c>
      <c r="I2" s="28">
        <v>5</v>
      </c>
      <c r="J2" s="28"/>
    </row>
    <row x14ac:dyDescent="0.25" r="3" customHeight="1" ht="18.75" customFormat="1" s="1">
      <c r="A3" s="27" t="s">
        <v>86</v>
      </c>
      <c r="B3" s="24" t="s">
        <v>89</v>
      </c>
      <c r="C3" s="28">
        <v>7</v>
      </c>
      <c r="D3" s="24" t="s">
        <v>88</v>
      </c>
      <c r="E3" s="28">
        <v>3</v>
      </c>
      <c r="F3" s="28">
        <v>3</v>
      </c>
      <c r="G3" s="28">
        <v>3</v>
      </c>
      <c r="H3" s="28">
        <v>3</v>
      </c>
      <c r="I3" s="28">
        <v>3</v>
      </c>
      <c r="J3" s="28"/>
    </row>
    <row x14ac:dyDescent="0.25" r="4" customHeight="1" ht="18.75" customFormat="1" s="1">
      <c r="A4" s="27" t="s">
        <v>90</v>
      </c>
      <c r="B4" s="24" t="s">
        <v>91</v>
      </c>
      <c r="C4" s="28">
        <v>68</v>
      </c>
      <c r="D4" s="24" t="s">
        <v>88</v>
      </c>
      <c r="E4" s="28">
        <v>5</v>
      </c>
      <c r="F4" s="28">
        <v>5</v>
      </c>
      <c r="G4" s="28">
        <v>5</v>
      </c>
      <c r="H4" s="28">
        <v>5</v>
      </c>
      <c r="I4" s="28">
        <v>5</v>
      </c>
      <c r="J4" s="28"/>
    </row>
    <row x14ac:dyDescent="0.25" r="5" customHeight="1" ht="18.75" customFormat="1" s="1">
      <c r="A5" s="27" t="s">
        <v>92</v>
      </c>
      <c r="B5" s="24" t="s">
        <v>93</v>
      </c>
      <c r="C5" s="28">
        <v>55</v>
      </c>
      <c r="D5" s="24" t="s">
        <v>88</v>
      </c>
      <c r="E5" s="28">
        <v>3</v>
      </c>
      <c r="F5" s="28">
        <v>3</v>
      </c>
      <c r="G5" s="28">
        <v>3</v>
      </c>
      <c r="H5" s="28">
        <v>3</v>
      </c>
      <c r="I5" s="28">
        <v>3</v>
      </c>
      <c r="J5" s="28"/>
    </row>
    <row x14ac:dyDescent="0.25" r="6" customHeight="1" ht="18.75" customFormat="1" s="1">
      <c r="A6" s="27" t="s">
        <v>94</v>
      </c>
      <c r="B6" s="24" t="s">
        <v>95</v>
      </c>
      <c r="C6" s="28">
        <v>23</v>
      </c>
      <c r="D6" s="24" t="s">
        <v>88</v>
      </c>
      <c r="E6" s="28">
        <v>3</v>
      </c>
      <c r="F6" s="28">
        <v>4</v>
      </c>
      <c r="G6" s="28">
        <v>4</v>
      </c>
      <c r="H6" s="28">
        <v>4</v>
      </c>
      <c r="I6" s="28">
        <v>4</v>
      </c>
      <c r="J6" s="28"/>
    </row>
    <row x14ac:dyDescent="0.25" r="7" customHeight="1" ht="18.75" customFormat="1" s="1">
      <c r="A7" s="27" t="s">
        <v>94</v>
      </c>
      <c r="B7" s="24" t="s">
        <v>96</v>
      </c>
      <c r="C7" s="28">
        <v>17</v>
      </c>
      <c r="D7" s="24" t="s">
        <v>88</v>
      </c>
      <c r="E7" s="28">
        <v>4</v>
      </c>
      <c r="F7" s="28">
        <v>4</v>
      </c>
      <c r="G7" s="28">
        <v>4</v>
      </c>
      <c r="H7" s="28">
        <v>4</v>
      </c>
      <c r="I7" s="28">
        <v>4</v>
      </c>
      <c r="J7" s="28"/>
    </row>
    <row x14ac:dyDescent="0.25" r="8" customHeight="1" ht="18.75" customFormat="1" s="1">
      <c r="A8" s="27" t="s">
        <v>97</v>
      </c>
      <c r="B8" s="24" t="s">
        <v>98</v>
      </c>
      <c r="C8" s="28">
        <v>48</v>
      </c>
      <c r="D8" s="24" t="s">
        <v>88</v>
      </c>
      <c r="E8" s="28">
        <v>4</v>
      </c>
      <c r="F8" s="28">
        <v>4</v>
      </c>
      <c r="G8" s="28">
        <v>4</v>
      </c>
      <c r="H8" s="28">
        <v>4</v>
      </c>
      <c r="I8" s="28">
        <v>4</v>
      </c>
      <c r="J8" s="28"/>
    </row>
    <row x14ac:dyDescent="0.25" r="9" customHeight="1" ht="18.75" customFormat="1" s="1">
      <c r="A9" s="27" t="s">
        <v>99</v>
      </c>
      <c r="B9" s="24" t="s">
        <v>100</v>
      </c>
      <c r="C9" s="28">
        <v>5</v>
      </c>
      <c r="D9" s="24" t="s">
        <v>88</v>
      </c>
      <c r="E9" s="28">
        <v>3</v>
      </c>
      <c r="F9" s="28">
        <v>3</v>
      </c>
      <c r="G9" s="28">
        <v>3</v>
      </c>
      <c r="H9" s="28">
        <v>3</v>
      </c>
      <c r="I9" s="28">
        <v>3</v>
      </c>
      <c r="J9" s="28"/>
    </row>
    <row x14ac:dyDescent="0.25" r="10" customHeight="1" ht="18.75" customFormat="1" s="1">
      <c r="A10" s="27" t="s">
        <v>101</v>
      </c>
      <c r="B10" s="24" t="s">
        <v>102</v>
      </c>
      <c r="C10" s="28">
        <v>35</v>
      </c>
      <c r="D10" s="24" t="s">
        <v>88</v>
      </c>
      <c r="E10" s="28">
        <v>4</v>
      </c>
      <c r="F10" s="28">
        <v>4</v>
      </c>
      <c r="G10" s="28">
        <v>4</v>
      </c>
      <c r="H10" s="28">
        <v>4</v>
      </c>
      <c r="I10" s="28">
        <v>4</v>
      </c>
      <c r="J10" s="28"/>
    </row>
    <row x14ac:dyDescent="0.25" r="11" customHeight="1" ht="18.75" customFormat="1" s="1">
      <c r="A11" s="27" t="s">
        <v>103</v>
      </c>
      <c r="B11" s="24" t="s">
        <v>104</v>
      </c>
      <c r="C11" s="28">
        <v>41</v>
      </c>
      <c r="D11" s="24" t="s">
        <v>88</v>
      </c>
      <c r="E11" s="28">
        <v>4</v>
      </c>
      <c r="F11" s="28">
        <v>5</v>
      </c>
      <c r="G11" s="28">
        <v>3</v>
      </c>
      <c r="H11" s="28">
        <v>4</v>
      </c>
      <c r="I11" s="28">
        <v>4</v>
      </c>
      <c r="J11" s="28"/>
    </row>
    <row x14ac:dyDescent="0.25" r="12" customHeight="1" ht="18.75" customFormat="1" s="1">
      <c r="A12" s="27" t="s">
        <v>105</v>
      </c>
      <c r="B12" s="24" t="s">
        <v>106</v>
      </c>
      <c r="C12" s="28">
        <v>3</v>
      </c>
      <c r="D12" s="24" t="s">
        <v>88</v>
      </c>
      <c r="E12" s="28">
        <v>5</v>
      </c>
      <c r="F12" s="28">
        <v>5</v>
      </c>
      <c r="G12" s="28">
        <v>5</v>
      </c>
      <c r="H12" s="28">
        <v>5</v>
      </c>
      <c r="I12" s="28">
        <v>5</v>
      </c>
      <c r="J12" s="28"/>
    </row>
    <row x14ac:dyDescent="0.25" r="13" customHeight="1" ht="18.75" customFormat="1" s="1">
      <c r="A13" s="27" t="s">
        <v>107</v>
      </c>
      <c r="B13" s="24" t="s">
        <v>108</v>
      </c>
      <c r="C13" s="28">
        <v>13</v>
      </c>
      <c r="D13" s="24" t="s">
        <v>88</v>
      </c>
      <c r="E13" s="28">
        <v>5</v>
      </c>
      <c r="F13" s="28">
        <v>5</v>
      </c>
      <c r="G13" s="28">
        <v>5</v>
      </c>
      <c r="H13" s="28">
        <v>5</v>
      </c>
      <c r="I13" s="28">
        <v>5</v>
      </c>
      <c r="J13" s="28"/>
    </row>
    <row x14ac:dyDescent="0.25" r="14" customHeight="1" ht="18.75" customFormat="1" s="1">
      <c r="A14" s="27" t="s">
        <v>109</v>
      </c>
      <c r="B14" s="24" t="s">
        <v>110</v>
      </c>
      <c r="C14" s="28">
        <v>70</v>
      </c>
      <c r="D14" s="24" t="s">
        <v>88</v>
      </c>
      <c r="E14" s="28">
        <v>5</v>
      </c>
      <c r="F14" s="28">
        <v>5</v>
      </c>
      <c r="G14" s="28">
        <v>5</v>
      </c>
      <c r="H14" s="28">
        <v>5</v>
      </c>
      <c r="I14" s="28">
        <v>5</v>
      </c>
      <c r="J14" s="28"/>
    </row>
    <row x14ac:dyDescent="0.25" r="15" customHeight="1" ht="18.75" customFormat="1" s="1">
      <c r="A15" s="27" t="s">
        <v>111</v>
      </c>
      <c r="B15" s="24" t="s">
        <v>112</v>
      </c>
      <c r="C15" s="28">
        <v>61</v>
      </c>
      <c r="D15" s="24" t="s">
        <v>88</v>
      </c>
      <c r="E15" s="28">
        <v>4</v>
      </c>
      <c r="F15" s="28">
        <v>4</v>
      </c>
      <c r="G15" s="28">
        <v>4</v>
      </c>
      <c r="H15" s="28">
        <v>4</v>
      </c>
      <c r="I15" s="28">
        <v>4</v>
      </c>
      <c r="J15" s="28"/>
    </row>
    <row x14ac:dyDescent="0.25" r="16" customHeight="1" ht="18.75" customFormat="1" s="1">
      <c r="A16" s="27" t="s">
        <v>113</v>
      </c>
      <c r="B16" s="24" t="s">
        <v>114</v>
      </c>
      <c r="C16" s="28">
        <v>8</v>
      </c>
      <c r="D16" s="24" t="s">
        <v>88</v>
      </c>
      <c r="E16" s="28">
        <v>4</v>
      </c>
      <c r="F16" s="28">
        <v>4</v>
      </c>
      <c r="G16" s="28">
        <v>4</v>
      </c>
      <c r="H16" s="28">
        <v>4</v>
      </c>
      <c r="I16" s="28">
        <v>4</v>
      </c>
      <c r="J16" s="28"/>
    </row>
    <row x14ac:dyDescent="0.25" r="17" customHeight="1" ht="18.75" customFormat="1" s="1">
      <c r="A17" s="27" t="s">
        <v>115</v>
      </c>
      <c r="B17" s="24" t="s">
        <v>116</v>
      </c>
      <c r="C17" s="28">
        <v>3</v>
      </c>
      <c r="D17" s="24" t="s">
        <v>88</v>
      </c>
      <c r="E17" s="28">
        <v>3</v>
      </c>
      <c r="F17" s="28">
        <v>3</v>
      </c>
      <c r="G17" s="28">
        <v>3</v>
      </c>
      <c r="H17" s="28">
        <v>3</v>
      </c>
      <c r="I17" s="28">
        <v>3</v>
      </c>
      <c r="J17" s="28"/>
    </row>
    <row x14ac:dyDescent="0.25" r="18" customHeight="1" ht="18.75" customFormat="1" s="1">
      <c r="A18" s="27" t="s">
        <v>117</v>
      </c>
      <c r="B18" s="24" t="s">
        <v>118</v>
      </c>
      <c r="C18" s="28">
        <v>28</v>
      </c>
      <c r="D18" s="24" t="s">
        <v>88</v>
      </c>
      <c r="E18" s="28">
        <v>5</v>
      </c>
      <c r="F18" s="28">
        <v>5</v>
      </c>
      <c r="G18" s="28">
        <v>5</v>
      </c>
      <c r="H18" s="28">
        <v>5</v>
      </c>
      <c r="I18" s="28">
        <v>5</v>
      </c>
      <c r="J18" s="28"/>
    </row>
    <row x14ac:dyDescent="0.25" r="19" customHeight="1" ht="18.75" customFormat="1" s="1">
      <c r="A19" s="27" t="s">
        <v>119</v>
      </c>
      <c r="B19" s="24" t="s">
        <v>120</v>
      </c>
      <c r="C19" s="28">
        <v>30</v>
      </c>
      <c r="D19" s="24" t="s">
        <v>88</v>
      </c>
      <c r="E19" s="28">
        <v>3</v>
      </c>
      <c r="F19" s="28">
        <v>2</v>
      </c>
      <c r="G19" s="28">
        <v>3</v>
      </c>
      <c r="H19" s="28">
        <v>3</v>
      </c>
      <c r="I19" s="28">
        <v>3</v>
      </c>
      <c r="J19" s="28"/>
    </row>
    <row x14ac:dyDescent="0.25" r="20" customHeight="1" ht="18.75" customFormat="1" s="1">
      <c r="A20" s="27" t="s">
        <v>121</v>
      </c>
      <c r="B20" s="24" t="s">
        <v>122</v>
      </c>
      <c r="C20" s="28">
        <v>69</v>
      </c>
      <c r="D20" s="24" t="s">
        <v>88</v>
      </c>
      <c r="E20" s="28">
        <v>3</v>
      </c>
      <c r="F20" s="28">
        <v>3</v>
      </c>
      <c r="G20" s="28">
        <v>3</v>
      </c>
      <c r="H20" s="28">
        <v>3</v>
      </c>
      <c r="I20" s="28">
        <v>3</v>
      </c>
      <c r="J20" s="28"/>
    </row>
    <row x14ac:dyDescent="0.25" r="21" customHeight="1" ht="18.75" customFormat="1" s="1">
      <c r="A21" s="27" t="s">
        <v>123</v>
      </c>
      <c r="B21" s="24" t="s">
        <v>124</v>
      </c>
      <c r="C21" s="28">
        <v>44</v>
      </c>
      <c r="D21" s="24" t="s">
        <v>88</v>
      </c>
      <c r="E21" s="28">
        <v>5</v>
      </c>
      <c r="F21" s="28">
        <v>5</v>
      </c>
      <c r="G21" s="28">
        <v>5</v>
      </c>
      <c r="H21" s="28">
        <v>5</v>
      </c>
      <c r="I21" s="28">
        <v>5</v>
      </c>
      <c r="J21" s="28"/>
    </row>
    <row x14ac:dyDescent="0.25" r="22" customHeight="1" ht="18.75" customFormat="1" s="1">
      <c r="A22" s="27" t="s">
        <v>125</v>
      </c>
      <c r="B22" s="24" t="s">
        <v>126</v>
      </c>
      <c r="C22" s="28">
        <v>57</v>
      </c>
      <c r="D22" s="24" t="s">
        <v>88</v>
      </c>
      <c r="E22" s="28">
        <v>4</v>
      </c>
      <c r="F22" s="28">
        <v>4</v>
      </c>
      <c r="G22" s="28">
        <v>4</v>
      </c>
      <c r="H22" s="28">
        <v>4</v>
      </c>
      <c r="I22" s="28">
        <v>4</v>
      </c>
      <c r="J22" s="28"/>
    </row>
    <row x14ac:dyDescent="0.25" r="23" customHeight="1" ht="18.75" customFormat="1" s="1">
      <c r="A23" s="27" t="s">
        <v>127</v>
      </c>
      <c r="B23" s="24" t="s">
        <v>128</v>
      </c>
      <c r="C23" s="28">
        <v>36</v>
      </c>
      <c r="D23" s="24" t="s">
        <v>88</v>
      </c>
      <c r="E23" s="28">
        <v>5</v>
      </c>
      <c r="F23" s="28">
        <v>5</v>
      </c>
      <c r="G23" s="28">
        <v>5</v>
      </c>
      <c r="H23" s="28">
        <v>5</v>
      </c>
      <c r="I23" s="28">
        <v>5</v>
      </c>
      <c r="J23" s="28"/>
    </row>
    <row x14ac:dyDescent="0.25" r="24" customHeight="1" ht="18.75" customFormat="1" s="1">
      <c r="A24" s="27" t="s">
        <v>129</v>
      </c>
      <c r="B24" s="24" t="s">
        <v>130</v>
      </c>
      <c r="C24" s="28">
        <v>24</v>
      </c>
      <c r="D24" s="24" t="s">
        <v>88</v>
      </c>
      <c r="E24" s="28">
        <v>5</v>
      </c>
      <c r="F24" s="28">
        <v>5</v>
      </c>
      <c r="G24" s="28">
        <v>5</v>
      </c>
      <c r="H24" s="28">
        <v>5</v>
      </c>
      <c r="I24" s="28">
        <v>5</v>
      </c>
      <c r="J24" s="28"/>
    </row>
    <row x14ac:dyDescent="0.25" r="25" customHeight="1" ht="18.75" customFormat="1" s="1">
      <c r="A25" s="27" t="s">
        <v>131</v>
      </c>
      <c r="B25" s="24" t="s">
        <v>14</v>
      </c>
      <c r="C25" s="28">
        <v>2</v>
      </c>
      <c r="D25" s="24" t="s">
        <v>88</v>
      </c>
      <c r="E25" s="28">
        <v>5</v>
      </c>
      <c r="F25" s="28">
        <v>5</v>
      </c>
      <c r="G25" s="28">
        <v>5</v>
      </c>
      <c r="H25" s="28">
        <v>5</v>
      </c>
      <c r="I25" s="28">
        <v>5</v>
      </c>
      <c r="J25" s="28"/>
    </row>
    <row x14ac:dyDescent="0.25" r="26" customHeight="1" ht="18.75" customFormat="1" s="1">
      <c r="A26" s="27" t="s">
        <v>132</v>
      </c>
      <c r="B26" s="24" t="s">
        <v>133</v>
      </c>
      <c r="C26" s="28">
        <v>63</v>
      </c>
      <c r="D26" s="24" t="s">
        <v>88</v>
      </c>
      <c r="E26" s="28">
        <v>3</v>
      </c>
      <c r="F26" s="28">
        <v>3</v>
      </c>
      <c r="G26" s="28">
        <v>4</v>
      </c>
      <c r="H26" s="28">
        <v>3</v>
      </c>
      <c r="I26" s="28">
        <v>4</v>
      </c>
      <c r="J26" s="28"/>
    </row>
    <row x14ac:dyDescent="0.25" r="27" customHeight="1" ht="18.75" customFormat="1" s="1">
      <c r="A27" s="27">
        <v>44938.572916666664</v>
      </c>
      <c r="B27" s="24" t="s">
        <v>134</v>
      </c>
      <c r="C27" s="28">
        <v>20</v>
      </c>
      <c r="D27" s="24" t="s">
        <v>88</v>
      </c>
      <c r="E27" s="28">
        <v>5</v>
      </c>
      <c r="F27" s="28">
        <v>5</v>
      </c>
      <c r="G27" s="28">
        <v>5</v>
      </c>
      <c r="H27" s="28">
        <v>5</v>
      </c>
      <c r="I27" s="28">
        <v>5</v>
      </c>
      <c r="J27" s="28"/>
    </row>
    <row x14ac:dyDescent="0.25" r="28" customHeight="1" ht="18.75" customFormat="1" s="1">
      <c r="A28" s="27">
        <v>44938.580555555556</v>
      </c>
      <c r="B28" s="24" t="s">
        <v>135</v>
      </c>
      <c r="C28" s="28">
        <v>27</v>
      </c>
      <c r="D28" s="24" t="s">
        <v>88</v>
      </c>
      <c r="E28" s="28">
        <v>5</v>
      </c>
      <c r="F28" s="28">
        <v>4</v>
      </c>
      <c r="G28" s="28">
        <v>5</v>
      </c>
      <c r="H28" s="28">
        <v>4</v>
      </c>
      <c r="I28" s="28">
        <v>4</v>
      </c>
      <c r="J28" s="28"/>
    </row>
    <row x14ac:dyDescent="0.25" r="29" customHeight="1" ht="18.75" customFormat="1" s="1">
      <c r="A29" s="27">
        <v>44938.584027777775</v>
      </c>
      <c r="B29" s="24" t="s">
        <v>136</v>
      </c>
      <c r="C29" s="28">
        <v>31</v>
      </c>
      <c r="D29" s="24" t="s">
        <v>88</v>
      </c>
      <c r="E29" s="28">
        <v>3</v>
      </c>
      <c r="F29" s="28">
        <v>3</v>
      </c>
      <c r="G29" s="28">
        <v>3</v>
      </c>
      <c r="H29" s="28">
        <v>3</v>
      </c>
      <c r="I29" s="28">
        <v>3</v>
      </c>
      <c r="J29" s="28"/>
    </row>
    <row x14ac:dyDescent="0.25" r="30" customHeight="1" ht="18.75" customFormat="1" s="1">
      <c r="A30" s="27">
        <v>44969.37777777778</v>
      </c>
      <c r="B30" s="24" t="s">
        <v>137</v>
      </c>
      <c r="C30" s="28">
        <v>19</v>
      </c>
      <c r="D30" s="24" t="s">
        <v>88</v>
      </c>
      <c r="E30" s="28">
        <v>5</v>
      </c>
      <c r="F30" s="28">
        <v>5</v>
      </c>
      <c r="G30" s="28">
        <v>5</v>
      </c>
      <c r="H30" s="28">
        <v>5</v>
      </c>
      <c r="I30" s="28">
        <v>5</v>
      </c>
      <c r="J30" s="28"/>
    </row>
    <row x14ac:dyDescent="0.25" r="31" customHeight="1" ht="18.75" customFormat="1" s="1">
      <c r="A31" s="27">
        <v>44997.645833333336</v>
      </c>
      <c r="B31" s="24" t="s">
        <v>138</v>
      </c>
      <c r="C31" s="28">
        <v>46</v>
      </c>
      <c r="D31" s="24" t="s">
        <v>88</v>
      </c>
      <c r="E31" s="28">
        <v>4</v>
      </c>
      <c r="F31" s="28">
        <v>5</v>
      </c>
      <c r="G31" s="28">
        <v>4</v>
      </c>
      <c r="H31" s="28">
        <v>4</v>
      </c>
      <c r="I31" s="28">
        <v>4</v>
      </c>
      <c r="J31" s="28"/>
    </row>
    <row x14ac:dyDescent="0.25" r="32" customHeight="1" ht="18.75" customFormat="1" s="1">
      <c r="A32" s="27">
        <v>45028.46597222222</v>
      </c>
      <c r="B32" s="24" t="s">
        <v>130</v>
      </c>
      <c r="C32" s="28">
        <v>24</v>
      </c>
      <c r="D32" s="24" t="s">
        <v>88</v>
      </c>
      <c r="E32" s="28">
        <v>5</v>
      </c>
      <c r="F32" s="28">
        <v>5</v>
      </c>
      <c r="G32" s="28">
        <v>5</v>
      </c>
      <c r="H32" s="28">
        <v>5</v>
      </c>
      <c r="I32" s="28">
        <v>5</v>
      </c>
      <c r="J32" s="28"/>
    </row>
    <row x14ac:dyDescent="0.25" r="33" customHeight="1" ht="18.75" customFormat="1" s="1">
      <c r="A33" s="23"/>
      <c r="B33" s="24"/>
      <c r="C33" s="29"/>
      <c r="D33" s="30"/>
      <c r="E33" s="10"/>
      <c r="F33" s="10"/>
      <c r="G33" s="10"/>
      <c r="H33" s="10"/>
      <c r="I33" s="10"/>
      <c r="J33" s="10"/>
    </row>
    <row x14ac:dyDescent="0.25" r="34" customHeight="1" ht="18.75">
      <c r="A34" s="23"/>
      <c r="B34" s="24"/>
      <c r="C34" s="25"/>
      <c r="D34" s="31"/>
      <c r="E34" s="10"/>
      <c r="F34" s="10"/>
      <c r="G34" s="10"/>
      <c r="H34" s="10"/>
      <c r="I34" s="10"/>
      <c r="J34" s="10"/>
    </row>
    <row x14ac:dyDescent="0.25" r="35" customHeight="1" ht="18.75">
      <c r="A35" s="23"/>
      <c r="B35" s="24"/>
      <c r="C35" s="25"/>
      <c r="D35" s="31"/>
      <c r="E35" s="10"/>
      <c r="F35" s="10"/>
      <c r="G35" s="10"/>
      <c r="H35" s="10"/>
      <c r="I35" s="10"/>
      <c r="J35" s="10"/>
    </row>
    <row x14ac:dyDescent="0.25" r="36" customHeight="1" ht="18.75">
      <c r="A36" s="23"/>
      <c r="B36" s="24"/>
      <c r="C36" s="25"/>
      <c r="D36" s="31"/>
      <c r="E36" s="10"/>
      <c r="F36" s="10"/>
      <c r="G36" s="10"/>
      <c r="H36" s="10"/>
      <c r="I36" s="10"/>
      <c r="J36" s="10"/>
    </row>
    <row x14ac:dyDescent="0.25" r="37" customHeight="1" ht="18.75" customFormat="1" s="1">
      <c r="A37" s="23"/>
      <c r="B37" s="24"/>
      <c r="C37" s="29"/>
      <c r="D37" s="30"/>
      <c r="E37" s="32"/>
      <c r="F37" s="32"/>
      <c r="G37" s="32"/>
      <c r="H37" s="32"/>
      <c r="I37" s="32"/>
      <c r="J37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74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2" width="13.576428571428572" customWidth="1" bestFit="1"/>
    <col min="5" max="5" style="22" width="13.576428571428572" customWidth="1" bestFit="1"/>
    <col min="6" max="6" style="22" width="13.576428571428572" customWidth="1" bestFit="1"/>
    <col min="7" max="7" style="22" width="13.576428571428572" customWidth="1" bestFit="1"/>
    <col min="8" max="8" style="22" width="13.576428571428572" customWidth="1" bestFit="1"/>
    <col min="9" max="9" style="22" width="13.576428571428572" customWidth="1" bestFit="1"/>
    <col min="10" max="10" style="22" width="13.576428571428572" customWidth="1" bestFit="1"/>
    <col min="11" max="11" style="22" width="13.576428571428572" customWidth="1" bestFit="1"/>
    <col min="12" max="12" style="22" width="13.576428571428572" customWidth="1" bestFit="1"/>
  </cols>
  <sheetData>
    <row x14ac:dyDescent="0.25" r="1" customHeight="1" ht="18.75" customFormat="1" s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x14ac:dyDescent="0.25" r="2" customHeight="1" ht="18.75">
      <c r="A2" s="5" t="s">
        <v>12</v>
      </c>
      <c r="B2" s="6"/>
      <c r="C2" s="7">
        <v>1</v>
      </c>
      <c r="D2" s="7">
        <v>2</v>
      </c>
      <c r="E2" s="7">
        <v>2</v>
      </c>
      <c r="F2" s="7">
        <v>2</v>
      </c>
      <c r="G2" s="7">
        <v>1</v>
      </c>
      <c r="H2" s="7">
        <v>2</v>
      </c>
      <c r="I2" s="7">
        <v>2</v>
      </c>
      <c r="J2" s="7">
        <v>5</v>
      </c>
      <c r="K2" s="7">
        <v>1</v>
      </c>
      <c r="L2" s="7">
        <v>5</v>
      </c>
    </row>
    <row x14ac:dyDescent="0.25" r="3" customHeight="1" ht="18.75" customFormat="1" s="1">
      <c r="A3" s="8">
        <v>1</v>
      </c>
      <c r="B3" s="9" t="s">
        <v>13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</row>
    <row x14ac:dyDescent="0.25" r="4" customHeight="1" ht="18.75" customFormat="1" s="1">
      <c r="A4" s="8">
        <v>2</v>
      </c>
      <c r="B4" s="9" t="s">
        <v>14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</row>
    <row x14ac:dyDescent="0.25" r="5" customHeight="1" ht="18.75" customFormat="1" s="1">
      <c r="A5" s="8">
        <v>3</v>
      </c>
      <c r="B5" s="9" t="s">
        <v>15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</row>
    <row x14ac:dyDescent="0.25" r="6" customHeight="1" ht="18.75" customFormat="1" s="1">
      <c r="A6" s="8">
        <v>4</v>
      </c>
      <c r="B6" s="9" t="s">
        <v>16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</row>
    <row x14ac:dyDescent="0.25" r="7" customHeight="1" ht="18.75" customFormat="1" s="1">
      <c r="A7" s="8">
        <v>5</v>
      </c>
      <c r="B7" s="9" t="s">
        <v>17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</row>
    <row x14ac:dyDescent="0.25" r="8" customHeight="1" ht="18.75" customFormat="1" s="1">
      <c r="A8" s="8">
        <v>6</v>
      </c>
      <c r="B8" s="9" t="s">
        <v>18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</row>
    <row x14ac:dyDescent="0.25" r="9" customHeight="1" ht="18.75" customFormat="1" s="1">
      <c r="A9" s="8">
        <v>7</v>
      </c>
      <c r="B9" s="9" t="s">
        <v>19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</row>
    <row x14ac:dyDescent="0.25" r="10" customHeight="1" ht="18.75" customFormat="1" s="1">
      <c r="A10" s="8">
        <v>8</v>
      </c>
      <c r="B10" s="9" t="s">
        <v>20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</row>
    <row x14ac:dyDescent="0.25" r="11" customHeight="1" ht="18.75" customFormat="1" s="1">
      <c r="A11" s="8">
        <v>9</v>
      </c>
      <c r="B11" s="9" t="s">
        <v>21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</row>
    <row x14ac:dyDescent="0.25" r="12" customHeight="1" ht="18.75" customFormat="1" s="1">
      <c r="A12" s="8">
        <v>11</v>
      </c>
      <c r="B12" s="9" t="s">
        <v>22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</row>
    <row x14ac:dyDescent="0.25" r="13" customHeight="1" ht="18.75" customFormat="1" s="1">
      <c r="A13" s="8">
        <v>12</v>
      </c>
      <c r="B13" s="9" t="s">
        <v>23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</row>
    <row x14ac:dyDescent="0.25" r="14" customHeight="1" ht="18.75" customFormat="1" s="1">
      <c r="A14" s="8">
        <v>13</v>
      </c>
      <c r="B14" s="9" t="s">
        <v>24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</row>
    <row x14ac:dyDescent="0.25" r="15" customHeight="1" ht="18.75" customFormat="1" s="1">
      <c r="A15" s="8">
        <v>14</v>
      </c>
      <c r="B15" s="9" t="s">
        <v>25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</row>
    <row x14ac:dyDescent="0.25" r="16" customHeight="1" ht="18.75" customFormat="1" s="1">
      <c r="A16" s="8">
        <v>15</v>
      </c>
      <c r="B16" s="9" t="s">
        <v>26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</row>
    <row x14ac:dyDescent="0.25" r="17" customHeight="1" ht="18.75" customFormat="1" s="1">
      <c r="A17" s="8">
        <v>16</v>
      </c>
      <c r="B17" s="9" t="s">
        <v>27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</row>
    <row x14ac:dyDescent="0.25" r="18" customHeight="1" ht="18.75" customFormat="1" s="1">
      <c r="A18" s="8">
        <v>17</v>
      </c>
      <c r="B18" s="9" t="s">
        <v>28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</row>
    <row x14ac:dyDescent="0.25" r="19" customHeight="1" ht="18.75" customFormat="1" s="1">
      <c r="A19" s="8">
        <v>18</v>
      </c>
      <c r="B19" s="9" t="s">
        <v>29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</row>
    <row x14ac:dyDescent="0.25" r="20" customHeight="1" ht="18.75" customFormat="1" s="1">
      <c r="A20" s="8">
        <v>19</v>
      </c>
      <c r="B20" s="9" t="s">
        <v>30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</row>
    <row x14ac:dyDescent="0.25" r="21" customHeight="1" ht="18.75" customFormat="1" s="1">
      <c r="A21" s="8">
        <v>20</v>
      </c>
      <c r="B21" s="9" t="s">
        <v>31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</row>
    <row x14ac:dyDescent="0.25" r="22" customHeight="1" ht="18.75" customFormat="1" s="1">
      <c r="A22" s="8">
        <v>21</v>
      </c>
      <c r="B22" s="9" t="s">
        <v>32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</row>
    <row x14ac:dyDescent="0.25" r="23" customHeight="1" ht="18.75" customFormat="1" s="1">
      <c r="A23" s="8">
        <v>22</v>
      </c>
      <c r="B23" s="9" t="s">
        <v>33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</row>
    <row x14ac:dyDescent="0.25" r="24" customHeight="1" ht="18.75" customFormat="1" s="1">
      <c r="A24" s="8">
        <v>23</v>
      </c>
      <c r="B24" s="9" t="s">
        <v>34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</row>
    <row x14ac:dyDescent="0.25" r="25" customHeight="1" ht="18.75" customFormat="1" s="1">
      <c r="A25" s="8">
        <v>24</v>
      </c>
      <c r="B25" s="9" t="s">
        <v>35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</row>
    <row x14ac:dyDescent="0.25" r="26" customHeight="1" ht="18.75" customFormat="1" s="1">
      <c r="A26" s="8">
        <v>25</v>
      </c>
      <c r="B26" s="9" t="s">
        <v>36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</row>
    <row x14ac:dyDescent="0.25" r="27" customHeight="1" ht="18.75" customFormat="1" s="1">
      <c r="A27" s="8">
        <v>26</v>
      </c>
      <c r="B27" s="9" t="s">
        <v>37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</row>
    <row x14ac:dyDescent="0.25" r="28" customHeight="1" ht="18.75" customFormat="1" s="1">
      <c r="A28" s="8">
        <v>27</v>
      </c>
      <c r="B28" s="9" t="s">
        <v>38</v>
      </c>
      <c r="C28" s="10">
        <v>1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</row>
    <row x14ac:dyDescent="0.25" r="29" customHeight="1" ht="18.75" customFormat="1" s="1">
      <c r="A29" s="8">
        <v>28</v>
      </c>
      <c r="B29" s="9" t="s">
        <v>39</v>
      </c>
      <c r="C29" s="10">
        <v>1</v>
      </c>
      <c r="D29" s="10">
        <v>1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</row>
    <row x14ac:dyDescent="0.25" r="30" customHeight="1" ht="18.75" customFormat="1" s="1">
      <c r="A30" s="8">
        <v>29</v>
      </c>
      <c r="B30" s="9" t="s">
        <v>40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</row>
    <row x14ac:dyDescent="0.25" r="31" customHeight="1" ht="18.75" customFormat="1" s="1">
      <c r="A31" s="8">
        <v>30</v>
      </c>
      <c r="B31" s="9" t="s">
        <v>41</v>
      </c>
      <c r="C31" s="10">
        <v>1</v>
      </c>
      <c r="D31" s="10">
        <v>1</v>
      </c>
      <c r="E31" s="10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0">
        <v>1</v>
      </c>
    </row>
    <row x14ac:dyDescent="0.25" r="32" customHeight="1" ht="18.75" customFormat="1" s="1">
      <c r="A32" s="8">
        <v>31</v>
      </c>
      <c r="B32" s="9" t="s">
        <v>42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</row>
    <row x14ac:dyDescent="0.25" r="33" customHeight="1" ht="18.75" customFormat="1" s="1">
      <c r="A33" s="8">
        <v>32</v>
      </c>
      <c r="B33" s="9" t="s">
        <v>43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</row>
    <row x14ac:dyDescent="0.25" r="34" customHeight="1" ht="18.75" customFormat="1" s="1">
      <c r="A34" s="8">
        <v>33</v>
      </c>
      <c r="B34" s="9" t="s">
        <v>44</v>
      </c>
      <c r="C34" s="10">
        <v>1</v>
      </c>
      <c r="D34" s="10">
        <v>1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</row>
    <row x14ac:dyDescent="0.25" r="35" customHeight="1" ht="18.75" customFormat="1" s="1">
      <c r="A35" s="8">
        <v>34</v>
      </c>
      <c r="B35" s="9" t="s">
        <v>45</v>
      </c>
      <c r="C35" s="10">
        <v>1</v>
      </c>
      <c r="D35" s="10">
        <v>1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</row>
    <row x14ac:dyDescent="0.25" r="36" customHeight="1" ht="18.75" customFormat="1" s="1">
      <c r="A36" s="8">
        <v>35</v>
      </c>
      <c r="B36" s="9" t="s">
        <v>46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</row>
    <row x14ac:dyDescent="0.25" r="37" customHeight="1" ht="18.75" customFormat="1" s="1">
      <c r="A37" s="8">
        <v>36</v>
      </c>
      <c r="B37" s="9" t="s">
        <v>47</v>
      </c>
      <c r="C37" s="10">
        <v>1</v>
      </c>
      <c r="D37" s="10">
        <v>1</v>
      </c>
      <c r="E37" s="10">
        <v>1</v>
      </c>
      <c r="F37" s="10">
        <v>1</v>
      </c>
      <c r="G37" s="10">
        <v>1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</row>
    <row x14ac:dyDescent="0.25" r="38" customHeight="1" ht="18.75" customFormat="1" s="1">
      <c r="A38" s="8">
        <v>37</v>
      </c>
      <c r="B38" s="9" t="s">
        <v>48</v>
      </c>
      <c r="C38" s="10">
        <v>1</v>
      </c>
      <c r="D38" s="10">
        <v>1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</row>
    <row x14ac:dyDescent="0.25" r="39" customHeight="1" ht="18.75" customFormat="1" s="1">
      <c r="A39" s="8">
        <v>38</v>
      </c>
      <c r="B39" s="9" t="s">
        <v>49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</row>
    <row x14ac:dyDescent="0.25" r="40" customHeight="1" ht="18.75" customFormat="1" s="1">
      <c r="A40" s="8">
        <v>39</v>
      </c>
      <c r="B40" s="9" t="s">
        <v>50</v>
      </c>
      <c r="C40" s="10">
        <v>1</v>
      </c>
      <c r="D40" s="10">
        <v>1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</row>
    <row x14ac:dyDescent="0.25" r="41" customHeight="1" ht="18.75" customFormat="1" s="1">
      <c r="A41" s="8">
        <v>40</v>
      </c>
      <c r="B41" s="9" t="s">
        <v>51</v>
      </c>
      <c r="C41" s="10">
        <v>1</v>
      </c>
      <c r="D41" s="10">
        <v>1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</row>
    <row x14ac:dyDescent="0.25" r="42" customHeight="1" ht="18.75" customFormat="1" s="1">
      <c r="A42" s="8">
        <v>41</v>
      </c>
      <c r="B42" s="9" t="s">
        <v>52</v>
      </c>
      <c r="C42" s="10">
        <v>1</v>
      </c>
      <c r="D42" s="10">
        <v>1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</row>
    <row x14ac:dyDescent="0.25" r="43" customHeight="1" ht="18.75" customFormat="1" s="1">
      <c r="A43" s="8">
        <v>42</v>
      </c>
      <c r="B43" s="9" t="s">
        <v>53</v>
      </c>
      <c r="C43" s="10">
        <v>1</v>
      </c>
      <c r="D43" s="10">
        <v>1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</row>
    <row x14ac:dyDescent="0.25" r="44" customHeight="1" ht="18.75" customFormat="1" s="1">
      <c r="A44" s="8">
        <v>43</v>
      </c>
      <c r="B44" s="9" t="s">
        <v>54</v>
      </c>
      <c r="C44" s="10">
        <v>1</v>
      </c>
      <c r="D44" s="10">
        <v>1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</row>
    <row x14ac:dyDescent="0.25" r="45" customHeight="1" ht="18.75" customFormat="1" s="1">
      <c r="A45" s="8">
        <v>44</v>
      </c>
      <c r="B45" s="9" t="s">
        <v>55</v>
      </c>
      <c r="C45" s="10">
        <v>1</v>
      </c>
      <c r="D45" s="10">
        <v>1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</row>
    <row x14ac:dyDescent="0.25" r="46" customHeight="1" ht="18.75" customFormat="1" s="1">
      <c r="A46" s="8">
        <v>45</v>
      </c>
      <c r="B46" s="11" t="s">
        <v>56</v>
      </c>
      <c r="C46" s="10">
        <v>1</v>
      </c>
      <c r="D46" s="10">
        <v>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</row>
    <row x14ac:dyDescent="0.25" r="47" customHeight="1" ht="18.75" customFormat="1" s="1">
      <c r="A47" s="8">
        <v>46</v>
      </c>
      <c r="B47" s="9" t="s">
        <v>57</v>
      </c>
      <c r="C47" s="10">
        <v>1</v>
      </c>
      <c r="D47" s="10">
        <v>1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</row>
    <row x14ac:dyDescent="0.25" r="48" customHeight="1" ht="18.75" customFormat="1" s="1">
      <c r="A48" s="8">
        <v>47</v>
      </c>
      <c r="B48" s="9" t="s">
        <v>58</v>
      </c>
      <c r="C48" s="10">
        <v>1</v>
      </c>
      <c r="D48" s="10">
        <v>1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</row>
    <row x14ac:dyDescent="0.25" r="49" customHeight="1" ht="18.75" customFormat="1" s="1">
      <c r="A49" s="8">
        <v>48</v>
      </c>
      <c r="B49" s="9" t="s">
        <v>59</v>
      </c>
      <c r="C49" s="10">
        <v>1</v>
      </c>
      <c r="D49" s="10">
        <v>1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</row>
    <row x14ac:dyDescent="0.25" r="50" customHeight="1" ht="18.75" customFormat="1" s="1">
      <c r="A50" s="8">
        <v>49</v>
      </c>
      <c r="B50" s="9" t="s">
        <v>60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</row>
    <row x14ac:dyDescent="0.25" r="51" customHeight="1" ht="18.75" customFormat="1" s="1">
      <c r="A51" s="8">
        <v>50</v>
      </c>
      <c r="B51" s="9" t="s">
        <v>61</v>
      </c>
      <c r="C51" s="10">
        <v>1</v>
      </c>
      <c r="D51" s="10">
        <v>1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</row>
    <row x14ac:dyDescent="0.25" r="52" customHeight="1" ht="18.75" customFormat="1" s="1">
      <c r="A52" s="8">
        <v>51</v>
      </c>
      <c r="B52" s="9" t="s">
        <v>62</v>
      </c>
      <c r="C52" s="10">
        <v>1</v>
      </c>
      <c r="D52" s="10">
        <v>1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>
        <v>1</v>
      </c>
    </row>
    <row x14ac:dyDescent="0.25" r="53" customHeight="1" ht="18.75" customFormat="1" s="1">
      <c r="A53" s="8">
        <v>52</v>
      </c>
      <c r="B53" s="9" t="s">
        <v>63</v>
      </c>
      <c r="C53" s="10">
        <v>1</v>
      </c>
      <c r="D53" s="10">
        <v>1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</row>
    <row x14ac:dyDescent="0.25" r="54" customHeight="1" ht="18.75" customFormat="1" s="1">
      <c r="A54" s="8">
        <v>53</v>
      </c>
      <c r="B54" s="9" t="s">
        <v>64</v>
      </c>
      <c r="C54" s="10">
        <v>1</v>
      </c>
      <c r="D54" s="10">
        <v>1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</row>
    <row x14ac:dyDescent="0.25" r="55" customHeight="1" ht="18.75" customFormat="1" s="1">
      <c r="A55" s="8">
        <v>54</v>
      </c>
      <c r="B55" s="9" t="s">
        <v>65</v>
      </c>
      <c r="C55" s="10">
        <v>1</v>
      </c>
      <c r="D55" s="10">
        <v>1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</row>
    <row x14ac:dyDescent="0.25" r="56" customHeight="1" ht="18.75" customFormat="1" s="1">
      <c r="A56" s="8">
        <v>55</v>
      </c>
      <c r="B56" s="9" t="s">
        <v>66</v>
      </c>
      <c r="C56" s="10">
        <v>1</v>
      </c>
      <c r="D56" s="10">
        <v>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</row>
    <row x14ac:dyDescent="0.25" r="57" customHeight="1" ht="18.75" customFormat="1" s="1">
      <c r="A57" s="8">
        <v>56</v>
      </c>
      <c r="B57" s="9" t="s">
        <v>67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</row>
    <row x14ac:dyDescent="0.25" r="58" customHeight="1" ht="18.75" customFormat="1" s="1">
      <c r="A58" s="8">
        <v>57</v>
      </c>
      <c r="B58" s="9" t="s">
        <v>68</v>
      </c>
      <c r="C58" s="10">
        <v>1</v>
      </c>
      <c r="D58" s="10">
        <v>1</v>
      </c>
      <c r="E58" s="10">
        <v>1</v>
      </c>
      <c r="F58" s="10">
        <v>1</v>
      </c>
      <c r="G58" s="10">
        <v>1</v>
      </c>
      <c r="H58" s="10">
        <v>1</v>
      </c>
      <c r="I58" s="10">
        <v>1</v>
      </c>
      <c r="J58" s="10">
        <v>1</v>
      </c>
      <c r="K58" s="10">
        <v>1</v>
      </c>
      <c r="L58" s="10">
        <v>1</v>
      </c>
    </row>
    <row x14ac:dyDescent="0.25" r="59" customHeight="1" ht="40.5" customFormat="1" s="1">
      <c r="A59" s="8">
        <v>58</v>
      </c>
      <c r="B59" s="9" t="s">
        <v>69</v>
      </c>
      <c r="C59" s="10">
        <v>1</v>
      </c>
      <c r="D59" s="10">
        <v>1</v>
      </c>
      <c r="E59" s="10">
        <v>1</v>
      </c>
      <c r="F59" s="10">
        <v>1</v>
      </c>
      <c r="G59" s="10">
        <v>1</v>
      </c>
      <c r="H59" s="10">
        <v>1</v>
      </c>
      <c r="I59" s="10">
        <v>1</v>
      </c>
      <c r="J59" s="10">
        <v>1</v>
      </c>
      <c r="K59" s="10">
        <v>1</v>
      </c>
      <c r="L59" s="10">
        <v>1</v>
      </c>
    </row>
    <row x14ac:dyDescent="0.25" r="60" customHeight="1" ht="40.5" customFormat="1" s="1">
      <c r="A60" s="8">
        <v>59</v>
      </c>
      <c r="B60" s="9" t="s">
        <v>70</v>
      </c>
      <c r="C60" s="10">
        <v>1</v>
      </c>
      <c r="D60" s="10">
        <v>1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</row>
    <row x14ac:dyDescent="0.25" r="61" customHeight="1" ht="40.5" customFormat="1" s="1">
      <c r="A61" s="8">
        <v>60</v>
      </c>
      <c r="B61" s="9" t="s">
        <v>71</v>
      </c>
      <c r="C61" s="10">
        <v>1</v>
      </c>
      <c r="D61" s="10">
        <v>1</v>
      </c>
      <c r="E61" s="10">
        <v>1</v>
      </c>
      <c r="F61" s="10">
        <v>1</v>
      </c>
      <c r="G61" s="10">
        <v>1</v>
      </c>
      <c r="H61" s="10">
        <v>1</v>
      </c>
      <c r="I61" s="10">
        <v>1</v>
      </c>
      <c r="J61" s="10">
        <v>1</v>
      </c>
      <c r="K61" s="10">
        <v>1</v>
      </c>
      <c r="L61" s="10">
        <v>1</v>
      </c>
    </row>
    <row x14ac:dyDescent="0.25" r="62" customHeight="1" ht="40.5" customFormat="1" s="1">
      <c r="A62" s="8">
        <v>61</v>
      </c>
      <c r="B62" s="9" t="s">
        <v>72</v>
      </c>
      <c r="C62" s="10">
        <v>1</v>
      </c>
      <c r="D62" s="10">
        <v>1</v>
      </c>
      <c r="E62" s="10">
        <v>1</v>
      </c>
      <c r="F62" s="10">
        <v>1</v>
      </c>
      <c r="G62" s="10">
        <v>1</v>
      </c>
      <c r="H62" s="10">
        <v>1</v>
      </c>
      <c r="I62" s="10">
        <v>1</v>
      </c>
      <c r="J62" s="10">
        <v>1</v>
      </c>
      <c r="K62" s="10">
        <v>1</v>
      </c>
      <c r="L62" s="10">
        <v>1</v>
      </c>
    </row>
    <row x14ac:dyDescent="0.25" r="63" customHeight="1" ht="40.5" customFormat="1" s="1">
      <c r="A63" s="8">
        <v>62</v>
      </c>
      <c r="B63" s="9" t="s">
        <v>73</v>
      </c>
      <c r="C63" s="10">
        <v>1</v>
      </c>
      <c r="D63" s="10">
        <v>1</v>
      </c>
      <c r="E63" s="10">
        <v>1</v>
      </c>
      <c r="F63" s="10">
        <v>1</v>
      </c>
      <c r="G63" s="10">
        <v>1</v>
      </c>
      <c r="H63" s="10">
        <v>1</v>
      </c>
      <c r="I63" s="10">
        <v>1</v>
      </c>
      <c r="J63" s="10">
        <v>1</v>
      </c>
      <c r="K63" s="10">
        <v>1</v>
      </c>
      <c r="L63" s="10">
        <v>1</v>
      </c>
    </row>
    <row x14ac:dyDescent="0.25" r="64" customHeight="1" ht="40.5" customFormat="1" s="1">
      <c r="A64" s="8">
        <v>63</v>
      </c>
      <c r="B64" s="9" t="s">
        <v>74</v>
      </c>
      <c r="C64" s="10">
        <v>1</v>
      </c>
      <c r="D64" s="10">
        <v>1</v>
      </c>
      <c r="E64" s="10">
        <v>1</v>
      </c>
      <c r="F64" s="10">
        <v>1</v>
      </c>
      <c r="G64" s="10">
        <v>1</v>
      </c>
      <c r="H64" s="10">
        <v>1</v>
      </c>
      <c r="I64" s="10">
        <v>1</v>
      </c>
      <c r="J64" s="10">
        <v>1</v>
      </c>
      <c r="K64" s="10">
        <v>1</v>
      </c>
      <c r="L64" s="10">
        <v>1</v>
      </c>
    </row>
    <row x14ac:dyDescent="0.25" r="65" customHeight="1" ht="29.25" customFormat="1" s="1">
      <c r="A65" s="8">
        <v>64</v>
      </c>
      <c r="B65" s="9" t="s">
        <v>75</v>
      </c>
      <c r="C65" s="10">
        <v>1</v>
      </c>
      <c r="D65" s="10">
        <v>1</v>
      </c>
      <c r="E65" s="10">
        <v>1</v>
      </c>
      <c r="F65" s="10">
        <v>1</v>
      </c>
      <c r="G65" s="10">
        <v>1</v>
      </c>
      <c r="H65" s="10">
        <v>1</v>
      </c>
      <c r="I65" s="10">
        <v>1</v>
      </c>
      <c r="J65" s="10">
        <v>1</v>
      </c>
      <c r="K65" s="10">
        <v>1</v>
      </c>
      <c r="L65" s="10">
        <v>1</v>
      </c>
    </row>
    <row x14ac:dyDescent="0.25" r="66" customHeight="1" ht="40.5" customFormat="1" s="1">
      <c r="A66" s="8">
        <v>65</v>
      </c>
      <c r="B66" s="9" t="s">
        <v>76</v>
      </c>
      <c r="C66" s="10">
        <v>1</v>
      </c>
      <c r="D66" s="10">
        <v>1</v>
      </c>
      <c r="E66" s="10">
        <v>1</v>
      </c>
      <c r="F66" s="10">
        <v>1</v>
      </c>
      <c r="G66" s="10">
        <v>1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</row>
    <row x14ac:dyDescent="0.25" r="67" customHeight="1" ht="29.25" customFormat="1" s="1">
      <c r="A67" s="8">
        <v>66</v>
      </c>
      <c r="B67" s="9" t="s">
        <v>77</v>
      </c>
      <c r="C67" s="10">
        <v>1</v>
      </c>
      <c r="D67" s="10">
        <v>1</v>
      </c>
      <c r="E67" s="10">
        <v>1</v>
      </c>
      <c r="F67" s="10">
        <v>1</v>
      </c>
      <c r="G67" s="10">
        <v>1</v>
      </c>
      <c r="H67" s="10">
        <v>1</v>
      </c>
      <c r="I67" s="10">
        <v>1</v>
      </c>
      <c r="J67" s="10">
        <v>1</v>
      </c>
      <c r="K67" s="10">
        <v>1</v>
      </c>
      <c r="L67" s="10">
        <v>1</v>
      </c>
    </row>
    <row x14ac:dyDescent="0.25" r="68" customHeight="1" ht="40.5" customFormat="1" s="1">
      <c r="A68" s="8">
        <v>67</v>
      </c>
      <c r="B68" s="9" t="s">
        <v>78</v>
      </c>
      <c r="C68" s="10">
        <v>1</v>
      </c>
      <c r="D68" s="10">
        <v>1</v>
      </c>
      <c r="E68" s="10">
        <v>1</v>
      </c>
      <c r="F68" s="10">
        <v>1</v>
      </c>
      <c r="G68" s="10">
        <v>1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</row>
    <row x14ac:dyDescent="0.25" r="69" customHeight="1" ht="51.75" customFormat="1" s="1">
      <c r="A69" s="8">
        <v>68</v>
      </c>
      <c r="B69" s="9" t="s">
        <v>79</v>
      </c>
      <c r="C69" s="10">
        <v>1</v>
      </c>
      <c r="D69" s="10">
        <v>1</v>
      </c>
      <c r="E69" s="10">
        <v>1</v>
      </c>
      <c r="F69" s="10">
        <v>1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</row>
    <row x14ac:dyDescent="0.25" r="70" customHeight="1" ht="40.5" customFormat="1" s="1">
      <c r="A70" s="8">
        <v>69</v>
      </c>
      <c r="B70" s="9" t="s">
        <v>80</v>
      </c>
      <c r="C70" s="10">
        <v>1</v>
      </c>
      <c r="D70" s="10">
        <v>1</v>
      </c>
      <c r="E70" s="10">
        <v>1</v>
      </c>
      <c r="F70" s="10">
        <v>1</v>
      </c>
      <c r="G70" s="10">
        <v>1</v>
      </c>
      <c r="H70" s="10">
        <v>1</v>
      </c>
      <c r="I70" s="10">
        <v>1</v>
      </c>
      <c r="J70" s="10">
        <v>1</v>
      </c>
      <c r="K70" s="10">
        <v>1</v>
      </c>
      <c r="L70" s="10">
        <v>1</v>
      </c>
    </row>
    <row x14ac:dyDescent="0.25" r="71" customHeight="1" ht="18.75">
      <c r="A71" s="12"/>
      <c r="B71" s="13"/>
      <c r="C71" s="14"/>
      <c r="D71" s="14"/>
      <c r="E71" s="14"/>
      <c r="F71" s="14"/>
      <c r="G71" s="14"/>
      <c r="H71" s="14"/>
      <c r="I71" s="14"/>
      <c r="J71" s="14"/>
      <c r="K71" s="14"/>
      <c r="L71" s="14"/>
    </row>
    <row x14ac:dyDescent="0.25" r="72" customHeight="1" ht="18.75">
      <c r="A72" s="15"/>
      <c r="B72" s="16"/>
      <c r="C72" s="17"/>
      <c r="D72" s="18"/>
      <c r="E72" s="18"/>
      <c r="F72" s="18"/>
      <c r="G72" s="18"/>
      <c r="H72" s="18"/>
      <c r="I72" s="18"/>
      <c r="J72" s="18"/>
      <c r="K72" s="18"/>
      <c r="L72" s="18"/>
    </row>
    <row x14ac:dyDescent="0.25" r="73" customHeight="1" ht="18.75">
      <c r="A73" s="18"/>
      <c r="B73" s="19"/>
      <c r="C73" s="17"/>
      <c r="D73" s="17"/>
      <c r="E73" s="17"/>
      <c r="F73" s="17"/>
      <c r="G73" s="17"/>
      <c r="H73" s="17"/>
      <c r="I73" s="17"/>
      <c r="J73" s="17"/>
      <c r="K73" s="17"/>
      <c r="L73" s="17"/>
    </row>
    <row x14ac:dyDescent="0.25" r="74" customHeight="1" ht="18.75">
      <c r="A74" s="18"/>
      <c r="B74" s="19"/>
      <c r="C74" s="17"/>
      <c r="D74" s="17"/>
      <c r="E74" s="17"/>
      <c r="F74" s="17"/>
      <c r="G74" s="17"/>
      <c r="H74" s="17"/>
      <c r="I74" s="17"/>
      <c r="J74" s="17"/>
      <c r="K74" s="17"/>
      <c r="L74" s="17"/>
    </row>
  </sheetData>
  <mergeCells count="5">
    <mergeCell ref="A2:B2"/>
    <mergeCell ref="A71:B71"/>
    <mergeCell ref="A72:B72"/>
    <mergeCell ref="A73:B73"/>
    <mergeCell ref="A74:B7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Midsem</vt:lpstr>
      <vt:lpstr>ESE</vt:lpstr>
      <vt:lpstr>Course Exit Survey</vt:lpstr>
      <vt:lpstr>Quiz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2024-06-21T11:07:30.002Z</dcterms:created>
  <dcterms:modified xsi:type="dcterms:W3CDTF">2024-06-21T11:07:30.002Z</dcterms:modified>
</cp:coreProperties>
</file>