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-Tschai\CB server\Main server\Stats\"/>
    </mc:Choice>
  </mc:AlternateContent>
  <xr:revisionPtr revIDLastSave="0" documentId="13_ncr:40009_{D00C510A-9780-4798-A697-00A058A6E53F}" xr6:coauthVersionLast="40" xr6:coauthVersionMax="40" xr10:uidLastSave="{00000000-0000-0000-0000-000000000000}"/>
  <bookViews>
    <workbookView xWindow="-120" yWindow="-120" windowWidth="29040" windowHeight="17640"/>
  </bookViews>
  <sheets>
    <sheet name="names" sheetId="1" r:id="rId1"/>
  </sheets>
  <definedNames>
    <definedName name="_xlchart.v1.0" hidden="1">names!$A$46:$A$63</definedName>
    <definedName name="_xlchart.v1.1" hidden="1">names!$A$47:$A$63</definedName>
    <definedName name="_xlchart.v1.10" hidden="1">names!$B$45:$B$63</definedName>
    <definedName name="_xlchart.v1.11" hidden="1">names!$B$46:$B$63</definedName>
    <definedName name="_xlchart.v1.12" hidden="1">names!$B$47:$B$63</definedName>
    <definedName name="_xlchart.v1.13" hidden="1">names!$C$45:$C$63</definedName>
    <definedName name="_xlchart.v1.14" hidden="1">names!$A$46:$A$63</definedName>
    <definedName name="_xlchart.v1.15" hidden="1">names!$A$47:$A$63</definedName>
    <definedName name="_xlchart.v1.16" hidden="1">names!$B$46:$B$63</definedName>
    <definedName name="_xlchart.v1.17" hidden="1">names!$B$47:$B$63</definedName>
    <definedName name="_xlchart.v1.2" hidden="1">names!$B$46:$B$63</definedName>
    <definedName name="_xlchart.v1.3" hidden="1">names!$B$47:$B$63</definedName>
    <definedName name="_xlchart.v1.4" hidden="1">names!$A$47:$A$63</definedName>
    <definedName name="_xlchart.v1.5" hidden="1">names!$B$47:$B$63</definedName>
    <definedName name="_xlchart.v1.6" hidden="1">names!$A$45:$A$63</definedName>
    <definedName name="_xlchart.v1.7" hidden="1">names!$A$46:$A$63</definedName>
    <definedName name="_xlchart.v1.8" hidden="1">names!$A$47:$A$63</definedName>
    <definedName name="_xlchart.v1.9" hidden="1">names!$B$45</definedName>
  </definedName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B46" i="1"/>
  <c r="B3" i="1"/>
  <c r="G11" i="1" l="1"/>
  <c r="F11" i="1"/>
  <c r="H9" i="1"/>
  <c r="H10" i="1"/>
  <c r="H8" i="1"/>
  <c r="H7" i="1"/>
  <c r="H4" i="1"/>
  <c r="H5" i="1"/>
  <c r="H3" i="1"/>
  <c r="H2" i="1"/>
  <c r="H6" i="1"/>
  <c r="H11" i="1" l="1"/>
</calcChain>
</file>

<file path=xl/sharedStrings.xml><?xml version="1.0" encoding="utf-8"?>
<sst xmlns="http://schemas.openxmlformats.org/spreadsheetml/2006/main" count="88" uniqueCount="55">
  <si>
    <t xml:space="preserve">Admin </t>
  </si>
  <si>
    <t xml:space="preserve">Moderator </t>
  </si>
  <si>
    <t xml:space="preserve">Moderator Helper </t>
  </si>
  <si>
    <t xml:space="preserve">Patreon </t>
  </si>
  <si>
    <t xml:space="preserve">fan-art-ist </t>
  </si>
  <si>
    <t xml:space="preserve">Active 𝘅10⁹⁹ </t>
  </si>
  <si>
    <t xml:space="preserve">Hyper Active Member </t>
  </si>
  <si>
    <t xml:space="preserve">Very Active Member </t>
  </si>
  <si>
    <t xml:space="preserve">Active Member </t>
  </si>
  <si>
    <t xml:space="preserve">Bots </t>
  </si>
  <si>
    <t xml:space="preserve">Programmer </t>
  </si>
  <si>
    <t xml:space="preserve">PHP </t>
  </si>
  <si>
    <t xml:space="preserve">PHP-Helper </t>
  </si>
  <si>
    <t xml:space="preserve">Rust </t>
  </si>
  <si>
    <t xml:space="preserve">Rust-Helper </t>
  </si>
  <si>
    <t xml:space="preserve">Lua </t>
  </si>
  <si>
    <t xml:space="preserve">Lua-Helper </t>
  </si>
  <si>
    <t xml:space="preserve">C-Lang </t>
  </si>
  <si>
    <t xml:space="preserve">C-Helper </t>
  </si>
  <si>
    <t xml:space="preserve">JS </t>
  </si>
  <si>
    <t xml:space="preserve">JS-Helper </t>
  </si>
  <si>
    <t xml:space="preserve">C++ </t>
  </si>
  <si>
    <t xml:space="preserve">C++-Helper </t>
  </si>
  <si>
    <t xml:space="preserve">Java </t>
  </si>
  <si>
    <t xml:space="preserve">Java-Helper </t>
  </si>
  <si>
    <t xml:space="preserve">Python </t>
  </si>
  <si>
    <t xml:space="preserve">Python-Helper </t>
  </si>
  <si>
    <t xml:space="preserve">C# </t>
  </si>
  <si>
    <t xml:space="preserve">C#-Helper </t>
  </si>
  <si>
    <t xml:space="preserve">Linux </t>
  </si>
  <si>
    <t xml:space="preserve">Tensorflow </t>
  </si>
  <si>
    <t xml:space="preserve">PyTorch </t>
  </si>
  <si>
    <t xml:space="preserve">Unity </t>
  </si>
  <si>
    <t xml:space="preserve">OS X </t>
  </si>
  <si>
    <t xml:space="preserve">Windows </t>
  </si>
  <si>
    <t xml:space="preserve">Chrome OS </t>
  </si>
  <si>
    <t xml:space="preserve">Special </t>
  </si>
  <si>
    <t xml:space="preserve">General-Notif </t>
  </si>
  <si>
    <t xml:space="preserve">YT-Notif </t>
  </si>
  <si>
    <t>Spalte1</t>
  </si>
  <si>
    <t>Name</t>
  </si>
  <si>
    <t>Count</t>
  </si>
  <si>
    <t>everyone</t>
  </si>
  <si>
    <t>no-roles</t>
  </si>
  <si>
    <t>Percent</t>
  </si>
  <si>
    <t>Language</t>
  </si>
  <si>
    <t>Helpers</t>
  </si>
  <si>
    <t>Total</t>
  </si>
  <si>
    <t>Helper%</t>
  </si>
  <si>
    <t>Summe</t>
  </si>
  <si>
    <t>Mittelwert</t>
  </si>
  <si>
    <t>Laufende Summe</t>
  </si>
  <si>
    <t>Anzahl</t>
  </si>
  <si>
    <t>-</t>
  </si>
  <si>
    <t>Role%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</si>
</sst>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Font="1" applyBorder="1"/>
    <xf numFmtId="0" fontId="0" fillId="0" borderId="11" xfId="0" applyFont="1" applyBorder="1"/>
    <xf numFmtId="0" fontId="18" fillId="0" borderId="0" xfId="0" applyFont="1"/>
    <xf numFmtId="0" fontId="0" fillId="0" borderId="12" xfId="0" applyFont="1" applyBorder="1"/>
    <xf numFmtId="0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Notifications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names!$A$41:$A$42</c:f>
              <c:strCache>
                <c:ptCount val="2"/>
                <c:pt idx="0">
                  <c:v>General-Notif </c:v>
                </c:pt>
                <c:pt idx="1">
                  <c:v>YT-Notif </c:v>
                </c:pt>
              </c:strCache>
            </c:strRef>
          </c:cat>
          <c:val>
            <c:numRef>
              <c:f>names!$B$41:$B$42</c:f>
              <c:numCache>
                <c:formatCode>General</c:formatCode>
                <c:ptCount val="2"/>
                <c:pt idx="0">
                  <c:v>416</c:v>
                </c:pt>
                <c:pt idx="1">
                  <c:v>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3-4C2F-AFD4-AC774C3236E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Active Members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names!$A$9:$A$12</c:f>
              <c:strCache>
                <c:ptCount val="4"/>
                <c:pt idx="0">
                  <c:v>Active 𝘅10⁹⁹ </c:v>
                </c:pt>
                <c:pt idx="1">
                  <c:v>Hyper Active Member </c:v>
                </c:pt>
                <c:pt idx="2">
                  <c:v>Very Active Member </c:v>
                </c:pt>
                <c:pt idx="3">
                  <c:v>Active Member </c:v>
                </c:pt>
              </c:strCache>
            </c:strRef>
          </c:cat>
          <c:val>
            <c:numRef>
              <c:f>names!$B$9:$B$12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13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0F-450E-A024-C0A24FF5F7D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names!$A$36:$A$39</c:f>
              <c:strCache>
                <c:ptCount val="4"/>
                <c:pt idx="0">
                  <c:v>Linux </c:v>
                </c:pt>
                <c:pt idx="1">
                  <c:v>OS X </c:v>
                </c:pt>
                <c:pt idx="2">
                  <c:v>Windows </c:v>
                </c:pt>
                <c:pt idx="3">
                  <c:v>Chrome OS </c:v>
                </c:pt>
              </c:strCache>
            </c:strRef>
          </c:cat>
          <c:val>
            <c:numRef>
              <c:f>names!$B$36:$B$39</c:f>
              <c:numCache>
                <c:formatCode>General</c:formatCode>
                <c:ptCount val="4"/>
                <c:pt idx="0">
                  <c:v>228</c:v>
                </c:pt>
                <c:pt idx="1">
                  <c:v>125</c:v>
                </c:pt>
                <c:pt idx="2">
                  <c:v>1403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7-41C6-BAB1-9C01DFC92CD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Programmers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names!$E$2:$E$11</c:f>
              <c:strCache>
                <c:ptCount val="9"/>
                <c:pt idx="0">
                  <c:v>Python </c:v>
                </c:pt>
                <c:pt idx="1">
                  <c:v>Java </c:v>
                </c:pt>
                <c:pt idx="2">
                  <c:v>JS </c:v>
                </c:pt>
                <c:pt idx="3">
                  <c:v>C++ </c:v>
                </c:pt>
                <c:pt idx="4">
                  <c:v>C# </c:v>
                </c:pt>
                <c:pt idx="5">
                  <c:v>C-Lang </c:v>
                </c:pt>
                <c:pt idx="6">
                  <c:v>Lua </c:v>
                </c:pt>
                <c:pt idx="7">
                  <c:v>PHP </c:v>
                </c:pt>
                <c:pt idx="8">
                  <c:v>Rust </c:v>
                </c:pt>
              </c:strCache>
            </c:strRef>
          </c:cat>
          <c:val>
            <c:numRef>
              <c:f>names!$G$2:$G$11</c:f>
              <c:numCache>
                <c:formatCode>General</c:formatCode>
                <c:ptCount val="9"/>
                <c:pt idx="0">
                  <c:v>756</c:v>
                </c:pt>
                <c:pt idx="1">
                  <c:v>561</c:v>
                </c:pt>
                <c:pt idx="2">
                  <c:v>440</c:v>
                </c:pt>
                <c:pt idx="3">
                  <c:v>414</c:v>
                </c:pt>
                <c:pt idx="4">
                  <c:v>383</c:v>
                </c:pt>
                <c:pt idx="5">
                  <c:v>223</c:v>
                </c:pt>
                <c:pt idx="6">
                  <c:v>102</c:v>
                </c:pt>
                <c:pt idx="7">
                  <c:v>86</c:v>
                </c:pt>
                <c:pt idx="8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4C-4960-A0B7-FC268698847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Helpers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names!$E$2:$E$11</c:f>
              <c:strCache>
                <c:ptCount val="9"/>
                <c:pt idx="0">
                  <c:v>Python </c:v>
                </c:pt>
                <c:pt idx="1">
                  <c:v>Java </c:v>
                </c:pt>
                <c:pt idx="2">
                  <c:v>JS </c:v>
                </c:pt>
                <c:pt idx="3">
                  <c:v>C++ </c:v>
                </c:pt>
                <c:pt idx="4">
                  <c:v>C# </c:v>
                </c:pt>
                <c:pt idx="5">
                  <c:v>C-Lang </c:v>
                </c:pt>
                <c:pt idx="6">
                  <c:v>Lua </c:v>
                </c:pt>
                <c:pt idx="7">
                  <c:v>PHP </c:v>
                </c:pt>
                <c:pt idx="8">
                  <c:v>Rust </c:v>
                </c:pt>
              </c:strCache>
            </c:strRef>
          </c:cat>
          <c:val>
            <c:numRef>
              <c:f>names!$F$2:$F$11</c:f>
              <c:numCache>
                <c:formatCode>General</c:formatCode>
                <c:ptCount val="9"/>
                <c:pt idx="0">
                  <c:v>121</c:v>
                </c:pt>
                <c:pt idx="1">
                  <c:v>97</c:v>
                </c:pt>
                <c:pt idx="2">
                  <c:v>77</c:v>
                </c:pt>
                <c:pt idx="3">
                  <c:v>57</c:v>
                </c:pt>
                <c:pt idx="4">
                  <c:v>54</c:v>
                </c:pt>
                <c:pt idx="5">
                  <c:v>41</c:v>
                </c:pt>
                <c:pt idx="6">
                  <c:v>25</c:v>
                </c:pt>
                <c:pt idx="7">
                  <c:v>20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2-4243-A99E-7646B4E0B61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names!$E$2:$E$11</c:f>
              <c:strCache>
                <c:ptCount val="9"/>
                <c:pt idx="0">
                  <c:v>Python </c:v>
                </c:pt>
                <c:pt idx="1">
                  <c:v>Java </c:v>
                </c:pt>
                <c:pt idx="2">
                  <c:v>JS </c:v>
                </c:pt>
                <c:pt idx="3">
                  <c:v>C++ </c:v>
                </c:pt>
                <c:pt idx="4">
                  <c:v>C# </c:v>
                </c:pt>
                <c:pt idx="5">
                  <c:v>C-Lang </c:v>
                </c:pt>
                <c:pt idx="6">
                  <c:v>Lua </c:v>
                </c:pt>
                <c:pt idx="7">
                  <c:v>PHP </c:v>
                </c:pt>
                <c:pt idx="8">
                  <c:v>Rust </c:v>
                </c:pt>
              </c:strCache>
            </c:strRef>
          </c:cat>
          <c:val>
            <c:numRef>
              <c:f>names!$G$2:$G$11</c:f>
              <c:numCache>
                <c:formatCode>General</c:formatCode>
                <c:ptCount val="9"/>
                <c:pt idx="0">
                  <c:v>756</c:v>
                </c:pt>
                <c:pt idx="1">
                  <c:v>561</c:v>
                </c:pt>
                <c:pt idx="2">
                  <c:v>440</c:v>
                </c:pt>
                <c:pt idx="3">
                  <c:v>414</c:v>
                </c:pt>
                <c:pt idx="4">
                  <c:v>383</c:v>
                </c:pt>
                <c:pt idx="5">
                  <c:v>223</c:v>
                </c:pt>
                <c:pt idx="6">
                  <c:v>102</c:v>
                </c:pt>
                <c:pt idx="7">
                  <c:v>86</c:v>
                </c:pt>
                <c:pt idx="8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2-4243-A99E-7646B4E0B61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33817240"/>
        <c:axId val="733821504"/>
      </c:barChart>
      <c:catAx>
        <c:axId val="733817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3821504"/>
        <c:crosses val="autoZero"/>
        <c:auto val="1"/>
        <c:lblAlgn val="ctr"/>
        <c:lblOffset val="100"/>
        <c:noMultiLvlLbl val="0"/>
      </c:catAx>
      <c:valAx>
        <c:axId val="7338215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733817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Speciality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names!$A$33:$A$35</c:f>
              <c:strCache>
                <c:ptCount val="3"/>
                <c:pt idx="0">
                  <c:v>Tensorflow </c:v>
                </c:pt>
                <c:pt idx="1">
                  <c:v>PyTorch </c:v>
                </c:pt>
                <c:pt idx="2">
                  <c:v>Unity </c:v>
                </c:pt>
              </c:strCache>
            </c:strRef>
          </c:cat>
          <c:val>
            <c:numRef>
              <c:f>names!$B$33:$B$35</c:f>
              <c:numCache>
                <c:formatCode>General</c:formatCode>
                <c:ptCount val="3"/>
                <c:pt idx="0">
                  <c:v>6</c:v>
                </c:pt>
                <c:pt idx="1">
                  <c:v>3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E3-4432-B1F7-89ED5D0183C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size">
        <cx:f>_xlchart.v1.5</cx:f>
      </cx:numDim>
    </cx:data>
  </cx:chartData>
  <cx:chart>
    <cx:title pos="t" align="ctr" overlay="0">
      <cx:tx>
        <cx:txData>
          <cx:v>Roles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Roles</a:t>
          </a:r>
        </a:p>
      </cx:txPr>
    </cx:title>
    <cx:plotArea>
      <cx:plotAreaRegion>
        <cx:series layoutId="treemap" uniqueId="{F72ED60C-103D-4D31-94DA-826B9491C862}">
          <cx:dataLabels pos="inEnd">
            <cx:visibility seriesName="0" categoryName="1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size">
        <cx:f>_xlchart.v1.16</cx:f>
      </cx:numDim>
    </cx:data>
  </cx:chartData>
  <cx:chart>
    <cx:title pos="t" align="ctr" overlay="0">
      <cx:tx>
        <cx:txData>
          <cx:v>everyone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everyone</a:t>
          </a:r>
        </a:p>
      </cx:txPr>
    </cx:title>
    <cx:plotArea>
      <cx:plotAreaRegion>
        <cx:series layoutId="treemap" uniqueId="{F72ED60C-103D-4D31-94DA-826B9491C862}">
          <cx:dataLabels pos="inEnd">
            <cx:visibility seriesName="0" categoryName="1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2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198663</xdr:colOff>
      <xdr:row>0</xdr:row>
      <xdr:rowOff>117021</xdr:rowOff>
    </xdr:from>
    <xdr:to>
      <xdr:col>24</xdr:col>
      <xdr:colOff>398689</xdr:colOff>
      <xdr:row>18</xdr:row>
      <xdr:rowOff>69396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B7C2FC75-60FE-47B7-A8F1-1D7821ADC5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32270" y="117021"/>
              <a:ext cx="11630026" cy="3381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3</xdr:col>
      <xdr:colOff>353787</xdr:colOff>
      <xdr:row>11</xdr:row>
      <xdr:rowOff>149678</xdr:rowOff>
    </xdr:from>
    <xdr:to>
      <xdr:col>8</xdr:col>
      <xdr:colOff>176892</xdr:colOff>
      <xdr:row>32</xdr:row>
      <xdr:rowOff>40821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6603115-FD89-4AE6-8D0B-AFA294FA7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449036</xdr:colOff>
      <xdr:row>32</xdr:row>
      <xdr:rowOff>152399</xdr:rowOff>
    </xdr:from>
    <xdr:to>
      <xdr:col>8</xdr:col>
      <xdr:colOff>639536</xdr:colOff>
      <xdr:row>53</xdr:row>
      <xdr:rowOff>122464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D64F271A-AEFF-4ACB-8934-21AC90D68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122464</xdr:colOff>
      <xdr:row>37</xdr:row>
      <xdr:rowOff>111579</xdr:rowOff>
    </xdr:from>
    <xdr:to>
      <xdr:col>14</xdr:col>
      <xdr:colOff>489857</xdr:colOff>
      <xdr:row>58</xdr:row>
      <xdr:rowOff>95251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5008E258-E141-406E-B4A2-F68B31EE6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653143</xdr:colOff>
      <xdr:row>37</xdr:row>
      <xdr:rowOff>97970</xdr:rowOff>
    </xdr:from>
    <xdr:to>
      <xdr:col>20</xdr:col>
      <xdr:colOff>693965</xdr:colOff>
      <xdr:row>64</xdr:row>
      <xdr:rowOff>54430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95AD7570-6C6C-4345-BEF1-2AB696FF7A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68035</xdr:colOff>
      <xdr:row>59</xdr:row>
      <xdr:rowOff>97970</xdr:rowOff>
    </xdr:from>
    <xdr:to>
      <xdr:col>14</xdr:col>
      <xdr:colOff>217714</xdr:colOff>
      <xdr:row>85</xdr:row>
      <xdr:rowOff>163284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FA0E6B54-E700-42F7-A639-BB4ACFEC27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74839</xdr:colOff>
      <xdr:row>37</xdr:row>
      <xdr:rowOff>70757</xdr:rowOff>
    </xdr:from>
    <xdr:to>
      <xdr:col>26</xdr:col>
      <xdr:colOff>381000</xdr:colOff>
      <xdr:row>60</xdr:row>
      <xdr:rowOff>54428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4F1E7D2B-A82B-4248-89B5-305B4B7BD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187777</xdr:colOff>
      <xdr:row>18</xdr:row>
      <xdr:rowOff>92528</xdr:rowOff>
    </xdr:from>
    <xdr:to>
      <xdr:col>24</xdr:col>
      <xdr:colOff>387803</xdr:colOff>
      <xdr:row>36</xdr:row>
      <xdr:rowOff>44903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Diagramm 10">
              <a:extLst>
                <a:ext uri="{FF2B5EF4-FFF2-40B4-BE49-F238E27FC236}">
                  <a16:creationId xmlns:a16="http://schemas.microsoft.com/office/drawing/2014/main" id="{415A77DC-06E7-4672-95DD-27EF9AF36F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21384" y="3521528"/>
              <a:ext cx="11630026" cy="3381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id="1" name="Roles" displayName="Roles" ref="A1:C42" totalsRowShown="0">
  <autoFilter ref="A1:C42"/>
  <tableColumns count="3">
    <tableColumn id="1" name="Name"/>
    <tableColumn id="2" name="Count"/>
    <tableColumn id="3" name="Percent" dataDxfId="2">
      <calculatedColumnFormula>ROUND((100/12524)*Roles[[#This Row],[Count]],2)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LRoles" displayName="LRoles" ref="E1:H11" totalsRowCount="1">
  <autoFilter ref="E1:H10"/>
  <sortState ref="E2:H10">
    <sortCondition descending="1" ref="G1:G10"/>
  </sortState>
  <tableColumns count="4">
    <tableColumn id="1" name="Language"/>
    <tableColumn id="2" name="Helpers" totalsRowFunction="sum"/>
    <tableColumn id="3" name="Total" totalsRowFunction="sum"/>
    <tableColumn id="4" name="Helper%" totalsRowFunction="custom" dataDxfId="0">
      <calculatedColumnFormula>ROUND((100/LRoles[[#This Row],[Total]])*LRoles[[#This Row],[Helpers]],1)</calculatedColumnFormula>
      <totalsRowFormula>ROUND(SUBTOTAL(101,LRoles[Helper%]),1)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NDRoles" displayName="NDRoles" ref="A45:C63" totalsRowShown="0">
  <autoFilter ref="A45:C63"/>
  <sortState ref="A46:B63">
    <sortCondition descending="1" ref="B45:B63"/>
  </sortState>
  <tableColumns count="3">
    <tableColumn id="1" name="Name"/>
    <tableColumn id="2" name="Count"/>
    <tableColumn id="3" name="Role%" dataDxfId="1">
      <calculatedColumnFormula>ROUND((100/4303)*NDRoles[[#This Row],[Count]],2)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abSelected="1" topLeftCell="A25" zoomScale="70" zoomScaleNormal="70" workbookViewId="0">
      <selection activeCell="I15" sqref="I15"/>
    </sheetView>
  </sheetViews>
  <sheetFormatPr baseColWidth="10" defaultRowHeight="15" x14ac:dyDescent="0.25"/>
  <cols>
    <col min="1" max="1" width="22.85546875" customWidth="1"/>
    <col min="2" max="2" width="11.5703125" customWidth="1"/>
  </cols>
  <sheetData>
    <row r="1" spans="1:8" x14ac:dyDescent="0.25">
      <c r="A1" t="s">
        <v>40</v>
      </c>
      <c r="B1" t="s">
        <v>41</v>
      </c>
      <c r="C1" t="s">
        <v>44</v>
      </c>
      <c r="E1" t="s">
        <v>45</v>
      </c>
      <c r="F1" t="s">
        <v>46</v>
      </c>
      <c r="G1" t="s">
        <v>47</v>
      </c>
      <c r="H1" t="s">
        <v>48</v>
      </c>
    </row>
    <row r="2" spans="1:8" x14ac:dyDescent="0.25">
      <c r="A2" t="s">
        <v>42</v>
      </c>
      <c r="B2" s="3">
        <v>12524</v>
      </c>
      <c r="C2">
        <f>ROUND((100/12524)*Roles[[#This Row],[Count]],2)</f>
        <v>100</v>
      </c>
      <c r="E2" t="s">
        <v>25</v>
      </c>
      <c r="F2">
        <v>121</v>
      </c>
      <c r="G2">
        <v>756</v>
      </c>
      <c r="H2">
        <f>ROUND((100/LRoles[[#This Row],[Total]])*LRoles[[#This Row],[Helpers]],1)</f>
        <v>16</v>
      </c>
    </row>
    <row r="3" spans="1:8" x14ac:dyDescent="0.25">
      <c r="A3" t="s">
        <v>43</v>
      </c>
      <c r="B3">
        <f>B2-SUM(B4:B14)-SUM(B37:B42)</f>
        <v>8221</v>
      </c>
      <c r="C3">
        <f>ROUND((100/12524)*Roles[[#This Row],[Count]],2)</f>
        <v>65.64</v>
      </c>
      <c r="E3" t="s">
        <v>23</v>
      </c>
      <c r="F3">
        <v>97</v>
      </c>
      <c r="G3">
        <v>561</v>
      </c>
      <c r="H3">
        <f>ROUND((100/LRoles[[#This Row],[Total]])*LRoles[[#This Row],[Helpers]],1)</f>
        <v>17.3</v>
      </c>
    </row>
    <row r="4" spans="1:8" x14ac:dyDescent="0.25">
      <c r="A4" t="s">
        <v>0</v>
      </c>
      <c r="B4">
        <v>3</v>
      </c>
      <c r="C4">
        <f>ROUND((100/12524)*Roles[[#This Row],[Count]],2)</f>
        <v>0.02</v>
      </c>
      <c r="E4" t="s">
        <v>19</v>
      </c>
      <c r="F4">
        <v>77</v>
      </c>
      <c r="G4">
        <v>440</v>
      </c>
      <c r="H4">
        <f>ROUND((100/LRoles[[#This Row],[Total]])*LRoles[[#This Row],[Helpers]],1)</f>
        <v>17.5</v>
      </c>
    </row>
    <row r="5" spans="1:8" x14ac:dyDescent="0.25">
      <c r="A5" t="s">
        <v>1</v>
      </c>
      <c r="B5">
        <v>8</v>
      </c>
      <c r="C5">
        <f>ROUND((100/12524)*Roles[[#This Row],[Count]],2)</f>
        <v>0.06</v>
      </c>
      <c r="E5" t="s">
        <v>21</v>
      </c>
      <c r="F5">
        <v>57</v>
      </c>
      <c r="G5">
        <v>414</v>
      </c>
      <c r="H5">
        <f>ROUND((100/LRoles[[#This Row],[Total]])*LRoles[[#This Row],[Helpers]],1)</f>
        <v>13.8</v>
      </c>
    </row>
    <row r="6" spans="1:8" x14ac:dyDescent="0.25">
      <c r="A6" t="s">
        <v>2</v>
      </c>
      <c r="B6">
        <v>8</v>
      </c>
      <c r="C6">
        <f>ROUND((100/12524)*Roles[[#This Row],[Count]],2)</f>
        <v>0.06</v>
      </c>
      <c r="E6" t="s">
        <v>27</v>
      </c>
      <c r="F6">
        <v>54</v>
      </c>
      <c r="G6">
        <v>383</v>
      </c>
      <c r="H6">
        <f>ROUND((100/LRoles[[#This Row],[Total]])*LRoles[[#This Row],[Helpers]],1)</f>
        <v>14.1</v>
      </c>
    </row>
    <row r="7" spans="1:8" x14ac:dyDescent="0.25">
      <c r="A7" t="s">
        <v>3</v>
      </c>
      <c r="B7">
        <v>1</v>
      </c>
      <c r="C7">
        <f>ROUND((100/12524)*Roles[[#This Row],[Count]],2)</f>
        <v>0.01</v>
      </c>
      <c r="E7" t="s">
        <v>17</v>
      </c>
      <c r="F7">
        <v>41</v>
      </c>
      <c r="G7">
        <v>223</v>
      </c>
      <c r="H7">
        <f>ROUND((100/LRoles[[#This Row],[Total]])*LRoles[[#This Row],[Helpers]],1)</f>
        <v>18.399999999999999</v>
      </c>
    </row>
    <row r="8" spans="1:8" x14ac:dyDescent="0.25">
      <c r="A8" t="s">
        <v>4</v>
      </c>
      <c r="B8">
        <v>17</v>
      </c>
      <c r="C8">
        <f>ROUND((100/12524)*Roles[[#This Row],[Count]],2)</f>
        <v>0.14000000000000001</v>
      </c>
      <c r="E8" t="s">
        <v>15</v>
      </c>
      <c r="F8">
        <v>25</v>
      </c>
      <c r="G8">
        <v>102</v>
      </c>
      <c r="H8">
        <f>ROUND((100/LRoles[[#This Row],[Total]])*LRoles[[#This Row],[Helpers]],1)</f>
        <v>24.5</v>
      </c>
    </row>
    <row r="9" spans="1:8" x14ac:dyDescent="0.25">
      <c r="A9" t="s">
        <v>5</v>
      </c>
      <c r="B9">
        <v>0</v>
      </c>
      <c r="C9">
        <f>ROUND((100/12524)*Roles[[#This Row],[Count]],2)</f>
        <v>0</v>
      </c>
      <c r="E9" t="s">
        <v>11</v>
      </c>
      <c r="F9">
        <v>20</v>
      </c>
      <c r="G9">
        <v>86</v>
      </c>
      <c r="H9">
        <f>ROUND((100/LRoles[[#This Row],[Total]])*LRoles[[#This Row],[Helpers]],1)</f>
        <v>23.3</v>
      </c>
    </row>
    <row r="10" spans="1:8" x14ac:dyDescent="0.25">
      <c r="A10" t="s">
        <v>6</v>
      </c>
      <c r="B10">
        <v>3</v>
      </c>
      <c r="C10">
        <f>ROUND((100/12524)*Roles[[#This Row],[Count]],2)</f>
        <v>0.02</v>
      </c>
      <c r="E10" t="s">
        <v>13</v>
      </c>
      <c r="F10">
        <v>6</v>
      </c>
      <c r="G10">
        <v>26</v>
      </c>
      <c r="H10">
        <f>ROUND((100/LRoles[[#This Row],[Total]])*LRoles[[#This Row],[Helpers]],1)</f>
        <v>23.1</v>
      </c>
    </row>
    <row r="11" spans="1:8" x14ac:dyDescent="0.25">
      <c r="A11" t="s">
        <v>7</v>
      </c>
      <c r="B11">
        <v>13</v>
      </c>
      <c r="C11">
        <f>ROUND((100/12524)*Roles[[#This Row],[Count]],2)</f>
        <v>0.1</v>
      </c>
      <c r="F11">
        <f>SUBTOTAL(109,LRoles[Helpers])</f>
        <v>498</v>
      </c>
      <c r="G11">
        <f>SUBTOTAL(109,LRoles[Total])</f>
        <v>2991</v>
      </c>
      <c r="H11">
        <f>ROUND(SUBTOTAL(101,LRoles[Helper%]),1)</f>
        <v>18.7</v>
      </c>
    </row>
    <row r="12" spans="1:8" x14ac:dyDescent="0.25">
      <c r="A12" t="s">
        <v>8</v>
      </c>
      <c r="B12">
        <v>64</v>
      </c>
      <c r="C12">
        <f>ROUND((100/12524)*Roles[[#This Row],[Count]],2)</f>
        <v>0.51</v>
      </c>
      <c r="H12" s="5"/>
    </row>
    <row r="13" spans="1:8" x14ac:dyDescent="0.25">
      <c r="A13" t="s">
        <v>9</v>
      </c>
      <c r="B13">
        <v>10</v>
      </c>
      <c r="C13">
        <f>ROUND((100/12524)*Roles[[#This Row],[Count]],2)</f>
        <v>0.08</v>
      </c>
    </row>
    <row r="14" spans="1:8" x14ac:dyDescent="0.25">
      <c r="A14" t="s">
        <v>10</v>
      </c>
      <c r="B14">
        <v>1439</v>
      </c>
      <c r="C14">
        <f>ROUND((100/12524)*Roles[[#This Row],[Count]],2)</f>
        <v>11.49</v>
      </c>
    </row>
    <row r="15" spans="1:8" x14ac:dyDescent="0.25">
      <c r="A15" t="s">
        <v>11</v>
      </c>
      <c r="B15">
        <v>86</v>
      </c>
      <c r="C15">
        <f>ROUND((100/12524)*Roles[[#This Row],[Count]],2)</f>
        <v>0.69</v>
      </c>
    </row>
    <row r="16" spans="1:8" x14ac:dyDescent="0.25">
      <c r="A16" t="s">
        <v>12</v>
      </c>
      <c r="B16">
        <v>20</v>
      </c>
      <c r="C16">
        <f>ROUND((100/12524)*Roles[[#This Row],[Count]],2)</f>
        <v>0.16</v>
      </c>
    </row>
    <row r="17" spans="1:3" x14ac:dyDescent="0.25">
      <c r="A17" t="s">
        <v>13</v>
      </c>
      <c r="B17">
        <v>26</v>
      </c>
      <c r="C17">
        <f>ROUND((100/12524)*Roles[[#This Row],[Count]],2)</f>
        <v>0.21</v>
      </c>
    </row>
    <row r="18" spans="1:3" x14ac:dyDescent="0.25">
      <c r="A18" t="s">
        <v>14</v>
      </c>
      <c r="B18">
        <v>6</v>
      </c>
      <c r="C18">
        <f>ROUND((100/12524)*Roles[[#This Row],[Count]],2)</f>
        <v>0.05</v>
      </c>
    </row>
    <row r="19" spans="1:3" x14ac:dyDescent="0.25">
      <c r="A19" t="s">
        <v>15</v>
      </c>
      <c r="B19">
        <v>102</v>
      </c>
      <c r="C19">
        <f>ROUND((100/12524)*Roles[[#This Row],[Count]],2)</f>
        <v>0.81</v>
      </c>
    </row>
    <row r="20" spans="1:3" x14ac:dyDescent="0.25">
      <c r="A20" t="s">
        <v>16</v>
      </c>
      <c r="B20">
        <v>25</v>
      </c>
      <c r="C20">
        <f>ROUND((100/12524)*Roles[[#This Row],[Count]],2)</f>
        <v>0.2</v>
      </c>
    </row>
    <row r="21" spans="1:3" x14ac:dyDescent="0.25">
      <c r="A21" t="s">
        <v>17</v>
      </c>
      <c r="B21">
        <v>223</v>
      </c>
      <c r="C21">
        <f>ROUND((100/12524)*Roles[[#This Row],[Count]],2)</f>
        <v>1.78</v>
      </c>
    </row>
    <row r="22" spans="1:3" x14ac:dyDescent="0.25">
      <c r="A22" t="s">
        <v>18</v>
      </c>
      <c r="B22">
        <v>41</v>
      </c>
      <c r="C22">
        <f>ROUND((100/12524)*Roles[[#This Row],[Count]],2)</f>
        <v>0.33</v>
      </c>
    </row>
    <row r="23" spans="1:3" x14ac:dyDescent="0.25">
      <c r="A23" t="s">
        <v>19</v>
      </c>
      <c r="B23">
        <v>440</v>
      </c>
      <c r="C23">
        <f>ROUND((100/12524)*Roles[[#This Row],[Count]],2)</f>
        <v>3.51</v>
      </c>
    </row>
    <row r="24" spans="1:3" x14ac:dyDescent="0.25">
      <c r="A24" t="s">
        <v>20</v>
      </c>
      <c r="B24">
        <v>77</v>
      </c>
      <c r="C24">
        <f>ROUND((100/12524)*Roles[[#This Row],[Count]],2)</f>
        <v>0.61</v>
      </c>
    </row>
    <row r="25" spans="1:3" x14ac:dyDescent="0.25">
      <c r="A25" t="s">
        <v>21</v>
      </c>
      <c r="B25">
        <v>414</v>
      </c>
      <c r="C25">
        <f>ROUND((100/12524)*Roles[[#This Row],[Count]],2)</f>
        <v>3.31</v>
      </c>
    </row>
    <row r="26" spans="1:3" x14ac:dyDescent="0.25">
      <c r="A26" t="s">
        <v>22</v>
      </c>
      <c r="B26">
        <v>57</v>
      </c>
      <c r="C26">
        <f>ROUND((100/12524)*Roles[[#This Row],[Count]],2)</f>
        <v>0.46</v>
      </c>
    </row>
    <row r="27" spans="1:3" x14ac:dyDescent="0.25">
      <c r="A27" t="s">
        <v>23</v>
      </c>
      <c r="B27">
        <v>561</v>
      </c>
      <c r="C27">
        <f>ROUND((100/12524)*Roles[[#This Row],[Count]],2)</f>
        <v>4.4800000000000004</v>
      </c>
    </row>
    <row r="28" spans="1:3" x14ac:dyDescent="0.25">
      <c r="A28" t="s">
        <v>24</v>
      </c>
      <c r="B28">
        <v>97</v>
      </c>
      <c r="C28">
        <f>ROUND((100/12524)*Roles[[#This Row],[Count]],2)</f>
        <v>0.77</v>
      </c>
    </row>
    <row r="29" spans="1:3" x14ac:dyDescent="0.25">
      <c r="A29" t="s">
        <v>25</v>
      </c>
      <c r="B29">
        <v>756</v>
      </c>
      <c r="C29">
        <f>ROUND((100/12524)*Roles[[#This Row],[Count]],2)</f>
        <v>6.04</v>
      </c>
    </row>
    <row r="30" spans="1:3" x14ac:dyDescent="0.25">
      <c r="A30" t="s">
        <v>26</v>
      </c>
      <c r="B30">
        <v>121</v>
      </c>
      <c r="C30">
        <f>ROUND((100/12524)*Roles[[#This Row],[Count]],2)</f>
        <v>0.97</v>
      </c>
    </row>
    <row r="31" spans="1:3" x14ac:dyDescent="0.25">
      <c r="A31" t="s">
        <v>27</v>
      </c>
      <c r="B31">
        <v>383</v>
      </c>
      <c r="C31">
        <f>ROUND((100/12524)*Roles[[#This Row],[Count]],2)</f>
        <v>3.06</v>
      </c>
    </row>
    <row r="32" spans="1:3" x14ac:dyDescent="0.25">
      <c r="A32" t="s">
        <v>28</v>
      </c>
      <c r="B32">
        <v>54</v>
      </c>
      <c r="C32">
        <f>ROUND((100/12524)*Roles[[#This Row],[Count]],2)</f>
        <v>0.43</v>
      </c>
    </row>
    <row r="33" spans="1:3" x14ac:dyDescent="0.25">
      <c r="A33" t="s">
        <v>30</v>
      </c>
      <c r="B33">
        <v>6</v>
      </c>
      <c r="C33">
        <f>ROUND((100/12524)*Roles[[#This Row],[Count]],2)</f>
        <v>0.05</v>
      </c>
    </row>
    <row r="34" spans="1:3" x14ac:dyDescent="0.25">
      <c r="A34" t="s">
        <v>31</v>
      </c>
      <c r="B34">
        <v>3</v>
      </c>
      <c r="C34" s="5">
        <f>ROUND((100/12524)*Roles[[#This Row],[Count]],2)</f>
        <v>0.02</v>
      </c>
    </row>
    <row r="35" spans="1:3" x14ac:dyDescent="0.25">
      <c r="A35" t="s">
        <v>32</v>
      </c>
      <c r="B35">
        <v>10</v>
      </c>
      <c r="C35" s="5">
        <f>ROUND((100/12524)*Roles[[#This Row],[Count]],2)</f>
        <v>0.08</v>
      </c>
    </row>
    <row r="36" spans="1:3" x14ac:dyDescent="0.25">
      <c r="A36" s="1" t="s">
        <v>29</v>
      </c>
      <c r="B36" s="4">
        <v>228</v>
      </c>
      <c r="C36" s="2">
        <f>ROUND((100/12524)*Roles[[#This Row],[Count]],2)</f>
        <v>1.82</v>
      </c>
    </row>
    <row r="37" spans="1:3" x14ac:dyDescent="0.25">
      <c r="A37" t="s">
        <v>33</v>
      </c>
      <c r="B37">
        <v>125</v>
      </c>
      <c r="C37">
        <f>ROUND((100/12524)*Roles[[#This Row],[Count]],2)</f>
        <v>1</v>
      </c>
    </row>
    <row r="38" spans="1:3" x14ac:dyDescent="0.25">
      <c r="A38" t="s">
        <v>34</v>
      </c>
      <c r="B38">
        <v>1403</v>
      </c>
      <c r="C38">
        <f>ROUND((100/12524)*Roles[[#This Row],[Count]],2)</f>
        <v>11.2</v>
      </c>
    </row>
    <row r="39" spans="1:3" x14ac:dyDescent="0.25">
      <c r="A39" t="s">
        <v>35</v>
      </c>
      <c r="B39">
        <v>33</v>
      </c>
      <c r="C39">
        <f>ROUND((100/12524)*Roles[[#This Row],[Count]],2)</f>
        <v>0.26</v>
      </c>
    </row>
    <row r="40" spans="1:3" x14ac:dyDescent="0.25">
      <c r="A40" t="s">
        <v>36</v>
      </c>
      <c r="B40">
        <v>5</v>
      </c>
      <c r="C40">
        <f>ROUND((100/12524)*Roles[[#This Row],[Count]],2)</f>
        <v>0.04</v>
      </c>
    </row>
    <row r="41" spans="1:3" x14ac:dyDescent="0.25">
      <c r="A41" t="s">
        <v>37</v>
      </c>
      <c r="B41">
        <v>416</v>
      </c>
      <c r="C41">
        <f>ROUND((100/12524)*Roles[[#This Row],[Count]],2)</f>
        <v>3.32</v>
      </c>
    </row>
    <row r="42" spans="1:3" x14ac:dyDescent="0.25">
      <c r="A42" t="s">
        <v>38</v>
      </c>
      <c r="B42">
        <v>755</v>
      </c>
      <c r="C42">
        <f>ROUND((100/12524)*Roles[[#This Row],[Count]],2)</f>
        <v>6.03</v>
      </c>
    </row>
    <row r="45" spans="1:3" x14ac:dyDescent="0.25">
      <c r="A45" t="s">
        <v>40</v>
      </c>
      <c r="B45" t="s">
        <v>41</v>
      </c>
      <c r="C45" t="s">
        <v>54</v>
      </c>
    </row>
    <row r="46" spans="1:3" x14ac:dyDescent="0.25">
      <c r="A46" t="s">
        <v>43</v>
      </c>
      <c r="B46">
        <f>B2-SUM(B47:B63)</f>
        <v>8221</v>
      </c>
      <c r="C46" t="s">
        <v>53</v>
      </c>
    </row>
    <row r="47" spans="1:3" x14ac:dyDescent="0.25">
      <c r="A47" t="s">
        <v>10</v>
      </c>
      <c r="B47">
        <v>1439</v>
      </c>
      <c r="C47">
        <f>ROUND((100/4303)*NDRoles[[#This Row],[Count]],2)</f>
        <v>33.44</v>
      </c>
    </row>
    <row r="48" spans="1:3" x14ac:dyDescent="0.25">
      <c r="A48" t="s">
        <v>34</v>
      </c>
      <c r="B48">
        <v>1403</v>
      </c>
      <c r="C48">
        <f>ROUND((100/4303)*NDRoles[[#This Row],[Count]],2)</f>
        <v>32.61</v>
      </c>
    </row>
    <row r="49" spans="1:3" x14ac:dyDescent="0.25">
      <c r="A49" t="s">
        <v>38</v>
      </c>
      <c r="B49">
        <v>755</v>
      </c>
      <c r="C49">
        <f>ROUND((100/4303)*NDRoles[[#This Row],[Count]],2)</f>
        <v>17.55</v>
      </c>
    </row>
    <row r="50" spans="1:3" x14ac:dyDescent="0.25">
      <c r="A50" t="s">
        <v>37</v>
      </c>
      <c r="B50">
        <v>416</v>
      </c>
      <c r="C50">
        <f>ROUND((100/4303)*NDRoles[[#This Row],[Count]],2)</f>
        <v>9.67</v>
      </c>
    </row>
    <row r="51" spans="1:3" x14ac:dyDescent="0.25">
      <c r="A51" t="s">
        <v>33</v>
      </c>
      <c r="B51">
        <v>125</v>
      </c>
      <c r="C51">
        <f>ROUND((100/4303)*NDRoles[[#This Row],[Count]],2)</f>
        <v>2.9</v>
      </c>
    </row>
    <row r="52" spans="1:3" x14ac:dyDescent="0.25">
      <c r="A52" t="s">
        <v>8</v>
      </c>
      <c r="B52">
        <v>64</v>
      </c>
      <c r="C52">
        <f>ROUND((100/4303)*NDRoles[[#This Row],[Count]],2)</f>
        <v>1.49</v>
      </c>
    </row>
    <row r="53" spans="1:3" x14ac:dyDescent="0.25">
      <c r="A53" t="s">
        <v>35</v>
      </c>
      <c r="B53">
        <v>33</v>
      </c>
      <c r="C53">
        <f>ROUND((100/4303)*NDRoles[[#This Row],[Count]],2)</f>
        <v>0.77</v>
      </c>
    </row>
    <row r="54" spans="1:3" x14ac:dyDescent="0.25">
      <c r="A54" t="s">
        <v>4</v>
      </c>
      <c r="B54">
        <v>17</v>
      </c>
      <c r="C54">
        <f>ROUND((100/4303)*NDRoles[[#This Row],[Count]],2)</f>
        <v>0.4</v>
      </c>
    </row>
    <row r="55" spans="1:3" x14ac:dyDescent="0.25">
      <c r="A55" t="s">
        <v>7</v>
      </c>
      <c r="B55">
        <v>13</v>
      </c>
      <c r="C55">
        <f>ROUND((100/4303)*NDRoles[[#This Row],[Count]],2)</f>
        <v>0.3</v>
      </c>
    </row>
    <row r="56" spans="1:3" x14ac:dyDescent="0.25">
      <c r="A56" t="s">
        <v>9</v>
      </c>
      <c r="B56">
        <v>10</v>
      </c>
      <c r="C56">
        <f>ROUND((100/4303)*NDRoles[[#This Row],[Count]],2)</f>
        <v>0.23</v>
      </c>
    </row>
    <row r="57" spans="1:3" x14ac:dyDescent="0.25">
      <c r="A57" t="s">
        <v>1</v>
      </c>
      <c r="B57">
        <v>8</v>
      </c>
      <c r="C57">
        <f>ROUND((100/4303)*NDRoles[[#This Row],[Count]],2)</f>
        <v>0.19</v>
      </c>
    </row>
    <row r="58" spans="1:3" x14ac:dyDescent="0.25">
      <c r="A58" t="s">
        <v>2</v>
      </c>
      <c r="B58">
        <v>8</v>
      </c>
      <c r="C58">
        <f>ROUND((100/4303)*NDRoles[[#This Row],[Count]],2)</f>
        <v>0.19</v>
      </c>
    </row>
    <row r="59" spans="1:3" x14ac:dyDescent="0.25">
      <c r="A59" t="s">
        <v>36</v>
      </c>
      <c r="B59">
        <v>5</v>
      </c>
      <c r="C59">
        <f>ROUND((100/4303)*NDRoles[[#This Row],[Count]],2)</f>
        <v>0.12</v>
      </c>
    </row>
    <row r="60" spans="1:3" x14ac:dyDescent="0.25">
      <c r="A60" t="s">
        <v>0</v>
      </c>
      <c r="B60">
        <v>3</v>
      </c>
      <c r="C60">
        <f>ROUND((100/4303)*NDRoles[[#This Row],[Count]],2)</f>
        <v>7.0000000000000007E-2</v>
      </c>
    </row>
    <row r="61" spans="1:3" x14ac:dyDescent="0.25">
      <c r="A61" t="s">
        <v>6</v>
      </c>
      <c r="B61">
        <v>3</v>
      </c>
      <c r="C61">
        <f>ROUND((100/4303)*NDRoles[[#This Row],[Count]],2)</f>
        <v>7.0000000000000007E-2</v>
      </c>
    </row>
    <row r="62" spans="1:3" x14ac:dyDescent="0.25">
      <c r="A62" t="s">
        <v>3</v>
      </c>
      <c r="B62">
        <v>1</v>
      </c>
      <c r="C62">
        <f>ROUND((100/4303)*NDRoles[[#This Row],[Count]],2)</f>
        <v>0.02</v>
      </c>
    </row>
    <row r="63" spans="1:3" x14ac:dyDescent="0.25">
      <c r="A63" t="s">
        <v>5</v>
      </c>
      <c r="B63">
        <v>0</v>
      </c>
      <c r="C63">
        <f>ROUND((100/4303)*NDRoles[[#This Row],[Count]],2)</f>
        <v>0</v>
      </c>
    </row>
  </sheetData>
  <pageMargins left="0.7" right="0.7" top="0.78740157499999996" bottom="0.78740157499999996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2019-03-06T14:14:42Z</dcterms:created>
  <dcterms:modified xsi:type="dcterms:W3CDTF">2019-03-06T15:07:20Z</dcterms:modified>
</cp:coreProperties>
</file>