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elajar Coding\. My Portofolio\shared\"/>
    </mc:Choice>
  </mc:AlternateContent>
  <xr:revisionPtr revIDLastSave="0" documentId="13_ncr:1_{82EFF4C2-FA41-49AB-BCC5-25C8A2792E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wal" sheetId="8" r:id="rId1"/>
    <sheet name="AKUN" sheetId="1" r:id="rId2"/>
    <sheet name="JURNAL" sheetId="2" r:id="rId3"/>
    <sheet name="BUKU BESAR" sheetId="3" r:id="rId4"/>
    <sheet name="Neraca Lajur" sheetId="4" r:id="rId5"/>
    <sheet name="CASHFLOW" sheetId="11" r:id="rId6"/>
    <sheet name="Laba-Rugi" sheetId="6" r:id="rId7"/>
    <sheet name="NERACA Akhir" sheetId="5" r:id="rId8"/>
    <sheet name="Neraca Awal" sheetId="9" r:id="rId9"/>
  </sheets>
  <definedNames>
    <definedName name="_xlnm._FilterDatabase" localSheetId="3" hidden="1">'BUKU BESAR'!$D$7:$J$1000</definedName>
    <definedName name="_xlnm._FilterDatabase" localSheetId="2" hidden="1">JURNAL!$H$6:$P$3203</definedName>
    <definedName name="bulanz">Awal!$C$21:$C$32</definedName>
    <definedName name="Filter_BB">'BUKU BESAR'!$L$3</definedName>
    <definedName name="JDebet">JURNAL!$M:$M</definedName>
    <definedName name="JKredit">JURNAL!$N:$N</definedName>
    <definedName name="KBNS">JURNAL!$B:$B</definedName>
    <definedName name="KBPny">JURNAL!$C:$C</definedName>
    <definedName name="KodeAkun">AKUN!$B$7:$B$127</definedName>
    <definedName name="Neraca_Lj">'Neraca Lajur'!$B:$S</definedName>
    <definedName name="T_Akun">AKUN!$B:$G</definedName>
    <definedName name="T_Jurnal">JURNAL!$D:$N</definedName>
    <definedName name="tahunz">Awal!$E$21:$E$32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2" i="5"/>
  <c r="B2" i="6"/>
  <c r="B2" i="11"/>
  <c r="B2" i="4"/>
  <c r="G48" i="9"/>
  <c r="G49" i="9"/>
  <c r="G50" i="9"/>
  <c r="G51" i="9"/>
  <c r="G42" i="9"/>
  <c r="G41" i="9"/>
  <c r="G40" i="9"/>
  <c r="G39" i="9"/>
  <c r="G37" i="9"/>
  <c r="G36" i="9"/>
  <c r="G26" i="9"/>
  <c r="G24" i="9"/>
  <c r="G25" i="9"/>
  <c r="G29" i="9"/>
  <c r="G23" i="9"/>
  <c r="G10" i="9"/>
  <c r="G11" i="9"/>
  <c r="G12" i="9"/>
  <c r="G13" i="9"/>
  <c r="G14" i="9"/>
  <c r="G15" i="9"/>
  <c r="G16" i="9"/>
  <c r="G17" i="9"/>
  <c r="G18" i="9"/>
  <c r="G9" i="9"/>
  <c r="G47" i="9" l="1"/>
  <c r="H53" i="9" l="1"/>
  <c r="H20" i="9"/>
  <c r="G27" i="9"/>
  <c r="B119" i="4"/>
  <c r="G119" i="4" s="1"/>
  <c r="B4" i="11"/>
  <c r="B126" i="4"/>
  <c r="G126" i="4" s="1"/>
  <c r="P59" i="11"/>
  <c r="P51" i="11"/>
  <c r="P43" i="11"/>
  <c r="P32" i="11"/>
  <c r="P31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K54" i="11"/>
  <c r="L53" i="11"/>
  <c r="K53" i="11"/>
  <c r="L52" i="11"/>
  <c r="K52" i="11"/>
  <c r="L51" i="11"/>
  <c r="K51" i="11"/>
  <c r="L50" i="11"/>
  <c r="K50" i="11"/>
  <c r="L48" i="11"/>
  <c r="L47" i="11"/>
  <c r="K47" i="11"/>
  <c r="L46" i="11"/>
  <c r="K46" i="11"/>
  <c r="L45" i="11"/>
  <c r="K45" i="11" s="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B4" i="5"/>
  <c r="B4" i="6"/>
  <c r="B4" i="4"/>
  <c r="D5" i="3"/>
  <c r="B90" i="6" l="1"/>
  <c r="G28" i="9"/>
  <c r="H31" i="9" s="1"/>
  <c r="H33" i="9" s="1"/>
  <c r="D119" i="4"/>
  <c r="E119" i="4"/>
  <c r="F119" i="4"/>
  <c r="C119" i="4"/>
  <c r="B99" i="6"/>
  <c r="F126" i="4"/>
  <c r="D126" i="4"/>
  <c r="E126" i="4"/>
  <c r="C126" i="4"/>
  <c r="K48" i="11"/>
  <c r="S119" i="4" l="1"/>
  <c r="R119" i="4"/>
  <c r="N119" i="4"/>
  <c r="P119" i="4" s="1"/>
  <c r="J119" i="4"/>
  <c r="L49" i="11"/>
  <c r="K49" i="11" s="1"/>
  <c r="K64" i="11" s="1"/>
  <c r="O126" i="4"/>
  <c r="Q126" i="4" s="1"/>
  <c r="K126" i="4"/>
  <c r="S126" i="4"/>
  <c r="R126" i="4"/>
  <c r="L3065" i="2"/>
  <c r="L3064" i="2"/>
  <c r="L3063" i="2"/>
  <c r="L3062" i="2"/>
  <c r="L3061" i="2"/>
  <c r="L3060" i="2"/>
  <c r="L3059" i="2"/>
  <c r="L3058" i="2"/>
  <c r="L3057" i="2"/>
  <c r="L3056" i="2"/>
  <c r="L3055" i="2"/>
  <c r="L3067" i="2" l="1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R3054" i="2"/>
  <c r="P3054" i="2"/>
  <c r="L3054" i="2"/>
  <c r="F3054" i="2"/>
  <c r="E3054" i="2"/>
  <c r="D3054" i="2" s="1"/>
  <c r="C3054" i="2"/>
  <c r="B3054" i="2" s="1"/>
  <c r="R3055" i="2"/>
  <c r="F3055" i="2"/>
  <c r="E3055" i="2"/>
  <c r="C3055" i="2"/>
  <c r="B3055" i="2" s="1"/>
  <c r="R3056" i="2"/>
  <c r="F3056" i="2"/>
  <c r="E3056" i="2"/>
  <c r="C3056" i="2"/>
  <c r="B3056" i="2" s="1"/>
  <c r="L54" i="11" l="1"/>
  <c r="L64" i="11" s="1"/>
  <c r="K65" i="11" s="1"/>
  <c r="G38" i="9"/>
  <c r="H44" i="9" s="1"/>
  <c r="H55" i="9" s="1"/>
  <c r="F3165" i="2"/>
  <c r="R3203" i="2"/>
  <c r="L3203" i="2"/>
  <c r="F3203" i="2"/>
  <c r="E3203" i="2"/>
  <c r="D3203" i="2" s="1"/>
  <c r="C3203" i="2"/>
  <c r="B3203" i="2" s="1"/>
  <c r="R3202" i="2"/>
  <c r="L3202" i="2"/>
  <c r="F3202" i="2"/>
  <c r="E3202" i="2"/>
  <c r="D3202" i="2" s="1"/>
  <c r="C3202" i="2"/>
  <c r="B3202" i="2" s="1"/>
  <c r="R3201" i="2"/>
  <c r="L3201" i="2"/>
  <c r="F3201" i="2"/>
  <c r="E3201" i="2"/>
  <c r="D3201" i="2" s="1"/>
  <c r="C3201" i="2"/>
  <c r="B3201" i="2" s="1"/>
  <c r="R3200" i="2"/>
  <c r="L3200" i="2"/>
  <c r="F3200" i="2"/>
  <c r="E3200" i="2"/>
  <c r="D3200" i="2" s="1"/>
  <c r="C3200" i="2"/>
  <c r="B3200" i="2" s="1"/>
  <c r="R3199" i="2"/>
  <c r="L3199" i="2"/>
  <c r="F3199" i="2"/>
  <c r="E3199" i="2"/>
  <c r="D3199" i="2" s="1"/>
  <c r="C3199" i="2"/>
  <c r="B3199" i="2" s="1"/>
  <c r="R3198" i="2"/>
  <c r="L3198" i="2"/>
  <c r="F3198" i="2"/>
  <c r="E3198" i="2"/>
  <c r="D3198" i="2" s="1"/>
  <c r="C3198" i="2"/>
  <c r="B3198" i="2" s="1"/>
  <c r="R3197" i="2"/>
  <c r="L3197" i="2"/>
  <c r="F3197" i="2"/>
  <c r="E3197" i="2"/>
  <c r="D3197" i="2" s="1"/>
  <c r="C3197" i="2"/>
  <c r="B3197" i="2" s="1"/>
  <c r="R3196" i="2"/>
  <c r="L3196" i="2"/>
  <c r="F3196" i="2"/>
  <c r="E3196" i="2"/>
  <c r="D3196" i="2" s="1"/>
  <c r="C3196" i="2"/>
  <c r="B3196" i="2" s="1"/>
  <c r="R3195" i="2"/>
  <c r="L3195" i="2"/>
  <c r="F3195" i="2"/>
  <c r="E3195" i="2"/>
  <c r="D3195" i="2" s="1"/>
  <c r="C3195" i="2"/>
  <c r="B3195" i="2" s="1"/>
  <c r="R3194" i="2"/>
  <c r="L3194" i="2"/>
  <c r="F3194" i="2"/>
  <c r="E3194" i="2"/>
  <c r="D3194" i="2" s="1"/>
  <c r="C3194" i="2"/>
  <c r="B3194" i="2" s="1"/>
  <c r="R3193" i="2"/>
  <c r="L3193" i="2"/>
  <c r="F3193" i="2"/>
  <c r="E3193" i="2"/>
  <c r="D3193" i="2" s="1"/>
  <c r="C3193" i="2"/>
  <c r="B3193" i="2" s="1"/>
  <c r="R3192" i="2"/>
  <c r="L3192" i="2"/>
  <c r="F3192" i="2"/>
  <c r="E3192" i="2"/>
  <c r="D3192" i="2" s="1"/>
  <c r="C3192" i="2"/>
  <c r="B3192" i="2" s="1"/>
  <c r="R3191" i="2"/>
  <c r="L3191" i="2"/>
  <c r="F3191" i="2"/>
  <c r="E3191" i="2"/>
  <c r="D3191" i="2" s="1"/>
  <c r="C3191" i="2"/>
  <c r="B3191" i="2" s="1"/>
  <c r="R3190" i="2"/>
  <c r="L3190" i="2"/>
  <c r="F3190" i="2"/>
  <c r="E3190" i="2"/>
  <c r="D3190" i="2" s="1"/>
  <c r="C3190" i="2"/>
  <c r="B3190" i="2" s="1"/>
  <c r="R3189" i="2"/>
  <c r="L3189" i="2"/>
  <c r="F3189" i="2"/>
  <c r="E3189" i="2"/>
  <c r="D3189" i="2" s="1"/>
  <c r="C3189" i="2"/>
  <c r="B3189" i="2" s="1"/>
  <c r="R3188" i="2"/>
  <c r="L3188" i="2"/>
  <c r="F3188" i="2"/>
  <c r="E3188" i="2"/>
  <c r="D3188" i="2" s="1"/>
  <c r="C3188" i="2"/>
  <c r="B3188" i="2" s="1"/>
  <c r="R3187" i="2"/>
  <c r="L3187" i="2"/>
  <c r="F3187" i="2"/>
  <c r="E3187" i="2"/>
  <c r="D3187" i="2" s="1"/>
  <c r="C3187" i="2"/>
  <c r="B3187" i="2" s="1"/>
  <c r="R3186" i="2"/>
  <c r="L3186" i="2"/>
  <c r="F3186" i="2"/>
  <c r="E3186" i="2"/>
  <c r="D3186" i="2" s="1"/>
  <c r="C3186" i="2"/>
  <c r="B3186" i="2" s="1"/>
  <c r="R3185" i="2"/>
  <c r="L3185" i="2"/>
  <c r="F3185" i="2"/>
  <c r="E3185" i="2"/>
  <c r="D3185" i="2" s="1"/>
  <c r="C3185" i="2"/>
  <c r="B3185" i="2" s="1"/>
  <c r="R3184" i="2"/>
  <c r="L3184" i="2"/>
  <c r="F3184" i="2"/>
  <c r="E3184" i="2"/>
  <c r="D3184" i="2" s="1"/>
  <c r="C3184" i="2"/>
  <c r="B3184" i="2" s="1"/>
  <c r="R3183" i="2"/>
  <c r="L3183" i="2"/>
  <c r="F3183" i="2"/>
  <c r="E3183" i="2"/>
  <c r="D3183" i="2" s="1"/>
  <c r="C3183" i="2"/>
  <c r="B3183" i="2" s="1"/>
  <c r="R3182" i="2"/>
  <c r="L3182" i="2"/>
  <c r="F3182" i="2"/>
  <c r="E3182" i="2"/>
  <c r="D3182" i="2" s="1"/>
  <c r="C3182" i="2"/>
  <c r="B3182" i="2" s="1"/>
  <c r="R3181" i="2"/>
  <c r="L3181" i="2"/>
  <c r="F3181" i="2"/>
  <c r="E3181" i="2"/>
  <c r="D3181" i="2" s="1"/>
  <c r="C3181" i="2"/>
  <c r="B3181" i="2" s="1"/>
  <c r="R3180" i="2"/>
  <c r="L3180" i="2"/>
  <c r="F3180" i="2"/>
  <c r="E3180" i="2"/>
  <c r="D3180" i="2" s="1"/>
  <c r="C3180" i="2"/>
  <c r="B3180" i="2" s="1"/>
  <c r="R3179" i="2"/>
  <c r="L3179" i="2"/>
  <c r="F3179" i="2"/>
  <c r="E3179" i="2"/>
  <c r="D3179" i="2" s="1"/>
  <c r="C3179" i="2"/>
  <c r="B3179" i="2" s="1"/>
  <c r="R3178" i="2"/>
  <c r="L3178" i="2"/>
  <c r="F3178" i="2"/>
  <c r="E3178" i="2"/>
  <c r="D3178" i="2" s="1"/>
  <c r="C3178" i="2"/>
  <c r="B3178" i="2" s="1"/>
  <c r="R3177" i="2"/>
  <c r="L3177" i="2"/>
  <c r="F3177" i="2"/>
  <c r="E3177" i="2"/>
  <c r="D3177" i="2" s="1"/>
  <c r="C3177" i="2"/>
  <c r="B3177" i="2" s="1"/>
  <c r="R3176" i="2"/>
  <c r="L3176" i="2"/>
  <c r="F3176" i="2"/>
  <c r="E3176" i="2"/>
  <c r="D3176" i="2" s="1"/>
  <c r="C3176" i="2"/>
  <c r="B3176" i="2" s="1"/>
  <c r="R3175" i="2"/>
  <c r="L3175" i="2"/>
  <c r="F3175" i="2"/>
  <c r="E3175" i="2"/>
  <c r="D3175" i="2" s="1"/>
  <c r="C3175" i="2"/>
  <c r="R3174" i="2"/>
  <c r="L3174" i="2"/>
  <c r="F3174" i="2"/>
  <c r="E3174" i="2"/>
  <c r="D3174" i="2" s="1"/>
  <c r="C3174" i="2"/>
  <c r="B3174" i="2" s="1"/>
  <c r="R3173" i="2"/>
  <c r="F3173" i="2"/>
  <c r="E3173" i="2"/>
  <c r="D3173" i="2" s="1"/>
  <c r="C3173" i="2"/>
  <c r="B3173" i="2" s="1"/>
  <c r="R3172" i="2"/>
  <c r="F3172" i="2"/>
  <c r="E3172" i="2"/>
  <c r="D3172" i="2" s="1"/>
  <c r="C3172" i="2"/>
  <c r="B3172" i="2" s="1"/>
  <c r="R3171" i="2"/>
  <c r="F3171" i="2"/>
  <c r="E3171" i="2"/>
  <c r="D3171" i="2" s="1"/>
  <c r="C3171" i="2"/>
  <c r="B3171" i="2" s="1"/>
  <c r="R3170" i="2"/>
  <c r="F3170" i="2"/>
  <c r="E3170" i="2"/>
  <c r="D3170" i="2" s="1"/>
  <c r="C3170" i="2"/>
  <c r="B3170" i="2" s="1"/>
  <c r="R3169" i="2"/>
  <c r="F3169" i="2"/>
  <c r="E3169" i="2"/>
  <c r="D3169" i="2" s="1"/>
  <c r="C3169" i="2"/>
  <c r="B3169" i="2" s="1"/>
  <c r="R3168" i="2"/>
  <c r="F3168" i="2"/>
  <c r="E3168" i="2"/>
  <c r="C3168" i="2"/>
  <c r="B3168" i="2" s="1"/>
  <c r="R3167" i="2"/>
  <c r="F3167" i="2"/>
  <c r="E3167" i="2"/>
  <c r="D3167" i="2" s="1"/>
  <c r="C3167" i="2"/>
  <c r="B3167" i="2" s="1"/>
  <c r="R3166" i="2"/>
  <c r="F3166" i="2"/>
  <c r="E3166" i="2"/>
  <c r="D3166" i="2" s="1"/>
  <c r="C3166" i="2"/>
  <c r="B3166" i="2" s="1"/>
  <c r="R3165" i="2"/>
  <c r="E3165" i="2"/>
  <c r="C3165" i="2"/>
  <c r="B3165" i="2" s="1"/>
  <c r="R3164" i="2"/>
  <c r="F3164" i="2"/>
  <c r="E3164" i="2"/>
  <c r="C3164" i="2"/>
  <c r="B3164" i="2" s="1"/>
  <c r="R3163" i="2"/>
  <c r="F3163" i="2"/>
  <c r="E3163" i="2"/>
  <c r="C3163" i="2"/>
  <c r="B3163" i="2" s="1"/>
  <c r="R3162" i="2"/>
  <c r="F3162" i="2"/>
  <c r="E3162" i="2"/>
  <c r="D3162" i="2" s="1"/>
  <c r="C3162" i="2"/>
  <c r="B3162" i="2" s="1"/>
  <c r="R3161" i="2"/>
  <c r="F3161" i="2"/>
  <c r="E3161" i="2"/>
  <c r="D3161" i="2" s="1"/>
  <c r="C3161" i="2"/>
  <c r="B3161" i="2" s="1"/>
  <c r="R3160" i="2"/>
  <c r="F3160" i="2"/>
  <c r="E3160" i="2"/>
  <c r="C3160" i="2"/>
  <c r="B3160" i="2" s="1"/>
  <c r="R3159" i="2"/>
  <c r="F3159" i="2"/>
  <c r="E3159" i="2"/>
  <c r="D3159" i="2" s="1"/>
  <c r="C3159" i="2"/>
  <c r="B3159" i="2" s="1"/>
  <c r="R3158" i="2"/>
  <c r="F3158" i="2"/>
  <c r="E3158" i="2"/>
  <c r="D3158" i="2" s="1"/>
  <c r="C3158" i="2"/>
  <c r="B3158" i="2" s="1"/>
  <c r="R3157" i="2"/>
  <c r="F3157" i="2"/>
  <c r="E3157" i="2"/>
  <c r="D3157" i="2" s="1"/>
  <c r="C3157" i="2"/>
  <c r="B3157" i="2" s="1"/>
  <c r="R3156" i="2"/>
  <c r="F3156" i="2"/>
  <c r="E3156" i="2"/>
  <c r="C3156" i="2"/>
  <c r="B3156" i="2" s="1"/>
  <c r="R3155" i="2"/>
  <c r="F3155" i="2"/>
  <c r="E3155" i="2"/>
  <c r="D3155" i="2" s="1"/>
  <c r="C3155" i="2"/>
  <c r="B3155" i="2" s="1"/>
  <c r="R3154" i="2"/>
  <c r="F3154" i="2"/>
  <c r="E3154" i="2"/>
  <c r="D3154" i="2" s="1"/>
  <c r="C3154" i="2"/>
  <c r="B3154" i="2" s="1"/>
  <c r="R3153" i="2"/>
  <c r="F3153" i="2"/>
  <c r="E3153" i="2"/>
  <c r="C3153" i="2"/>
  <c r="B3153" i="2" s="1"/>
  <c r="R3152" i="2"/>
  <c r="F3152" i="2"/>
  <c r="E3152" i="2"/>
  <c r="D3152" i="2" s="1"/>
  <c r="C3152" i="2"/>
  <c r="B3152" i="2" s="1"/>
  <c r="R3151" i="2"/>
  <c r="F3151" i="2"/>
  <c r="E3151" i="2"/>
  <c r="D3151" i="2" s="1"/>
  <c r="C3151" i="2"/>
  <c r="B3151" i="2" s="1"/>
  <c r="R3150" i="2"/>
  <c r="F3150" i="2"/>
  <c r="E3150" i="2"/>
  <c r="C3150" i="2"/>
  <c r="B3150" i="2" s="1"/>
  <c r="R3149" i="2"/>
  <c r="F3149" i="2"/>
  <c r="E3149" i="2"/>
  <c r="D3149" i="2" s="1"/>
  <c r="C3149" i="2"/>
  <c r="B3149" i="2" s="1"/>
  <c r="R3148" i="2"/>
  <c r="F3148" i="2"/>
  <c r="E3148" i="2"/>
  <c r="D3148" i="2" s="1"/>
  <c r="C3148" i="2"/>
  <c r="B3148" i="2" s="1"/>
  <c r="R3147" i="2"/>
  <c r="F3147" i="2"/>
  <c r="E3147" i="2"/>
  <c r="C3147" i="2"/>
  <c r="B3147" i="2" s="1"/>
  <c r="R3146" i="2"/>
  <c r="F3146" i="2"/>
  <c r="E3146" i="2"/>
  <c r="D3146" i="2" s="1"/>
  <c r="C3146" i="2"/>
  <c r="B3146" i="2" s="1"/>
  <c r="R3145" i="2"/>
  <c r="F3145" i="2"/>
  <c r="E3145" i="2"/>
  <c r="D3145" i="2" s="1"/>
  <c r="C3145" i="2"/>
  <c r="B3145" i="2" s="1"/>
  <c r="R3144" i="2"/>
  <c r="F3144" i="2"/>
  <c r="E3144" i="2"/>
  <c r="C3144" i="2"/>
  <c r="B3144" i="2" s="1"/>
  <c r="R3143" i="2"/>
  <c r="F3143" i="2"/>
  <c r="E3143" i="2"/>
  <c r="D3143" i="2" s="1"/>
  <c r="C3143" i="2"/>
  <c r="B3143" i="2" s="1"/>
  <c r="R3142" i="2"/>
  <c r="F3142" i="2"/>
  <c r="E3142" i="2"/>
  <c r="D3142" i="2" s="1"/>
  <c r="C3142" i="2"/>
  <c r="B3142" i="2" s="1"/>
  <c r="R3141" i="2"/>
  <c r="F3141" i="2"/>
  <c r="E3141" i="2"/>
  <c r="C3141" i="2"/>
  <c r="B3141" i="2" s="1"/>
  <c r="R3140" i="2"/>
  <c r="F3140" i="2"/>
  <c r="E3140" i="2"/>
  <c r="D3140" i="2" s="1"/>
  <c r="C3140" i="2"/>
  <c r="B3140" i="2" s="1"/>
  <c r="R3139" i="2"/>
  <c r="F3139" i="2"/>
  <c r="E3139" i="2"/>
  <c r="D3139" i="2" s="1"/>
  <c r="C3139" i="2"/>
  <c r="B3139" i="2" s="1"/>
  <c r="R3138" i="2"/>
  <c r="F3138" i="2"/>
  <c r="E3138" i="2"/>
  <c r="C3138" i="2"/>
  <c r="B3138" i="2" s="1"/>
  <c r="R3137" i="2"/>
  <c r="F3137" i="2"/>
  <c r="E3137" i="2"/>
  <c r="D3137" i="2" s="1"/>
  <c r="C3137" i="2"/>
  <c r="B3137" i="2" s="1"/>
  <c r="R3136" i="2"/>
  <c r="F3136" i="2"/>
  <c r="E3136" i="2"/>
  <c r="C3136" i="2"/>
  <c r="B3136" i="2" s="1"/>
  <c r="R3135" i="2"/>
  <c r="F3135" i="2"/>
  <c r="E3135" i="2"/>
  <c r="C3135" i="2"/>
  <c r="B3135" i="2" s="1"/>
  <c r="R3134" i="2"/>
  <c r="F3134" i="2"/>
  <c r="E3134" i="2"/>
  <c r="D3134" i="2" s="1"/>
  <c r="C3134" i="2"/>
  <c r="B3134" i="2" s="1"/>
  <c r="R3133" i="2"/>
  <c r="F3133" i="2"/>
  <c r="E3133" i="2"/>
  <c r="D3133" i="2" s="1"/>
  <c r="C3133" i="2"/>
  <c r="B3133" i="2" s="1"/>
  <c r="R3132" i="2"/>
  <c r="F3132" i="2"/>
  <c r="E3132" i="2"/>
  <c r="C3132" i="2"/>
  <c r="B3132" i="2" s="1"/>
  <c r="R3131" i="2"/>
  <c r="F3131" i="2"/>
  <c r="E3131" i="2"/>
  <c r="D3131" i="2" s="1"/>
  <c r="C3131" i="2"/>
  <c r="B3131" i="2" s="1"/>
  <c r="R3130" i="2"/>
  <c r="F3130" i="2"/>
  <c r="E3130" i="2"/>
  <c r="D3130" i="2" s="1"/>
  <c r="C3130" i="2"/>
  <c r="B3130" i="2" s="1"/>
  <c r="R3129" i="2"/>
  <c r="F3129" i="2"/>
  <c r="E3129" i="2"/>
  <c r="C3129" i="2"/>
  <c r="B3129" i="2" s="1"/>
  <c r="R3128" i="2"/>
  <c r="F3128" i="2"/>
  <c r="E3128" i="2"/>
  <c r="D3128" i="2" s="1"/>
  <c r="C3128" i="2"/>
  <c r="B3128" i="2" s="1"/>
  <c r="R3127" i="2"/>
  <c r="F3127" i="2"/>
  <c r="E3127" i="2"/>
  <c r="D3127" i="2" s="1"/>
  <c r="C3127" i="2"/>
  <c r="B3127" i="2" s="1"/>
  <c r="R3126" i="2"/>
  <c r="F3126" i="2"/>
  <c r="E3126" i="2"/>
  <c r="D3126" i="2" s="1"/>
  <c r="C3126" i="2"/>
  <c r="B3126" i="2" s="1"/>
  <c r="R3125" i="2"/>
  <c r="F3125" i="2"/>
  <c r="E3125" i="2"/>
  <c r="D3125" i="2" s="1"/>
  <c r="C3125" i="2"/>
  <c r="B3125" i="2" s="1"/>
  <c r="R3124" i="2"/>
  <c r="F3124" i="2"/>
  <c r="E3124" i="2"/>
  <c r="D3124" i="2" s="1"/>
  <c r="C3124" i="2"/>
  <c r="B3124" i="2" s="1"/>
  <c r="R3123" i="2"/>
  <c r="F3123" i="2"/>
  <c r="E3123" i="2"/>
  <c r="D3123" i="2" s="1"/>
  <c r="C3123" i="2"/>
  <c r="B3123" i="2" s="1"/>
  <c r="R3122" i="2"/>
  <c r="F3122" i="2"/>
  <c r="E3122" i="2"/>
  <c r="D3122" i="2" s="1"/>
  <c r="C3122" i="2"/>
  <c r="B3122" i="2" s="1"/>
  <c r="R3121" i="2"/>
  <c r="F3121" i="2"/>
  <c r="E3121" i="2"/>
  <c r="D3121" i="2" s="1"/>
  <c r="C3121" i="2"/>
  <c r="B3121" i="2" s="1"/>
  <c r="R3120" i="2"/>
  <c r="F3120" i="2"/>
  <c r="E3120" i="2"/>
  <c r="D3120" i="2" s="1"/>
  <c r="C3120" i="2"/>
  <c r="B3120" i="2" s="1"/>
  <c r="R3119" i="2"/>
  <c r="F3119" i="2"/>
  <c r="E3119" i="2"/>
  <c r="D3119" i="2" s="1"/>
  <c r="C3119" i="2"/>
  <c r="B3119" i="2" s="1"/>
  <c r="R3118" i="2"/>
  <c r="F3118" i="2"/>
  <c r="E3118" i="2"/>
  <c r="D3118" i="2" s="1"/>
  <c r="C3118" i="2"/>
  <c r="B3118" i="2" s="1"/>
  <c r="R3057" i="2"/>
  <c r="F3057" i="2"/>
  <c r="E3057" i="2"/>
  <c r="C3057" i="2"/>
  <c r="B3057" i="2" s="1"/>
  <c r="B3175" i="2" l="1"/>
  <c r="R2702" i="2"/>
  <c r="P2702" i="2"/>
  <c r="L2702" i="2"/>
  <c r="F2702" i="2"/>
  <c r="E2702" i="2"/>
  <c r="D2702" i="2" s="1"/>
  <c r="C2702" i="2"/>
  <c r="B2702" i="2" s="1"/>
  <c r="R2703" i="2"/>
  <c r="L2703" i="2"/>
  <c r="F2703" i="2"/>
  <c r="E2703" i="2"/>
  <c r="C2703" i="2"/>
  <c r="B2703" i="2" s="1"/>
  <c r="R2704" i="2"/>
  <c r="L2704" i="2"/>
  <c r="F2704" i="2"/>
  <c r="E2704" i="2"/>
  <c r="C2704" i="2"/>
  <c r="B2704" i="2" s="1"/>
  <c r="B48" i="4" l="1"/>
  <c r="G48" i="4" s="1"/>
  <c r="B125" i="4"/>
  <c r="G125" i="4" s="1"/>
  <c r="B124" i="4"/>
  <c r="B16" i="4"/>
  <c r="R2826" i="2"/>
  <c r="P2826" i="2"/>
  <c r="L2826" i="2"/>
  <c r="F2826" i="2"/>
  <c r="E2826" i="2"/>
  <c r="D2826" i="2" s="1"/>
  <c r="C2826" i="2"/>
  <c r="B2826" i="2" s="1"/>
  <c r="R2827" i="2"/>
  <c r="L2827" i="2"/>
  <c r="F2827" i="2"/>
  <c r="E2827" i="2"/>
  <c r="D2827" i="2" s="1"/>
  <c r="C2827" i="2"/>
  <c r="B2827" i="2" s="1"/>
  <c r="R2828" i="2"/>
  <c r="L2828" i="2"/>
  <c r="F2828" i="2"/>
  <c r="E2828" i="2"/>
  <c r="C2828" i="2"/>
  <c r="B2828" i="2" s="1"/>
  <c r="R2587" i="2"/>
  <c r="P2587" i="2"/>
  <c r="L2587" i="2"/>
  <c r="F2587" i="2"/>
  <c r="E2587" i="2"/>
  <c r="D2587" i="2" s="1"/>
  <c r="C2587" i="2"/>
  <c r="B2587" i="2" s="1"/>
  <c r="R2588" i="2"/>
  <c r="L2588" i="2"/>
  <c r="F2588" i="2"/>
  <c r="E2588" i="2"/>
  <c r="D2588" i="2" s="1"/>
  <c r="C2588" i="2"/>
  <c r="B2588" i="2" s="1"/>
  <c r="R2589" i="2"/>
  <c r="L2589" i="2"/>
  <c r="F2589" i="2"/>
  <c r="E2589" i="2"/>
  <c r="C2589" i="2"/>
  <c r="B2589" i="2" s="1"/>
  <c r="R2201" i="2"/>
  <c r="P2201" i="2"/>
  <c r="L2201" i="2"/>
  <c r="F2201" i="2"/>
  <c r="E2201" i="2"/>
  <c r="D2201" i="2" s="1"/>
  <c r="C2201" i="2"/>
  <c r="B2201" i="2" s="1"/>
  <c r="R2202" i="2"/>
  <c r="L2202" i="2"/>
  <c r="F2202" i="2"/>
  <c r="E2202" i="2"/>
  <c r="D2202" i="2" s="1"/>
  <c r="C2202" i="2"/>
  <c r="B2202" i="2" s="1"/>
  <c r="R2203" i="2"/>
  <c r="L2203" i="2"/>
  <c r="F2203" i="2"/>
  <c r="E2203" i="2"/>
  <c r="C2203" i="2"/>
  <c r="B2203" i="2" s="1"/>
  <c r="R1849" i="2"/>
  <c r="P1849" i="2"/>
  <c r="L1849" i="2"/>
  <c r="F1849" i="2"/>
  <c r="E1849" i="2"/>
  <c r="D1849" i="2" s="1"/>
  <c r="C1849" i="2"/>
  <c r="B1849" i="2" s="1"/>
  <c r="R1850" i="2"/>
  <c r="L1850" i="2"/>
  <c r="F1850" i="2"/>
  <c r="E1850" i="2"/>
  <c r="D1850" i="2" s="1"/>
  <c r="C1850" i="2"/>
  <c r="B1850" i="2" s="1"/>
  <c r="R1846" i="2"/>
  <c r="P1846" i="2"/>
  <c r="L1846" i="2"/>
  <c r="F1846" i="2"/>
  <c r="E1846" i="2"/>
  <c r="D1846" i="2" s="1"/>
  <c r="C1846" i="2"/>
  <c r="B1846" i="2" s="1"/>
  <c r="R1847" i="2"/>
  <c r="L1847" i="2"/>
  <c r="F1847" i="2"/>
  <c r="E1847" i="2"/>
  <c r="D1847" i="2" s="1"/>
  <c r="C1847" i="2"/>
  <c r="B1847" i="2" s="1"/>
  <c r="R1848" i="2"/>
  <c r="L1848" i="2"/>
  <c r="F1848" i="2"/>
  <c r="E1848" i="2"/>
  <c r="C1848" i="2"/>
  <c r="B1848" i="2" s="1"/>
  <c r="R1851" i="2"/>
  <c r="L1851" i="2"/>
  <c r="F1851" i="2"/>
  <c r="E1851" i="2"/>
  <c r="C1851" i="2"/>
  <c r="B1851" i="2" s="1"/>
  <c r="R2198" i="2"/>
  <c r="P2198" i="2"/>
  <c r="L2198" i="2"/>
  <c r="F2198" i="2"/>
  <c r="E2198" i="2"/>
  <c r="D2198" i="2" s="1"/>
  <c r="C2198" i="2"/>
  <c r="B2198" i="2" s="1"/>
  <c r="R2199" i="2"/>
  <c r="L2199" i="2"/>
  <c r="F2199" i="2"/>
  <c r="E2199" i="2"/>
  <c r="D2199" i="2" s="1"/>
  <c r="C2199" i="2"/>
  <c r="B2199" i="2" s="1"/>
  <c r="R2200" i="2"/>
  <c r="L2200" i="2"/>
  <c r="F2200" i="2"/>
  <c r="E2200" i="2"/>
  <c r="C2200" i="2"/>
  <c r="B2200" i="2" s="1"/>
  <c r="R978" i="2"/>
  <c r="P978" i="2"/>
  <c r="L978" i="2"/>
  <c r="F978" i="2"/>
  <c r="E978" i="2"/>
  <c r="D978" i="2" s="1"/>
  <c r="C978" i="2"/>
  <c r="B978" i="2" s="1"/>
  <c r="R979" i="2"/>
  <c r="L979" i="2"/>
  <c r="F979" i="2"/>
  <c r="E979" i="2"/>
  <c r="D979" i="2" s="1"/>
  <c r="C979" i="2"/>
  <c r="B979" i="2" s="1"/>
  <c r="R980" i="2"/>
  <c r="L980" i="2"/>
  <c r="F980" i="2"/>
  <c r="E980" i="2"/>
  <c r="C980" i="2"/>
  <c r="B980" i="2" s="1"/>
  <c r="R981" i="2"/>
  <c r="L981" i="2"/>
  <c r="F981" i="2"/>
  <c r="E981" i="2"/>
  <c r="D981" i="2" s="1"/>
  <c r="C981" i="2"/>
  <c r="B981" i="2" s="1"/>
  <c r="G16" i="4" l="1"/>
  <c r="B15" i="9"/>
  <c r="D15" i="9" s="1"/>
  <c r="D125" i="4"/>
  <c r="O125" i="4" s="1"/>
  <c r="E125" i="4"/>
  <c r="S125" i="4" s="1"/>
  <c r="D48" i="4"/>
  <c r="J48" i="4" s="1"/>
  <c r="B98" i="6"/>
  <c r="B15" i="6"/>
  <c r="E48" i="4"/>
  <c r="F48" i="4"/>
  <c r="C48" i="4"/>
  <c r="B15" i="5"/>
  <c r="D15" i="5" s="1"/>
  <c r="C124" i="4"/>
  <c r="G124" i="4"/>
  <c r="D124" i="4"/>
  <c r="F125" i="4"/>
  <c r="F124" i="4"/>
  <c r="E124" i="4"/>
  <c r="C125" i="4"/>
  <c r="E16" i="4"/>
  <c r="F16" i="4"/>
  <c r="D16" i="4"/>
  <c r="C16" i="4"/>
  <c r="C15" i="5" l="1"/>
  <c r="C15" i="9"/>
  <c r="R125" i="4"/>
  <c r="K125" i="4"/>
  <c r="Q125" i="4"/>
  <c r="N48" i="4"/>
  <c r="P48" i="4" s="1"/>
  <c r="S48" i="4"/>
  <c r="R48" i="4"/>
  <c r="R124" i="4"/>
  <c r="S124" i="4"/>
  <c r="O124" i="4"/>
  <c r="Q124" i="4" s="1"/>
  <c r="K124" i="4"/>
  <c r="O16" i="4"/>
  <c r="S16" i="4" s="1"/>
  <c r="K16" i="4"/>
  <c r="Q16" i="4"/>
  <c r="P16" i="4"/>
  <c r="R2865" i="2"/>
  <c r="P2865" i="2"/>
  <c r="L2865" i="2"/>
  <c r="F2865" i="2"/>
  <c r="E2865" i="2"/>
  <c r="D2865" i="2" s="1"/>
  <c r="C2865" i="2"/>
  <c r="B2865" i="2" s="1"/>
  <c r="R2866" i="2"/>
  <c r="L2866" i="2"/>
  <c r="F2866" i="2"/>
  <c r="E2866" i="2"/>
  <c r="C2866" i="2"/>
  <c r="B2866" i="2" s="1"/>
  <c r="R2867" i="2"/>
  <c r="L2867" i="2"/>
  <c r="F2867" i="2"/>
  <c r="E2867" i="2"/>
  <c r="C2867" i="2"/>
  <c r="B2867" i="2" s="1"/>
  <c r="R2868" i="2"/>
  <c r="P2868" i="2"/>
  <c r="L2868" i="2"/>
  <c r="F2868" i="2"/>
  <c r="E2868" i="2"/>
  <c r="D2868" i="2" s="1"/>
  <c r="C2868" i="2"/>
  <c r="B2868" i="2" s="1"/>
  <c r="R2869" i="2"/>
  <c r="L2869" i="2"/>
  <c r="F2869" i="2"/>
  <c r="E2869" i="2"/>
  <c r="D2869" i="2" s="1"/>
  <c r="C2869" i="2"/>
  <c r="B2869" i="2" s="1"/>
  <c r="R2870" i="2"/>
  <c r="L2870" i="2"/>
  <c r="F2870" i="2"/>
  <c r="E2870" i="2"/>
  <c r="C2870" i="2"/>
  <c r="B2870" i="2" s="1"/>
  <c r="F2701" i="2"/>
  <c r="R2699" i="2"/>
  <c r="P2699" i="2"/>
  <c r="L2699" i="2"/>
  <c r="F2699" i="2"/>
  <c r="E2699" i="2"/>
  <c r="D2699" i="2" s="1"/>
  <c r="C2699" i="2"/>
  <c r="B2699" i="2" s="1"/>
  <c r="R2700" i="2"/>
  <c r="L2700" i="2"/>
  <c r="F2700" i="2"/>
  <c r="E2700" i="2"/>
  <c r="C2700" i="2"/>
  <c r="B2700" i="2" s="1"/>
  <c r="R2701" i="2"/>
  <c r="L2701" i="2"/>
  <c r="E2701" i="2"/>
  <c r="C2701" i="2"/>
  <c r="B2701" i="2" s="1"/>
  <c r="R1529" i="2" l="1"/>
  <c r="L1529" i="2"/>
  <c r="F1529" i="2"/>
  <c r="E1529" i="2"/>
  <c r="D1529" i="2" s="1"/>
  <c r="C1529" i="2"/>
  <c r="B1529" i="2" s="1"/>
  <c r="R3117" i="2" l="1"/>
  <c r="R3116" i="2"/>
  <c r="R3115" i="2"/>
  <c r="R3114" i="2"/>
  <c r="R3113" i="2"/>
  <c r="R3112" i="2"/>
  <c r="R3111" i="2"/>
  <c r="R3110" i="2"/>
  <c r="R3109" i="2"/>
  <c r="R3108" i="2"/>
  <c r="R3107" i="2"/>
  <c r="R3106" i="2"/>
  <c r="R3105" i="2"/>
  <c r="R3104" i="2"/>
  <c r="R3103" i="2"/>
  <c r="R3102" i="2"/>
  <c r="R3101" i="2"/>
  <c r="R3100" i="2"/>
  <c r="R3099" i="2"/>
  <c r="R3098" i="2"/>
  <c r="R3097" i="2"/>
  <c r="R3096" i="2"/>
  <c r="R3095" i="2"/>
  <c r="R3094" i="2"/>
  <c r="R3093" i="2"/>
  <c r="R3092" i="2"/>
  <c r="R3091" i="2"/>
  <c r="R3090" i="2"/>
  <c r="R3089" i="2"/>
  <c r="R3088" i="2"/>
  <c r="R3087" i="2"/>
  <c r="R3086" i="2"/>
  <c r="R3085" i="2"/>
  <c r="R3084" i="2"/>
  <c r="R3083" i="2"/>
  <c r="R3082" i="2"/>
  <c r="R3081" i="2"/>
  <c r="R3080" i="2"/>
  <c r="R3079" i="2"/>
  <c r="R3078" i="2"/>
  <c r="R3077" i="2"/>
  <c r="R3076" i="2"/>
  <c r="R3075" i="2"/>
  <c r="R3074" i="2"/>
  <c r="R3073" i="2"/>
  <c r="R3072" i="2"/>
  <c r="R3071" i="2"/>
  <c r="R3070" i="2"/>
  <c r="R3069" i="2"/>
  <c r="R3068" i="2"/>
  <c r="R3067" i="2"/>
  <c r="R3066" i="2"/>
  <c r="P3066" i="2"/>
  <c r="R3065" i="2"/>
  <c r="R3064" i="2"/>
  <c r="R3063" i="2"/>
  <c r="R3062" i="2"/>
  <c r="R3061" i="2"/>
  <c r="R3060" i="2"/>
  <c r="R3059" i="2"/>
  <c r="R3058" i="2"/>
  <c r="R3053" i="2"/>
  <c r="R3052" i="2"/>
  <c r="R3051" i="2"/>
  <c r="P3051" i="2"/>
  <c r="P3056" i="2" s="1"/>
  <c r="R3050" i="2"/>
  <c r="R3049" i="2"/>
  <c r="R3048" i="2"/>
  <c r="P3048" i="2"/>
  <c r="R3047" i="2"/>
  <c r="R3046" i="2"/>
  <c r="R3045" i="2"/>
  <c r="P3045" i="2"/>
  <c r="R3044" i="2"/>
  <c r="R3043" i="2"/>
  <c r="R3042" i="2"/>
  <c r="P3042" i="2"/>
  <c r="R3041" i="2"/>
  <c r="R3040" i="2"/>
  <c r="R3039" i="2"/>
  <c r="P3039" i="2"/>
  <c r="R3038" i="2"/>
  <c r="R3037" i="2"/>
  <c r="R3036" i="2"/>
  <c r="P3036" i="2"/>
  <c r="R3035" i="2"/>
  <c r="R3034" i="2"/>
  <c r="R3033" i="2"/>
  <c r="P3033" i="2"/>
  <c r="R3032" i="2"/>
  <c r="R3031" i="2"/>
  <c r="R3030" i="2"/>
  <c r="P3030" i="2"/>
  <c r="R3029" i="2"/>
  <c r="R3028" i="2"/>
  <c r="R3027" i="2"/>
  <c r="P3027" i="2"/>
  <c r="R3026" i="2"/>
  <c r="R3025" i="2"/>
  <c r="R3024" i="2"/>
  <c r="P3024" i="2"/>
  <c r="R3023" i="2"/>
  <c r="R3022" i="2"/>
  <c r="R3021" i="2"/>
  <c r="P3021" i="2"/>
  <c r="R3020" i="2"/>
  <c r="R3019" i="2"/>
  <c r="R3018" i="2"/>
  <c r="P3018" i="2"/>
  <c r="R3017" i="2"/>
  <c r="R3016" i="2"/>
  <c r="R3015" i="2"/>
  <c r="P3015" i="2"/>
  <c r="R3014" i="2"/>
  <c r="R3013" i="2"/>
  <c r="R3012" i="2"/>
  <c r="P3012" i="2"/>
  <c r="R3011" i="2"/>
  <c r="R3010" i="2"/>
  <c r="R3009" i="2"/>
  <c r="P3009" i="2"/>
  <c r="R3008" i="2"/>
  <c r="R3007" i="2"/>
  <c r="R3006" i="2"/>
  <c r="P3006" i="2"/>
  <c r="R3005" i="2"/>
  <c r="R3004" i="2"/>
  <c r="R3003" i="2"/>
  <c r="P3003" i="2"/>
  <c r="R3002" i="2"/>
  <c r="R3001" i="2"/>
  <c r="R3000" i="2"/>
  <c r="P3000" i="2"/>
  <c r="R2999" i="2"/>
  <c r="R2998" i="2"/>
  <c r="R2997" i="2"/>
  <c r="P2997" i="2"/>
  <c r="R2996" i="2"/>
  <c r="R2995" i="2"/>
  <c r="R2994" i="2"/>
  <c r="P2994" i="2"/>
  <c r="R2993" i="2"/>
  <c r="R2992" i="2"/>
  <c r="R2991" i="2"/>
  <c r="P2991" i="2"/>
  <c r="R2990" i="2"/>
  <c r="R2989" i="2"/>
  <c r="R2988" i="2"/>
  <c r="P2988" i="2"/>
  <c r="R2987" i="2"/>
  <c r="R2986" i="2"/>
  <c r="R2985" i="2"/>
  <c r="P2985" i="2"/>
  <c r="R2984" i="2"/>
  <c r="R2983" i="2"/>
  <c r="R2982" i="2"/>
  <c r="P2982" i="2"/>
  <c r="R2981" i="2"/>
  <c r="R2980" i="2"/>
  <c r="R2979" i="2"/>
  <c r="P2979" i="2"/>
  <c r="R2978" i="2"/>
  <c r="R2977" i="2"/>
  <c r="R2976" i="2"/>
  <c r="P2976" i="2"/>
  <c r="R2975" i="2"/>
  <c r="R2974" i="2"/>
  <c r="R2973" i="2"/>
  <c r="P2973" i="2"/>
  <c r="R2972" i="2"/>
  <c r="R2971" i="2"/>
  <c r="R2970" i="2"/>
  <c r="P2970" i="2"/>
  <c r="R2969" i="2"/>
  <c r="R2968" i="2"/>
  <c r="R2967" i="2"/>
  <c r="P2967" i="2"/>
  <c r="R2966" i="2"/>
  <c r="R2965" i="2"/>
  <c r="R2964" i="2"/>
  <c r="P2964" i="2"/>
  <c r="R2963" i="2"/>
  <c r="R2962" i="2"/>
  <c r="R2961" i="2"/>
  <c r="P2961" i="2"/>
  <c r="R2960" i="2"/>
  <c r="R2959" i="2"/>
  <c r="R2958" i="2"/>
  <c r="P2958" i="2"/>
  <c r="R2957" i="2"/>
  <c r="R2956" i="2"/>
  <c r="R2955" i="2"/>
  <c r="P2955" i="2"/>
  <c r="R2954" i="2"/>
  <c r="R2953" i="2"/>
  <c r="R2952" i="2"/>
  <c r="P2952" i="2"/>
  <c r="R2951" i="2"/>
  <c r="R2950" i="2"/>
  <c r="R2949" i="2"/>
  <c r="P2949" i="2"/>
  <c r="R2948" i="2"/>
  <c r="R2947" i="2"/>
  <c r="R2946" i="2"/>
  <c r="P2946" i="2"/>
  <c r="R2945" i="2"/>
  <c r="R2944" i="2"/>
  <c r="R2943" i="2"/>
  <c r="P2943" i="2"/>
  <c r="R2942" i="2"/>
  <c r="R2941" i="2"/>
  <c r="R2940" i="2"/>
  <c r="P2940" i="2"/>
  <c r="R2939" i="2"/>
  <c r="R2938" i="2"/>
  <c r="R2937" i="2"/>
  <c r="P2937" i="2"/>
  <c r="R2936" i="2"/>
  <c r="R2935" i="2"/>
  <c r="R2934" i="2"/>
  <c r="P2934" i="2"/>
  <c r="R2933" i="2"/>
  <c r="R2932" i="2"/>
  <c r="R2931" i="2"/>
  <c r="P2931" i="2"/>
  <c r="R2930" i="2"/>
  <c r="R2929" i="2"/>
  <c r="R2928" i="2"/>
  <c r="P2928" i="2"/>
  <c r="R2927" i="2"/>
  <c r="R2926" i="2"/>
  <c r="R2925" i="2"/>
  <c r="P2925" i="2"/>
  <c r="R2924" i="2"/>
  <c r="R2923" i="2"/>
  <c r="R2922" i="2"/>
  <c r="P2922" i="2"/>
  <c r="R2921" i="2"/>
  <c r="R2920" i="2"/>
  <c r="R2919" i="2"/>
  <c r="P2919" i="2"/>
  <c r="R2918" i="2"/>
  <c r="R2917" i="2"/>
  <c r="R2916" i="2"/>
  <c r="P2916" i="2"/>
  <c r="R2915" i="2"/>
  <c r="R2914" i="2"/>
  <c r="R2913" i="2"/>
  <c r="P2913" i="2"/>
  <c r="R2912" i="2"/>
  <c r="R2911" i="2"/>
  <c r="R2910" i="2"/>
  <c r="P2910" i="2"/>
  <c r="R2909" i="2"/>
  <c r="R2908" i="2"/>
  <c r="R2907" i="2"/>
  <c r="P2907" i="2"/>
  <c r="R2906" i="2"/>
  <c r="R2905" i="2"/>
  <c r="R2904" i="2"/>
  <c r="P2904" i="2"/>
  <c r="R2903" i="2"/>
  <c r="R2902" i="2"/>
  <c r="R2901" i="2"/>
  <c r="P2901" i="2"/>
  <c r="R2900" i="2"/>
  <c r="R2899" i="2"/>
  <c r="R2898" i="2"/>
  <c r="P2898" i="2"/>
  <c r="R2897" i="2"/>
  <c r="R2896" i="2"/>
  <c r="R2895" i="2"/>
  <c r="P2895" i="2"/>
  <c r="R2894" i="2"/>
  <c r="R2893" i="2"/>
  <c r="R2892" i="2"/>
  <c r="P2892" i="2"/>
  <c r="R2891" i="2"/>
  <c r="R2890" i="2"/>
  <c r="R2889" i="2"/>
  <c r="P2889" i="2"/>
  <c r="R2888" i="2"/>
  <c r="R2887" i="2"/>
  <c r="R2886" i="2"/>
  <c r="P2886" i="2"/>
  <c r="R2885" i="2"/>
  <c r="R2884" i="2"/>
  <c r="R2883" i="2"/>
  <c r="P2883" i="2"/>
  <c r="R2882" i="2"/>
  <c r="R2881" i="2"/>
  <c r="R2880" i="2"/>
  <c r="P2880" i="2"/>
  <c r="R2879" i="2"/>
  <c r="R2878" i="2"/>
  <c r="R2877" i="2"/>
  <c r="P2877" i="2"/>
  <c r="R2876" i="2"/>
  <c r="R2875" i="2"/>
  <c r="R2874" i="2"/>
  <c r="P2874" i="2"/>
  <c r="R2873" i="2"/>
  <c r="R2872" i="2"/>
  <c r="R2871" i="2"/>
  <c r="P2871" i="2"/>
  <c r="R2864" i="2"/>
  <c r="R2863" i="2"/>
  <c r="R2862" i="2"/>
  <c r="P2862" i="2"/>
  <c r="P2869" i="2" s="1"/>
  <c r="R2861" i="2"/>
  <c r="R2860" i="2"/>
  <c r="R2859" i="2"/>
  <c r="P2859" i="2"/>
  <c r="P2866" i="2" s="1"/>
  <c r="R2858" i="2"/>
  <c r="R2857" i="2"/>
  <c r="R2856" i="2"/>
  <c r="P2856" i="2"/>
  <c r="R2855" i="2"/>
  <c r="R2854" i="2"/>
  <c r="R2853" i="2"/>
  <c r="P2853" i="2"/>
  <c r="R2852" i="2"/>
  <c r="R2851" i="2"/>
  <c r="R2850" i="2"/>
  <c r="P2850" i="2"/>
  <c r="R2849" i="2"/>
  <c r="R2848" i="2"/>
  <c r="R2847" i="2"/>
  <c r="P2847" i="2"/>
  <c r="R2846" i="2"/>
  <c r="R2845" i="2"/>
  <c r="R2844" i="2"/>
  <c r="P2844" i="2"/>
  <c r="R2843" i="2"/>
  <c r="R2842" i="2"/>
  <c r="R2841" i="2"/>
  <c r="P2841" i="2"/>
  <c r="R2840" i="2"/>
  <c r="R2839" i="2"/>
  <c r="R2838" i="2"/>
  <c r="P2838" i="2"/>
  <c r="R2837" i="2"/>
  <c r="R2836" i="2"/>
  <c r="R2835" i="2"/>
  <c r="P2835" i="2"/>
  <c r="R2834" i="2"/>
  <c r="R2833" i="2"/>
  <c r="R2832" i="2"/>
  <c r="P2832" i="2"/>
  <c r="R2831" i="2"/>
  <c r="R2830" i="2"/>
  <c r="R2829" i="2"/>
  <c r="P2829" i="2"/>
  <c r="R2825" i="2"/>
  <c r="R2824" i="2"/>
  <c r="R2823" i="2"/>
  <c r="P2823" i="2"/>
  <c r="P2827" i="2" s="1"/>
  <c r="R2822" i="2"/>
  <c r="R2821" i="2"/>
  <c r="R2820" i="2"/>
  <c r="P2820" i="2"/>
  <c r="R2819" i="2"/>
  <c r="R2818" i="2"/>
  <c r="R2817" i="2"/>
  <c r="P2817" i="2"/>
  <c r="R2816" i="2"/>
  <c r="R2815" i="2"/>
  <c r="R2814" i="2"/>
  <c r="P2814" i="2"/>
  <c r="R2813" i="2"/>
  <c r="R2812" i="2"/>
  <c r="R2811" i="2"/>
  <c r="R2810" i="2"/>
  <c r="P2810" i="2"/>
  <c r="R2809" i="2"/>
  <c r="R2808" i="2"/>
  <c r="R2807" i="2"/>
  <c r="R2806" i="2"/>
  <c r="P2806" i="2"/>
  <c r="R2805" i="2"/>
  <c r="R2804" i="2"/>
  <c r="R2803" i="2"/>
  <c r="R2802" i="2"/>
  <c r="P2802" i="2"/>
  <c r="R2801" i="2"/>
  <c r="R2800" i="2"/>
  <c r="R2799" i="2"/>
  <c r="R2798" i="2"/>
  <c r="P2798" i="2"/>
  <c r="R2797" i="2"/>
  <c r="R2796" i="2"/>
  <c r="R2795" i="2"/>
  <c r="P2795" i="2"/>
  <c r="R2794" i="2"/>
  <c r="R2793" i="2"/>
  <c r="R2792" i="2"/>
  <c r="P2792" i="2"/>
  <c r="R2791" i="2"/>
  <c r="R2790" i="2"/>
  <c r="R2789" i="2"/>
  <c r="P2789" i="2"/>
  <c r="R2788" i="2"/>
  <c r="R2787" i="2"/>
  <c r="R2786" i="2"/>
  <c r="P2786" i="2"/>
  <c r="R2785" i="2"/>
  <c r="R2784" i="2"/>
  <c r="R2783" i="2"/>
  <c r="P2783" i="2"/>
  <c r="R2782" i="2"/>
  <c r="R2781" i="2"/>
  <c r="R2780" i="2"/>
  <c r="P2780" i="2"/>
  <c r="R2779" i="2"/>
  <c r="R2778" i="2"/>
  <c r="R2777" i="2"/>
  <c r="P2777" i="2"/>
  <c r="R2776" i="2"/>
  <c r="R2775" i="2"/>
  <c r="R2774" i="2"/>
  <c r="P2774" i="2"/>
  <c r="R2773" i="2"/>
  <c r="R2772" i="2"/>
  <c r="R2771" i="2"/>
  <c r="P2771" i="2"/>
  <c r="R2770" i="2"/>
  <c r="R2769" i="2"/>
  <c r="R2768" i="2"/>
  <c r="P2768" i="2"/>
  <c r="R2767" i="2"/>
  <c r="R2766" i="2"/>
  <c r="R2765" i="2"/>
  <c r="P2765" i="2"/>
  <c r="R2764" i="2"/>
  <c r="R2763" i="2"/>
  <c r="R2762" i="2"/>
  <c r="P2762" i="2"/>
  <c r="R2761" i="2"/>
  <c r="R2760" i="2"/>
  <c r="R2759" i="2"/>
  <c r="P2759" i="2"/>
  <c r="R2758" i="2"/>
  <c r="R2757" i="2"/>
  <c r="R2756" i="2"/>
  <c r="P2756" i="2"/>
  <c r="R2755" i="2"/>
  <c r="R2754" i="2"/>
  <c r="R2753" i="2"/>
  <c r="P2753" i="2"/>
  <c r="R2752" i="2"/>
  <c r="R2751" i="2"/>
  <c r="R2750" i="2"/>
  <c r="P2750" i="2"/>
  <c r="R2749" i="2"/>
  <c r="R2748" i="2"/>
  <c r="R2747" i="2"/>
  <c r="P2747" i="2"/>
  <c r="R2746" i="2"/>
  <c r="R2745" i="2"/>
  <c r="R2744" i="2"/>
  <c r="P2744" i="2"/>
  <c r="R2743" i="2"/>
  <c r="R2742" i="2"/>
  <c r="R2741" i="2"/>
  <c r="P2741" i="2"/>
  <c r="R2740" i="2"/>
  <c r="R2739" i="2"/>
  <c r="R2738" i="2"/>
  <c r="P2738" i="2"/>
  <c r="R2737" i="2"/>
  <c r="R2736" i="2"/>
  <c r="R2735" i="2"/>
  <c r="P2735" i="2"/>
  <c r="R2734" i="2"/>
  <c r="R2733" i="2"/>
  <c r="R2732" i="2"/>
  <c r="P2732" i="2"/>
  <c r="R2731" i="2"/>
  <c r="R2730" i="2"/>
  <c r="R2729" i="2"/>
  <c r="P2729" i="2"/>
  <c r="R2728" i="2"/>
  <c r="R2727" i="2"/>
  <c r="R2726" i="2"/>
  <c r="P2726" i="2"/>
  <c r="R2725" i="2"/>
  <c r="R2724" i="2"/>
  <c r="R2723" i="2"/>
  <c r="P2723" i="2"/>
  <c r="R2722" i="2"/>
  <c r="R2721" i="2"/>
  <c r="R2720" i="2"/>
  <c r="P2720" i="2"/>
  <c r="R2719" i="2"/>
  <c r="R2718" i="2"/>
  <c r="R2717" i="2"/>
  <c r="P2717" i="2"/>
  <c r="R2716" i="2"/>
  <c r="R2715" i="2"/>
  <c r="R2714" i="2"/>
  <c r="P2714" i="2"/>
  <c r="R2713" i="2"/>
  <c r="R2712" i="2"/>
  <c r="R2711" i="2"/>
  <c r="P2711" i="2"/>
  <c r="R2710" i="2"/>
  <c r="R2709" i="2"/>
  <c r="R2708" i="2"/>
  <c r="P2708" i="2"/>
  <c r="R2707" i="2"/>
  <c r="R2706" i="2"/>
  <c r="R2705" i="2"/>
  <c r="P2705" i="2"/>
  <c r="R2698" i="2"/>
  <c r="R2697" i="2"/>
  <c r="R2696" i="2"/>
  <c r="P2696" i="2"/>
  <c r="R2695" i="2"/>
  <c r="R2694" i="2"/>
  <c r="R2693" i="2"/>
  <c r="P2693" i="2"/>
  <c r="R2692" i="2"/>
  <c r="R2691" i="2"/>
  <c r="R2690" i="2"/>
  <c r="P2690" i="2"/>
  <c r="R2689" i="2"/>
  <c r="R2688" i="2"/>
  <c r="R2687" i="2"/>
  <c r="P2687" i="2"/>
  <c r="R2686" i="2"/>
  <c r="R2685" i="2"/>
  <c r="R2684" i="2"/>
  <c r="R2683" i="2"/>
  <c r="P2683" i="2"/>
  <c r="R2682" i="2"/>
  <c r="R2681" i="2"/>
  <c r="R2680" i="2"/>
  <c r="P2680" i="2"/>
  <c r="R2679" i="2"/>
  <c r="R2678" i="2"/>
  <c r="R2677" i="2"/>
  <c r="P2677" i="2"/>
  <c r="R2676" i="2"/>
  <c r="R2675" i="2"/>
  <c r="R2674" i="2"/>
  <c r="P2674" i="2"/>
  <c r="R2673" i="2"/>
  <c r="R2672" i="2"/>
  <c r="R2671" i="2"/>
  <c r="P2671" i="2"/>
  <c r="R2670" i="2"/>
  <c r="R2669" i="2"/>
  <c r="R2668" i="2"/>
  <c r="P2668" i="2"/>
  <c r="R2667" i="2"/>
  <c r="R2666" i="2"/>
  <c r="R2665" i="2"/>
  <c r="P2665" i="2"/>
  <c r="R2664" i="2"/>
  <c r="R2663" i="2"/>
  <c r="R2662" i="2"/>
  <c r="P2662" i="2"/>
  <c r="R2661" i="2"/>
  <c r="R2660" i="2"/>
  <c r="R2659" i="2"/>
  <c r="P2659" i="2"/>
  <c r="R2658" i="2"/>
  <c r="R2657" i="2"/>
  <c r="R2656" i="2"/>
  <c r="P2656" i="2"/>
  <c r="R2655" i="2"/>
  <c r="R2654" i="2"/>
  <c r="R2653" i="2"/>
  <c r="P2653" i="2"/>
  <c r="R2652" i="2"/>
  <c r="R2651" i="2"/>
  <c r="R2650" i="2"/>
  <c r="P2650" i="2"/>
  <c r="R2649" i="2"/>
  <c r="R2648" i="2"/>
  <c r="R2647" i="2"/>
  <c r="P2647" i="2"/>
  <c r="R2646" i="2"/>
  <c r="R2645" i="2"/>
  <c r="R2644" i="2"/>
  <c r="P2644" i="2"/>
  <c r="R2643" i="2"/>
  <c r="R2642" i="2"/>
  <c r="R2641" i="2"/>
  <c r="P2641" i="2"/>
  <c r="R2640" i="2"/>
  <c r="R2639" i="2"/>
  <c r="R2638" i="2"/>
  <c r="P2638" i="2"/>
  <c r="R2637" i="2"/>
  <c r="R2636" i="2"/>
  <c r="R2635" i="2"/>
  <c r="P2635" i="2"/>
  <c r="R2634" i="2"/>
  <c r="R2633" i="2"/>
  <c r="R2632" i="2"/>
  <c r="P2632" i="2"/>
  <c r="R2631" i="2"/>
  <c r="R2630" i="2"/>
  <c r="R2629" i="2"/>
  <c r="P2629" i="2"/>
  <c r="R2628" i="2"/>
  <c r="R2627" i="2"/>
  <c r="R2626" i="2"/>
  <c r="P2626" i="2"/>
  <c r="R2625" i="2"/>
  <c r="R2624" i="2"/>
  <c r="R2623" i="2"/>
  <c r="P2623" i="2"/>
  <c r="R2622" i="2"/>
  <c r="R2621" i="2"/>
  <c r="R2620" i="2"/>
  <c r="P2620" i="2"/>
  <c r="R2619" i="2"/>
  <c r="R2618" i="2"/>
  <c r="R2617" i="2"/>
  <c r="P2617" i="2"/>
  <c r="R2616" i="2"/>
  <c r="R2615" i="2"/>
  <c r="R2614" i="2"/>
  <c r="P2614" i="2"/>
  <c r="R2613" i="2"/>
  <c r="R2612" i="2"/>
  <c r="R2611" i="2"/>
  <c r="P2611" i="2"/>
  <c r="R2610" i="2"/>
  <c r="R2609" i="2"/>
  <c r="R2608" i="2"/>
  <c r="P2608" i="2"/>
  <c r="R2607" i="2"/>
  <c r="R2606" i="2"/>
  <c r="R2605" i="2"/>
  <c r="P2605" i="2"/>
  <c r="R2604" i="2"/>
  <c r="R2603" i="2"/>
  <c r="R2602" i="2"/>
  <c r="P2602" i="2"/>
  <c r="R2601" i="2"/>
  <c r="R2600" i="2"/>
  <c r="R2599" i="2"/>
  <c r="P2599" i="2"/>
  <c r="R2598" i="2"/>
  <c r="R2597" i="2"/>
  <c r="R2596" i="2"/>
  <c r="P2596" i="2"/>
  <c r="R2595" i="2"/>
  <c r="R2594" i="2"/>
  <c r="R2593" i="2"/>
  <c r="P2593" i="2"/>
  <c r="R2592" i="2"/>
  <c r="R2591" i="2"/>
  <c r="R2590" i="2"/>
  <c r="P2590" i="2"/>
  <c r="R2586" i="2"/>
  <c r="R2585" i="2"/>
  <c r="R2584" i="2"/>
  <c r="P2584" i="2"/>
  <c r="P2588" i="2" s="1"/>
  <c r="R2583" i="2"/>
  <c r="R2582" i="2"/>
  <c r="R2581" i="2"/>
  <c r="P2581" i="2"/>
  <c r="R2580" i="2"/>
  <c r="R2579" i="2"/>
  <c r="R2578" i="2"/>
  <c r="P2578" i="2"/>
  <c r="R2577" i="2"/>
  <c r="R2576" i="2"/>
  <c r="R2575" i="2"/>
  <c r="P2575" i="2"/>
  <c r="R2574" i="2"/>
  <c r="R2573" i="2"/>
  <c r="R2572" i="2"/>
  <c r="P2572" i="2"/>
  <c r="R2571" i="2"/>
  <c r="R2570" i="2"/>
  <c r="R2569" i="2"/>
  <c r="P2569" i="2"/>
  <c r="R2568" i="2"/>
  <c r="R2567" i="2"/>
  <c r="R2566" i="2"/>
  <c r="R2565" i="2"/>
  <c r="P2565" i="2"/>
  <c r="R2564" i="2"/>
  <c r="R2563" i="2"/>
  <c r="R2562" i="2"/>
  <c r="R2561" i="2"/>
  <c r="P2561" i="2"/>
  <c r="R2560" i="2"/>
  <c r="R2559" i="2"/>
  <c r="R2558" i="2"/>
  <c r="R2557" i="2"/>
  <c r="P2557" i="2"/>
  <c r="R2556" i="2"/>
  <c r="R2555" i="2"/>
  <c r="R2554" i="2"/>
  <c r="R2553" i="2"/>
  <c r="P2553" i="2"/>
  <c r="R2552" i="2"/>
  <c r="R2551" i="2"/>
  <c r="R2550" i="2"/>
  <c r="P2550" i="2"/>
  <c r="R2549" i="2"/>
  <c r="R2548" i="2"/>
  <c r="R2547" i="2"/>
  <c r="P2547" i="2"/>
  <c r="R2546" i="2"/>
  <c r="R2545" i="2"/>
  <c r="R2544" i="2"/>
  <c r="P2544" i="2"/>
  <c r="R2543" i="2"/>
  <c r="R2542" i="2"/>
  <c r="R2541" i="2"/>
  <c r="P2541" i="2"/>
  <c r="R2540" i="2"/>
  <c r="R2539" i="2"/>
  <c r="R2538" i="2"/>
  <c r="P2538" i="2"/>
  <c r="R2537" i="2"/>
  <c r="R2536" i="2"/>
  <c r="R2535" i="2"/>
  <c r="P2535" i="2"/>
  <c r="R2534" i="2"/>
  <c r="R2533" i="2"/>
  <c r="R2532" i="2"/>
  <c r="P2532" i="2"/>
  <c r="R2531" i="2"/>
  <c r="R2530" i="2"/>
  <c r="R2529" i="2"/>
  <c r="P2529" i="2"/>
  <c r="R2528" i="2"/>
  <c r="R2527" i="2"/>
  <c r="R2526" i="2"/>
  <c r="P2526" i="2"/>
  <c r="R2525" i="2"/>
  <c r="R2524" i="2"/>
  <c r="R2523" i="2"/>
  <c r="P2523" i="2"/>
  <c r="R2522" i="2"/>
  <c r="R2521" i="2"/>
  <c r="R2520" i="2"/>
  <c r="P2520" i="2"/>
  <c r="R2519" i="2"/>
  <c r="R2518" i="2"/>
  <c r="R2517" i="2"/>
  <c r="P2517" i="2"/>
  <c r="R2516" i="2"/>
  <c r="R2515" i="2"/>
  <c r="R2514" i="2"/>
  <c r="P2514" i="2"/>
  <c r="R2513" i="2"/>
  <c r="R2512" i="2"/>
  <c r="R2511" i="2"/>
  <c r="P2511" i="2"/>
  <c r="R2510" i="2"/>
  <c r="R2509" i="2"/>
  <c r="R2508" i="2"/>
  <c r="R2507" i="2"/>
  <c r="P2507" i="2"/>
  <c r="R2506" i="2"/>
  <c r="R2505" i="2"/>
  <c r="R2504" i="2"/>
  <c r="P2504" i="2"/>
  <c r="R2503" i="2"/>
  <c r="R2502" i="2"/>
  <c r="R2501" i="2"/>
  <c r="P2501" i="2"/>
  <c r="R2500" i="2"/>
  <c r="R2499" i="2"/>
  <c r="R2498" i="2"/>
  <c r="P2498" i="2"/>
  <c r="R2497" i="2"/>
  <c r="R2496" i="2"/>
  <c r="R2495" i="2"/>
  <c r="P2495" i="2"/>
  <c r="R2494" i="2"/>
  <c r="R2493" i="2"/>
  <c r="R2492" i="2"/>
  <c r="P2492" i="2"/>
  <c r="R2491" i="2"/>
  <c r="R2490" i="2"/>
  <c r="R2489" i="2"/>
  <c r="P2489" i="2"/>
  <c r="R2488" i="2"/>
  <c r="R2487" i="2"/>
  <c r="R2486" i="2"/>
  <c r="P2486" i="2"/>
  <c r="R2485" i="2"/>
  <c r="R2484" i="2"/>
  <c r="R2483" i="2"/>
  <c r="P2483" i="2"/>
  <c r="R2482" i="2"/>
  <c r="R2481" i="2"/>
  <c r="R2480" i="2"/>
  <c r="P2480" i="2"/>
  <c r="R2479" i="2"/>
  <c r="R2478" i="2"/>
  <c r="R2477" i="2"/>
  <c r="P2477" i="2"/>
  <c r="R2476" i="2"/>
  <c r="R2475" i="2"/>
  <c r="R2474" i="2"/>
  <c r="P2474" i="2"/>
  <c r="R2473" i="2"/>
  <c r="R2472" i="2"/>
  <c r="R2471" i="2"/>
  <c r="P2471" i="2"/>
  <c r="R2470" i="2"/>
  <c r="R2469" i="2"/>
  <c r="R2468" i="2"/>
  <c r="P2468" i="2"/>
  <c r="R2467" i="2"/>
  <c r="R2466" i="2"/>
  <c r="R2465" i="2"/>
  <c r="P2465" i="2"/>
  <c r="R2464" i="2"/>
  <c r="R2463" i="2"/>
  <c r="R2462" i="2"/>
  <c r="P2462" i="2"/>
  <c r="R2461" i="2"/>
  <c r="R2460" i="2"/>
  <c r="R2459" i="2"/>
  <c r="P2459" i="2"/>
  <c r="R2458" i="2"/>
  <c r="R2457" i="2"/>
  <c r="R2456" i="2"/>
  <c r="P2456" i="2"/>
  <c r="R2455" i="2"/>
  <c r="R2454" i="2"/>
  <c r="R2453" i="2"/>
  <c r="P2453" i="2"/>
  <c r="R2452" i="2"/>
  <c r="R2451" i="2"/>
  <c r="R2450" i="2"/>
  <c r="P2450" i="2"/>
  <c r="R2449" i="2"/>
  <c r="R2448" i="2"/>
  <c r="R2447" i="2"/>
  <c r="P2447" i="2"/>
  <c r="R2446" i="2"/>
  <c r="R2445" i="2"/>
  <c r="R2444" i="2"/>
  <c r="P2444" i="2"/>
  <c r="R2443" i="2"/>
  <c r="R2442" i="2"/>
  <c r="R2441" i="2"/>
  <c r="P2441" i="2"/>
  <c r="R2440" i="2"/>
  <c r="R2439" i="2"/>
  <c r="R2438" i="2"/>
  <c r="P2438" i="2"/>
  <c r="R2437" i="2"/>
  <c r="R2436" i="2"/>
  <c r="R2435" i="2"/>
  <c r="P2435" i="2"/>
  <c r="R2434" i="2"/>
  <c r="R2433" i="2"/>
  <c r="R2432" i="2"/>
  <c r="P2432" i="2"/>
  <c r="R2431" i="2"/>
  <c r="R2430" i="2"/>
  <c r="R2429" i="2"/>
  <c r="P2429" i="2"/>
  <c r="R2428" i="2"/>
  <c r="R2427" i="2"/>
  <c r="R2426" i="2"/>
  <c r="P2426" i="2"/>
  <c r="R2425" i="2"/>
  <c r="R2424" i="2"/>
  <c r="R2423" i="2"/>
  <c r="P2423" i="2"/>
  <c r="R2422" i="2"/>
  <c r="R2421" i="2"/>
  <c r="R2420" i="2"/>
  <c r="P2420" i="2"/>
  <c r="R2419" i="2"/>
  <c r="R2418" i="2"/>
  <c r="R2417" i="2"/>
  <c r="P2417" i="2"/>
  <c r="R2416" i="2"/>
  <c r="R2415" i="2"/>
  <c r="R2414" i="2"/>
  <c r="P2414" i="2"/>
  <c r="R2413" i="2"/>
  <c r="R2412" i="2"/>
  <c r="R2411" i="2"/>
  <c r="P2411" i="2"/>
  <c r="R2410" i="2"/>
  <c r="R2409" i="2"/>
  <c r="R2408" i="2"/>
  <c r="P2408" i="2"/>
  <c r="R2407" i="2"/>
  <c r="R2406" i="2"/>
  <c r="R2405" i="2"/>
  <c r="P2405" i="2"/>
  <c r="R2404" i="2"/>
  <c r="R2403" i="2"/>
  <c r="R2402" i="2"/>
  <c r="P2402" i="2"/>
  <c r="R2401" i="2"/>
  <c r="R2400" i="2"/>
  <c r="R2399" i="2"/>
  <c r="P2399" i="2"/>
  <c r="R2398" i="2"/>
  <c r="R2397" i="2"/>
  <c r="R2396" i="2"/>
  <c r="P2396" i="2"/>
  <c r="R2395" i="2"/>
  <c r="R2394" i="2"/>
  <c r="R2393" i="2"/>
  <c r="P2393" i="2"/>
  <c r="R2392" i="2"/>
  <c r="R2391" i="2"/>
  <c r="R2390" i="2"/>
  <c r="P2390" i="2"/>
  <c r="R2389" i="2"/>
  <c r="R2388" i="2"/>
  <c r="R2387" i="2"/>
  <c r="P2387" i="2"/>
  <c r="R2386" i="2"/>
  <c r="R2385" i="2"/>
  <c r="R2384" i="2"/>
  <c r="P2384" i="2"/>
  <c r="R2383" i="2"/>
  <c r="R2382" i="2"/>
  <c r="R2381" i="2"/>
  <c r="P2381" i="2"/>
  <c r="R2380" i="2"/>
  <c r="R2379" i="2"/>
  <c r="R2378" i="2"/>
  <c r="P2378" i="2"/>
  <c r="R2377" i="2"/>
  <c r="R2376" i="2"/>
  <c r="R2375" i="2"/>
  <c r="P2375" i="2"/>
  <c r="R2374" i="2"/>
  <c r="R2373" i="2"/>
  <c r="R2372" i="2"/>
  <c r="P2372" i="2"/>
  <c r="R2371" i="2"/>
  <c r="R2370" i="2"/>
  <c r="R2369" i="2"/>
  <c r="P2369" i="2"/>
  <c r="R2368" i="2"/>
  <c r="R2367" i="2"/>
  <c r="R2366" i="2"/>
  <c r="P2366" i="2"/>
  <c r="R2365" i="2"/>
  <c r="R2364" i="2"/>
  <c r="R2363" i="2"/>
  <c r="P2363" i="2"/>
  <c r="R2362" i="2"/>
  <c r="R2361" i="2"/>
  <c r="R2360" i="2"/>
  <c r="P2360" i="2"/>
  <c r="R2359" i="2"/>
  <c r="R2358" i="2"/>
  <c r="R2357" i="2"/>
  <c r="P2357" i="2"/>
  <c r="R2356" i="2"/>
  <c r="R2355" i="2"/>
  <c r="R2354" i="2"/>
  <c r="P2354" i="2"/>
  <c r="R2353" i="2"/>
  <c r="R2352" i="2"/>
  <c r="R2351" i="2"/>
  <c r="P2351" i="2"/>
  <c r="R2350" i="2"/>
  <c r="R2349" i="2"/>
  <c r="R2348" i="2"/>
  <c r="P2348" i="2"/>
  <c r="R2347" i="2"/>
  <c r="R2346" i="2"/>
  <c r="R2345" i="2"/>
  <c r="P2345" i="2"/>
  <c r="R2344" i="2"/>
  <c r="R2343" i="2"/>
  <c r="R2342" i="2"/>
  <c r="P2342" i="2"/>
  <c r="R2341" i="2"/>
  <c r="R2340" i="2"/>
  <c r="R2339" i="2"/>
  <c r="P2339" i="2"/>
  <c r="R2338" i="2"/>
  <c r="R2337" i="2"/>
  <c r="R2336" i="2"/>
  <c r="P2336" i="2"/>
  <c r="R2335" i="2"/>
  <c r="R2334" i="2"/>
  <c r="R2333" i="2"/>
  <c r="P2333" i="2"/>
  <c r="R2332" i="2"/>
  <c r="R2331" i="2"/>
  <c r="R2330" i="2"/>
  <c r="P2330" i="2"/>
  <c r="R2329" i="2"/>
  <c r="R2328" i="2"/>
  <c r="R2327" i="2"/>
  <c r="P2327" i="2"/>
  <c r="R2326" i="2"/>
  <c r="R2325" i="2"/>
  <c r="R2324" i="2"/>
  <c r="P2324" i="2"/>
  <c r="R2323" i="2"/>
  <c r="R2322" i="2"/>
  <c r="R2321" i="2"/>
  <c r="P2321" i="2"/>
  <c r="R2320" i="2"/>
  <c r="R2319" i="2"/>
  <c r="R2318" i="2"/>
  <c r="P2318" i="2"/>
  <c r="R2317" i="2"/>
  <c r="R2316" i="2"/>
  <c r="R2315" i="2"/>
  <c r="P2315" i="2"/>
  <c r="R2314" i="2"/>
  <c r="R2313" i="2"/>
  <c r="R2312" i="2"/>
  <c r="P2312" i="2"/>
  <c r="R2311" i="2"/>
  <c r="R2310" i="2"/>
  <c r="R2309" i="2"/>
  <c r="P2309" i="2"/>
  <c r="R2308" i="2"/>
  <c r="R2307" i="2"/>
  <c r="R2306" i="2"/>
  <c r="P2306" i="2"/>
  <c r="R2305" i="2"/>
  <c r="R2304" i="2"/>
  <c r="R2303" i="2"/>
  <c r="P2303" i="2"/>
  <c r="R2302" i="2"/>
  <c r="R2301" i="2"/>
  <c r="R2300" i="2"/>
  <c r="P2300" i="2"/>
  <c r="R2299" i="2"/>
  <c r="R2298" i="2"/>
  <c r="R2297" i="2"/>
  <c r="P2297" i="2"/>
  <c r="R2296" i="2"/>
  <c r="R2295" i="2"/>
  <c r="R2294" i="2"/>
  <c r="P2294" i="2"/>
  <c r="R2293" i="2"/>
  <c r="R2292" i="2"/>
  <c r="R2291" i="2"/>
  <c r="P2291" i="2"/>
  <c r="R2290" i="2"/>
  <c r="R2289" i="2"/>
  <c r="R2288" i="2"/>
  <c r="P2288" i="2"/>
  <c r="R2287" i="2"/>
  <c r="R2286" i="2"/>
  <c r="R2285" i="2"/>
  <c r="P2285" i="2"/>
  <c r="R2284" i="2"/>
  <c r="R2283" i="2"/>
  <c r="R2282" i="2"/>
  <c r="P2282" i="2"/>
  <c r="R2281" i="2"/>
  <c r="R2280" i="2"/>
  <c r="R2279" i="2"/>
  <c r="P2279" i="2"/>
  <c r="R2278" i="2"/>
  <c r="R2277" i="2"/>
  <c r="R2276" i="2"/>
  <c r="P2276" i="2"/>
  <c r="R2275" i="2"/>
  <c r="R2274" i="2"/>
  <c r="R2273" i="2"/>
  <c r="P2273" i="2"/>
  <c r="R2272" i="2"/>
  <c r="R2271" i="2"/>
  <c r="R2270" i="2"/>
  <c r="P2270" i="2"/>
  <c r="R2269" i="2"/>
  <c r="R2268" i="2"/>
  <c r="R2267" i="2"/>
  <c r="P2267" i="2"/>
  <c r="R2266" i="2"/>
  <c r="R2265" i="2"/>
  <c r="R2264" i="2"/>
  <c r="P2264" i="2"/>
  <c r="R2263" i="2"/>
  <c r="R2262" i="2"/>
  <c r="R2261" i="2"/>
  <c r="P2261" i="2"/>
  <c r="R2260" i="2"/>
  <c r="R2259" i="2"/>
  <c r="R2258" i="2"/>
  <c r="P2258" i="2"/>
  <c r="R2257" i="2"/>
  <c r="R2256" i="2"/>
  <c r="R2255" i="2"/>
  <c r="P2255" i="2"/>
  <c r="R2254" i="2"/>
  <c r="R2253" i="2"/>
  <c r="R2252" i="2"/>
  <c r="P2252" i="2"/>
  <c r="R2251" i="2"/>
  <c r="R2250" i="2"/>
  <c r="R2249" i="2"/>
  <c r="P2249" i="2"/>
  <c r="R2248" i="2"/>
  <c r="R2247" i="2"/>
  <c r="R2246" i="2"/>
  <c r="P2246" i="2"/>
  <c r="R2245" i="2"/>
  <c r="R2244" i="2"/>
  <c r="R2243" i="2"/>
  <c r="P2243" i="2"/>
  <c r="R2242" i="2"/>
  <c r="R2241" i="2"/>
  <c r="R2240" i="2"/>
  <c r="P2240" i="2"/>
  <c r="R2239" i="2"/>
  <c r="R2238" i="2"/>
  <c r="R2237" i="2"/>
  <c r="P2237" i="2"/>
  <c r="R2236" i="2"/>
  <c r="R2235" i="2"/>
  <c r="R2234" i="2"/>
  <c r="P2234" i="2"/>
  <c r="R2233" i="2"/>
  <c r="R2232" i="2"/>
  <c r="R2231" i="2"/>
  <c r="P2231" i="2"/>
  <c r="R2230" i="2"/>
  <c r="R2229" i="2"/>
  <c r="R2228" i="2"/>
  <c r="P2228" i="2"/>
  <c r="R2227" i="2"/>
  <c r="R2226" i="2"/>
  <c r="R2225" i="2"/>
  <c r="P2225" i="2"/>
  <c r="R2224" i="2"/>
  <c r="R2223" i="2"/>
  <c r="R2222" i="2"/>
  <c r="P2222" i="2"/>
  <c r="R2221" i="2"/>
  <c r="R2220" i="2"/>
  <c r="R2219" i="2"/>
  <c r="P2219" i="2"/>
  <c r="R2218" i="2"/>
  <c r="R2217" i="2"/>
  <c r="R2216" i="2"/>
  <c r="P2216" i="2"/>
  <c r="R2215" i="2"/>
  <c r="R2214" i="2"/>
  <c r="R2213" i="2"/>
  <c r="P2213" i="2"/>
  <c r="R2212" i="2"/>
  <c r="R2211" i="2"/>
  <c r="R2210" i="2"/>
  <c r="P2210" i="2"/>
  <c r="R2209" i="2"/>
  <c r="R2208" i="2"/>
  <c r="R2207" i="2"/>
  <c r="P2207" i="2"/>
  <c r="R2206" i="2"/>
  <c r="R2205" i="2"/>
  <c r="R2204" i="2"/>
  <c r="P2204" i="2"/>
  <c r="R2197" i="2"/>
  <c r="R2196" i="2"/>
  <c r="R2195" i="2"/>
  <c r="P2195" i="2"/>
  <c r="P2202" i="2" s="1"/>
  <c r="R2194" i="2"/>
  <c r="R2193" i="2"/>
  <c r="R2192" i="2"/>
  <c r="P2192" i="2"/>
  <c r="R2191" i="2"/>
  <c r="R2190" i="2"/>
  <c r="R2189" i="2"/>
  <c r="P2189" i="2"/>
  <c r="R2188" i="2"/>
  <c r="R2187" i="2"/>
  <c r="R2186" i="2"/>
  <c r="P2186" i="2"/>
  <c r="R2185" i="2"/>
  <c r="R2184" i="2"/>
  <c r="R2183" i="2"/>
  <c r="P2183" i="2"/>
  <c r="R2182" i="2"/>
  <c r="R2181" i="2"/>
  <c r="R2180" i="2"/>
  <c r="P2180" i="2"/>
  <c r="R2179" i="2"/>
  <c r="R2178" i="2"/>
  <c r="R2177" i="2"/>
  <c r="P2177" i="2"/>
  <c r="R2176" i="2"/>
  <c r="R2175" i="2"/>
  <c r="R2174" i="2"/>
  <c r="P2174" i="2"/>
  <c r="R2173" i="2"/>
  <c r="R2172" i="2"/>
  <c r="R2171" i="2"/>
  <c r="P2171" i="2"/>
  <c r="R2170" i="2"/>
  <c r="R2169" i="2"/>
  <c r="R2168" i="2"/>
  <c r="P2168" i="2"/>
  <c r="R2167" i="2"/>
  <c r="R2166" i="2"/>
  <c r="R2165" i="2"/>
  <c r="P2165" i="2"/>
  <c r="R2164" i="2"/>
  <c r="R2163" i="2"/>
  <c r="R2162" i="2"/>
  <c r="P2162" i="2"/>
  <c r="R2161" i="2"/>
  <c r="R2160" i="2"/>
  <c r="R2159" i="2"/>
  <c r="P2159" i="2"/>
  <c r="R2158" i="2"/>
  <c r="R2157" i="2"/>
  <c r="R2156" i="2"/>
  <c r="R2155" i="2"/>
  <c r="P2155" i="2"/>
  <c r="R2154" i="2"/>
  <c r="R2153" i="2"/>
  <c r="R2152" i="2"/>
  <c r="R2151" i="2"/>
  <c r="P2151" i="2"/>
  <c r="R2150" i="2"/>
  <c r="R2149" i="2"/>
  <c r="R2148" i="2"/>
  <c r="R2147" i="2"/>
  <c r="P2147" i="2"/>
  <c r="R2146" i="2"/>
  <c r="R2145" i="2"/>
  <c r="R2144" i="2"/>
  <c r="R2143" i="2"/>
  <c r="P2143" i="2"/>
  <c r="R2142" i="2"/>
  <c r="R2141" i="2"/>
  <c r="R2140" i="2"/>
  <c r="P2140" i="2"/>
  <c r="R2139" i="2"/>
  <c r="R2138" i="2"/>
  <c r="R2137" i="2"/>
  <c r="P2137" i="2"/>
  <c r="R2136" i="2"/>
  <c r="R2135" i="2"/>
  <c r="R2134" i="2"/>
  <c r="P2134" i="2"/>
  <c r="R2133" i="2"/>
  <c r="R2132" i="2"/>
  <c r="R2131" i="2"/>
  <c r="P2131" i="2"/>
  <c r="R2130" i="2"/>
  <c r="R2129" i="2"/>
  <c r="R2128" i="2"/>
  <c r="P2128" i="2"/>
  <c r="R2127" i="2"/>
  <c r="R2126" i="2"/>
  <c r="R2125" i="2"/>
  <c r="P2125" i="2"/>
  <c r="R2124" i="2"/>
  <c r="R2123" i="2"/>
  <c r="R2122" i="2"/>
  <c r="P2122" i="2"/>
  <c r="R2121" i="2"/>
  <c r="R2120" i="2"/>
  <c r="R2119" i="2"/>
  <c r="P2119" i="2"/>
  <c r="R2118" i="2"/>
  <c r="R2117" i="2"/>
  <c r="R2116" i="2"/>
  <c r="P2116" i="2"/>
  <c r="R2115" i="2"/>
  <c r="R2114" i="2"/>
  <c r="R2113" i="2"/>
  <c r="P2113" i="2"/>
  <c r="R2112" i="2"/>
  <c r="R2111" i="2"/>
  <c r="R2110" i="2"/>
  <c r="P2110" i="2"/>
  <c r="R2109" i="2"/>
  <c r="R2108" i="2"/>
  <c r="R2107" i="2"/>
  <c r="P2107" i="2"/>
  <c r="R2106" i="2"/>
  <c r="R2105" i="2"/>
  <c r="R2104" i="2"/>
  <c r="P2104" i="2"/>
  <c r="R2103" i="2"/>
  <c r="R2102" i="2"/>
  <c r="R2101" i="2"/>
  <c r="P2101" i="2"/>
  <c r="R2100" i="2"/>
  <c r="R2099" i="2"/>
  <c r="R2098" i="2"/>
  <c r="P2098" i="2"/>
  <c r="R2097" i="2"/>
  <c r="R2096" i="2"/>
  <c r="R2095" i="2"/>
  <c r="P2095" i="2"/>
  <c r="R2094" i="2"/>
  <c r="R2093" i="2"/>
  <c r="R2092" i="2"/>
  <c r="P2092" i="2"/>
  <c r="R2091" i="2"/>
  <c r="R2090" i="2"/>
  <c r="R2089" i="2"/>
  <c r="P2089" i="2"/>
  <c r="R2088" i="2"/>
  <c r="R2087" i="2"/>
  <c r="R2086" i="2"/>
  <c r="P2086" i="2"/>
  <c r="R2085" i="2"/>
  <c r="R2084" i="2"/>
  <c r="R2083" i="2"/>
  <c r="P2083" i="2"/>
  <c r="R2082" i="2"/>
  <c r="R2081" i="2"/>
  <c r="R2080" i="2"/>
  <c r="P2080" i="2"/>
  <c r="R2079" i="2"/>
  <c r="R2078" i="2"/>
  <c r="R2077" i="2"/>
  <c r="P2077" i="2"/>
  <c r="R2076" i="2"/>
  <c r="R2075" i="2"/>
  <c r="R2074" i="2"/>
  <c r="P2074" i="2"/>
  <c r="R2073" i="2"/>
  <c r="R2072" i="2"/>
  <c r="R2071" i="2"/>
  <c r="P2071" i="2"/>
  <c r="R2070" i="2"/>
  <c r="R2069" i="2"/>
  <c r="R2068" i="2"/>
  <c r="P2068" i="2"/>
  <c r="R2067" i="2"/>
  <c r="R2066" i="2"/>
  <c r="R2065" i="2"/>
  <c r="P2065" i="2"/>
  <c r="R2064" i="2"/>
  <c r="R2063" i="2"/>
  <c r="R2062" i="2"/>
  <c r="P2062" i="2"/>
  <c r="R2061" i="2"/>
  <c r="R2060" i="2"/>
  <c r="R2059" i="2"/>
  <c r="P2059" i="2"/>
  <c r="R2058" i="2"/>
  <c r="R2057" i="2"/>
  <c r="R2056" i="2"/>
  <c r="P2056" i="2"/>
  <c r="R2055" i="2"/>
  <c r="R2054" i="2"/>
  <c r="R2053" i="2"/>
  <c r="P2053" i="2"/>
  <c r="R2052" i="2"/>
  <c r="R2051" i="2"/>
  <c r="R2050" i="2"/>
  <c r="P2050" i="2"/>
  <c r="R2049" i="2"/>
  <c r="R2048" i="2"/>
  <c r="R2047" i="2"/>
  <c r="P2047" i="2"/>
  <c r="R2046" i="2"/>
  <c r="R2045" i="2"/>
  <c r="R2044" i="2"/>
  <c r="P2044" i="2"/>
  <c r="R2043" i="2"/>
  <c r="R2042" i="2"/>
  <c r="R2041" i="2"/>
  <c r="P2041" i="2"/>
  <c r="R2040" i="2"/>
  <c r="R2039" i="2"/>
  <c r="R2038" i="2"/>
  <c r="P2038" i="2"/>
  <c r="R2037" i="2"/>
  <c r="R2036" i="2"/>
  <c r="R2035" i="2"/>
  <c r="P2035" i="2"/>
  <c r="R2034" i="2"/>
  <c r="R2033" i="2"/>
  <c r="R2032" i="2"/>
  <c r="P2032" i="2"/>
  <c r="R2031" i="2"/>
  <c r="R2030" i="2"/>
  <c r="R2029" i="2"/>
  <c r="P2029" i="2"/>
  <c r="R2028" i="2"/>
  <c r="R2027" i="2"/>
  <c r="R2026" i="2"/>
  <c r="P2026" i="2"/>
  <c r="R2025" i="2"/>
  <c r="R2024" i="2"/>
  <c r="R2023" i="2"/>
  <c r="P2023" i="2"/>
  <c r="R2022" i="2"/>
  <c r="R2021" i="2"/>
  <c r="R2020" i="2"/>
  <c r="P2020" i="2"/>
  <c r="R2019" i="2"/>
  <c r="R2018" i="2"/>
  <c r="R2017" i="2"/>
  <c r="P2017" i="2"/>
  <c r="R2016" i="2"/>
  <c r="R2015" i="2"/>
  <c r="R2014" i="2"/>
  <c r="P2014" i="2"/>
  <c r="R2013" i="2"/>
  <c r="R2012" i="2"/>
  <c r="R2011" i="2"/>
  <c r="P2011" i="2"/>
  <c r="R2010" i="2"/>
  <c r="R2009" i="2"/>
  <c r="R2008" i="2"/>
  <c r="P2008" i="2"/>
  <c r="R2007" i="2"/>
  <c r="R2006" i="2"/>
  <c r="R2005" i="2"/>
  <c r="P2005" i="2"/>
  <c r="R2004" i="2"/>
  <c r="R2003" i="2"/>
  <c r="R2002" i="2"/>
  <c r="P2002" i="2"/>
  <c r="R2001" i="2"/>
  <c r="R2000" i="2"/>
  <c r="R1999" i="2"/>
  <c r="P1999" i="2"/>
  <c r="R1998" i="2"/>
  <c r="R1997" i="2"/>
  <c r="R1996" i="2"/>
  <c r="P1996" i="2"/>
  <c r="R1995" i="2"/>
  <c r="R1994" i="2"/>
  <c r="R1993" i="2"/>
  <c r="P1993" i="2"/>
  <c r="R1992" i="2"/>
  <c r="R1991" i="2"/>
  <c r="R1990" i="2"/>
  <c r="P1990" i="2"/>
  <c r="R1989" i="2"/>
  <c r="R1988" i="2"/>
  <c r="R1987" i="2"/>
  <c r="P1987" i="2"/>
  <c r="R1986" i="2"/>
  <c r="R1985" i="2"/>
  <c r="R1984" i="2"/>
  <c r="P1984" i="2"/>
  <c r="R1983" i="2"/>
  <c r="R1982" i="2"/>
  <c r="R1981" i="2"/>
  <c r="P1981" i="2"/>
  <c r="R1980" i="2"/>
  <c r="R1979" i="2"/>
  <c r="R1978" i="2"/>
  <c r="P1978" i="2"/>
  <c r="R1977" i="2"/>
  <c r="R1976" i="2"/>
  <c r="R1975" i="2"/>
  <c r="P1975" i="2"/>
  <c r="R1974" i="2"/>
  <c r="R1973" i="2"/>
  <c r="R1972" i="2"/>
  <c r="P1972" i="2"/>
  <c r="R1971" i="2"/>
  <c r="R1970" i="2"/>
  <c r="R1969" i="2"/>
  <c r="P1969" i="2"/>
  <c r="R1968" i="2"/>
  <c r="R1967" i="2"/>
  <c r="R1966" i="2"/>
  <c r="P1966" i="2"/>
  <c r="R1965" i="2"/>
  <c r="R1964" i="2"/>
  <c r="R1963" i="2"/>
  <c r="P1963" i="2"/>
  <c r="R1962" i="2"/>
  <c r="R1961" i="2"/>
  <c r="R1960" i="2"/>
  <c r="P1960" i="2"/>
  <c r="R1959" i="2"/>
  <c r="R1958" i="2"/>
  <c r="R1957" i="2"/>
  <c r="P1957" i="2"/>
  <c r="R1956" i="2"/>
  <c r="R1955" i="2"/>
  <c r="R1954" i="2"/>
  <c r="P1954" i="2"/>
  <c r="R1953" i="2"/>
  <c r="R1952" i="2"/>
  <c r="R1951" i="2"/>
  <c r="P1951" i="2"/>
  <c r="R1950" i="2"/>
  <c r="R1949" i="2"/>
  <c r="R1948" i="2"/>
  <c r="P1948" i="2"/>
  <c r="R1947" i="2"/>
  <c r="R1946" i="2"/>
  <c r="R1945" i="2"/>
  <c r="P1945" i="2"/>
  <c r="R1944" i="2"/>
  <c r="R1943" i="2"/>
  <c r="R1942" i="2"/>
  <c r="P1942" i="2"/>
  <c r="R1941" i="2"/>
  <c r="R1940" i="2"/>
  <c r="R1939" i="2"/>
  <c r="P1939" i="2"/>
  <c r="R1938" i="2"/>
  <c r="R1937" i="2"/>
  <c r="R1936" i="2"/>
  <c r="P1936" i="2"/>
  <c r="R1935" i="2"/>
  <c r="R1934" i="2"/>
  <c r="R1933" i="2"/>
  <c r="P1933" i="2"/>
  <c r="R1932" i="2"/>
  <c r="R1931" i="2"/>
  <c r="R1930" i="2"/>
  <c r="P1930" i="2"/>
  <c r="R1929" i="2"/>
  <c r="R1928" i="2"/>
  <c r="R1927" i="2"/>
  <c r="P1927" i="2"/>
  <c r="R1926" i="2"/>
  <c r="R1925" i="2"/>
  <c r="R1924" i="2"/>
  <c r="P1924" i="2"/>
  <c r="R1923" i="2"/>
  <c r="R1922" i="2"/>
  <c r="R1921" i="2"/>
  <c r="P1921" i="2"/>
  <c r="R1920" i="2"/>
  <c r="R1919" i="2"/>
  <c r="R1918" i="2"/>
  <c r="P1918" i="2"/>
  <c r="R1917" i="2"/>
  <c r="R1916" i="2"/>
  <c r="R1915" i="2"/>
  <c r="P1915" i="2"/>
  <c r="R1914" i="2"/>
  <c r="R1913" i="2"/>
  <c r="R1912" i="2"/>
  <c r="P1912" i="2"/>
  <c r="R1911" i="2"/>
  <c r="R1910" i="2"/>
  <c r="R1909" i="2"/>
  <c r="P1909" i="2"/>
  <c r="R1908" i="2"/>
  <c r="R1907" i="2"/>
  <c r="R1906" i="2"/>
  <c r="P1906" i="2"/>
  <c r="R1905" i="2"/>
  <c r="R1904" i="2"/>
  <c r="R1903" i="2"/>
  <c r="P1903" i="2"/>
  <c r="R1902" i="2"/>
  <c r="R1901" i="2"/>
  <c r="R1900" i="2"/>
  <c r="P1900" i="2"/>
  <c r="R1899" i="2"/>
  <c r="R1898" i="2"/>
  <c r="R1897" i="2"/>
  <c r="P1897" i="2"/>
  <c r="R1896" i="2"/>
  <c r="R1895" i="2"/>
  <c r="R1894" i="2"/>
  <c r="P1894" i="2"/>
  <c r="R1893" i="2"/>
  <c r="R1892" i="2"/>
  <c r="R1891" i="2"/>
  <c r="P1891" i="2"/>
  <c r="R1890" i="2"/>
  <c r="R1889" i="2"/>
  <c r="R1888" i="2"/>
  <c r="P1888" i="2"/>
  <c r="R1887" i="2"/>
  <c r="R1886" i="2"/>
  <c r="R1885" i="2"/>
  <c r="P1885" i="2"/>
  <c r="R1884" i="2"/>
  <c r="R1883" i="2"/>
  <c r="R1882" i="2"/>
  <c r="P1882" i="2"/>
  <c r="R1881" i="2"/>
  <c r="R1880" i="2"/>
  <c r="R1879" i="2"/>
  <c r="P1879" i="2"/>
  <c r="R1878" i="2"/>
  <c r="R1877" i="2"/>
  <c r="R1876" i="2"/>
  <c r="P1876" i="2"/>
  <c r="R1875" i="2"/>
  <c r="R1874" i="2"/>
  <c r="R1873" i="2"/>
  <c r="P1873" i="2"/>
  <c r="R1872" i="2"/>
  <c r="R1871" i="2"/>
  <c r="R1870" i="2"/>
  <c r="P1870" i="2"/>
  <c r="R1869" i="2"/>
  <c r="R1868" i="2"/>
  <c r="R1867" i="2"/>
  <c r="P1867" i="2"/>
  <c r="R1866" i="2"/>
  <c r="R1865" i="2"/>
  <c r="R1864" i="2"/>
  <c r="P1864" i="2"/>
  <c r="R1863" i="2"/>
  <c r="R1862" i="2"/>
  <c r="R1861" i="2"/>
  <c r="P1861" i="2"/>
  <c r="R1860" i="2"/>
  <c r="R1859" i="2"/>
  <c r="R1858" i="2"/>
  <c r="P1858" i="2"/>
  <c r="R1857" i="2"/>
  <c r="R1856" i="2"/>
  <c r="R1855" i="2"/>
  <c r="P1855" i="2"/>
  <c r="R1854" i="2"/>
  <c r="R1853" i="2"/>
  <c r="R1852" i="2"/>
  <c r="P1852" i="2"/>
  <c r="R1845" i="2"/>
  <c r="R1844" i="2"/>
  <c r="R1843" i="2"/>
  <c r="P1843" i="2"/>
  <c r="R1842" i="2"/>
  <c r="R1841" i="2"/>
  <c r="R1840" i="2"/>
  <c r="P1840" i="2"/>
  <c r="R1839" i="2"/>
  <c r="R1838" i="2"/>
  <c r="R1837" i="2"/>
  <c r="P1837" i="2"/>
  <c r="R1836" i="2"/>
  <c r="R1835" i="2"/>
  <c r="R1834" i="2"/>
  <c r="P1834" i="2"/>
  <c r="R1833" i="2"/>
  <c r="R1832" i="2"/>
  <c r="R1831" i="2"/>
  <c r="P1831" i="2"/>
  <c r="R1830" i="2"/>
  <c r="R1829" i="2"/>
  <c r="R1828" i="2"/>
  <c r="P1828" i="2"/>
  <c r="R1827" i="2"/>
  <c r="R1826" i="2"/>
  <c r="R1825" i="2"/>
  <c r="P1825" i="2"/>
  <c r="R1824" i="2"/>
  <c r="R1823" i="2"/>
  <c r="R1822" i="2"/>
  <c r="P1822" i="2"/>
  <c r="R1821" i="2"/>
  <c r="R1820" i="2"/>
  <c r="R1819" i="2"/>
  <c r="P1819" i="2"/>
  <c r="R1818" i="2"/>
  <c r="R1817" i="2"/>
  <c r="R1816" i="2"/>
  <c r="P1816" i="2"/>
  <c r="R1815" i="2"/>
  <c r="R1814" i="2"/>
  <c r="R1813" i="2"/>
  <c r="P1813" i="2"/>
  <c r="R1812" i="2"/>
  <c r="R1811" i="2"/>
  <c r="R1810" i="2"/>
  <c r="P1810" i="2"/>
  <c r="R1809" i="2"/>
  <c r="R1808" i="2"/>
  <c r="R1807" i="2"/>
  <c r="P1807" i="2"/>
  <c r="R1806" i="2"/>
  <c r="R1805" i="2"/>
  <c r="R1804" i="2"/>
  <c r="R1803" i="2"/>
  <c r="P1803" i="2"/>
  <c r="R1802" i="2"/>
  <c r="R1801" i="2"/>
  <c r="R1800" i="2"/>
  <c r="R1799" i="2"/>
  <c r="P1799" i="2"/>
  <c r="R1798" i="2"/>
  <c r="R1797" i="2"/>
  <c r="R1796" i="2"/>
  <c r="R1795" i="2"/>
  <c r="P1795" i="2"/>
  <c r="R1794" i="2"/>
  <c r="R1793" i="2"/>
  <c r="R1792" i="2"/>
  <c r="R1791" i="2"/>
  <c r="P1791" i="2"/>
  <c r="R1790" i="2"/>
  <c r="R1789" i="2"/>
  <c r="R1788" i="2"/>
  <c r="P1788" i="2"/>
  <c r="R1787" i="2"/>
  <c r="R1786" i="2"/>
  <c r="R1785" i="2"/>
  <c r="P1785" i="2"/>
  <c r="R1784" i="2"/>
  <c r="R1783" i="2"/>
  <c r="R1782" i="2"/>
  <c r="P1782" i="2"/>
  <c r="R1781" i="2"/>
  <c r="R1780" i="2"/>
  <c r="R1779" i="2"/>
  <c r="P1779" i="2"/>
  <c r="R1778" i="2"/>
  <c r="R1777" i="2"/>
  <c r="R1776" i="2"/>
  <c r="P1776" i="2"/>
  <c r="R1775" i="2"/>
  <c r="R1774" i="2"/>
  <c r="R1773" i="2"/>
  <c r="P1773" i="2"/>
  <c r="R1772" i="2"/>
  <c r="R1771" i="2"/>
  <c r="R1770" i="2"/>
  <c r="P1770" i="2"/>
  <c r="R1769" i="2"/>
  <c r="R1768" i="2"/>
  <c r="R1767" i="2"/>
  <c r="P1767" i="2"/>
  <c r="R1766" i="2"/>
  <c r="R1765" i="2"/>
  <c r="R1764" i="2"/>
  <c r="P1764" i="2"/>
  <c r="R1763" i="2"/>
  <c r="R1762" i="2"/>
  <c r="R1761" i="2"/>
  <c r="P1761" i="2"/>
  <c r="R1760" i="2"/>
  <c r="R1759" i="2"/>
  <c r="R1758" i="2"/>
  <c r="P1758" i="2"/>
  <c r="R1757" i="2"/>
  <c r="R1756" i="2"/>
  <c r="R1755" i="2"/>
  <c r="P1755" i="2"/>
  <c r="R1754" i="2"/>
  <c r="R1753" i="2"/>
  <c r="R1752" i="2"/>
  <c r="P1752" i="2"/>
  <c r="R1751" i="2"/>
  <c r="R1750" i="2"/>
  <c r="R1749" i="2"/>
  <c r="P1749" i="2"/>
  <c r="R1748" i="2"/>
  <c r="R1747" i="2"/>
  <c r="R1746" i="2"/>
  <c r="P1746" i="2"/>
  <c r="R1745" i="2"/>
  <c r="R1744" i="2"/>
  <c r="R1743" i="2"/>
  <c r="P1743" i="2"/>
  <c r="R1742" i="2"/>
  <c r="R1741" i="2"/>
  <c r="R1740" i="2"/>
  <c r="P1740" i="2"/>
  <c r="R1739" i="2"/>
  <c r="R1738" i="2"/>
  <c r="R1737" i="2"/>
  <c r="P1737" i="2"/>
  <c r="R1736" i="2"/>
  <c r="R1735" i="2"/>
  <c r="R1734" i="2"/>
  <c r="P1734" i="2"/>
  <c r="R1733" i="2"/>
  <c r="R1732" i="2"/>
  <c r="R1731" i="2"/>
  <c r="R1730" i="2"/>
  <c r="P1730" i="2"/>
  <c r="R1729" i="2"/>
  <c r="R1728" i="2"/>
  <c r="R1727" i="2"/>
  <c r="P1727" i="2"/>
  <c r="R1726" i="2"/>
  <c r="R1725" i="2"/>
  <c r="R1724" i="2"/>
  <c r="P1724" i="2"/>
  <c r="R1723" i="2"/>
  <c r="R1722" i="2"/>
  <c r="R1721" i="2"/>
  <c r="P1721" i="2"/>
  <c r="R1720" i="2"/>
  <c r="R1719" i="2"/>
  <c r="R1718" i="2"/>
  <c r="P1718" i="2"/>
  <c r="R1717" i="2"/>
  <c r="R1716" i="2"/>
  <c r="R1715" i="2"/>
  <c r="P1715" i="2"/>
  <c r="R1714" i="2"/>
  <c r="R1713" i="2"/>
  <c r="R1712" i="2"/>
  <c r="P1712" i="2"/>
  <c r="R1711" i="2"/>
  <c r="R1710" i="2"/>
  <c r="R1709" i="2"/>
  <c r="P1709" i="2"/>
  <c r="R1708" i="2"/>
  <c r="R1707" i="2"/>
  <c r="R1706" i="2"/>
  <c r="P1706" i="2"/>
  <c r="R1705" i="2"/>
  <c r="R1704" i="2"/>
  <c r="R1703" i="2"/>
  <c r="P1703" i="2"/>
  <c r="R1702" i="2"/>
  <c r="R1701" i="2"/>
  <c r="R1700" i="2"/>
  <c r="P1700" i="2"/>
  <c r="R1699" i="2"/>
  <c r="R1698" i="2"/>
  <c r="R1697" i="2"/>
  <c r="P1697" i="2"/>
  <c r="R1696" i="2"/>
  <c r="R1695" i="2"/>
  <c r="R1694" i="2"/>
  <c r="P1694" i="2"/>
  <c r="R1693" i="2"/>
  <c r="R1692" i="2"/>
  <c r="R1691" i="2"/>
  <c r="P1691" i="2"/>
  <c r="R1690" i="2"/>
  <c r="R1689" i="2"/>
  <c r="R1688" i="2"/>
  <c r="P1688" i="2"/>
  <c r="R1687" i="2"/>
  <c r="R1686" i="2"/>
  <c r="R1685" i="2"/>
  <c r="P1685" i="2"/>
  <c r="R1684" i="2"/>
  <c r="R1683" i="2"/>
  <c r="R1682" i="2"/>
  <c r="P1682" i="2"/>
  <c r="R1681" i="2"/>
  <c r="R1680" i="2"/>
  <c r="R1679" i="2"/>
  <c r="P1679" i="2"/>
  <c r="R1678" i="2"/>
  <c r="R1677" i="2"/>
  <c r="R1676" i="2"/>
  <c r="P1676" i="2"/>
  <c r="R1675" i="2"/>
  <c r="R1674" i="2"/>
  <c r="R1673" i="2"/>
  <c r="P1673" i="2"/>
  <c r="R1672" i="2"/>
  <c r="R1671" i="2"/>
  <c r="R1670" i="2"/>
  <c r="P1670" i="2"/>
  <c r="R1669" i="2"/>
  <c r="R1668" i="2"/>
  <c r="R1667" i="2"/>
  <c r="P1667" i="2"/>
  <c r="R1666" i="2"/>
  <c r="R1665" i="2"/>
  <c r="R1664" i="2"/>
  <c r="P1664" i="2"/>
  <c r="R1663" i="2"/>
  <c r="R1662" i="2"/>
  <c r="R1661" i="2"/>
  <c r="P1661" i="2"/>
  <c r="R1660" i="2"/>
  <c r="R1659" i="2"/>
  <c r="R1658" i="2"/>
  <c r="P1658" i="2"/>
  <c r="R1657" i="2"/>
  <c r="R1656" i="2"/>
  <c r="R1655" i="2"/>
  <c r="P1655" i="2"/>
  <c r="R1654" i="2"/>
  <c r="R1653" i="2"/>
  <c r="R1652" i="2"/>
  <c r="P1652" i="2"/>
  <c r="R1651" i="2"/>
  <c r="R1650" i="2"/>
  <c r="R1649" i="2"/>
  <c r="P1649" i="2"/>
  <c r="R1648" i="2"/>
  <c r="R1647" i="2"/>
  <c r="R1646" i="2"/>
  <c r="P1646" i="2"/>
  <c r="R1645" i="2"/>
  <c r="R1644" i="2"/>
  <c r="R1643" i="2"/>
  <c r="P1643" i="2"/>
  <c r="R1642" i="2"/>
  <c r="R1641" i="2"/>
  <c r="R1640" i="2"/>
  <c r="P1640" i="2"/>
  <c r="R1639" i="2"/>
  <c r="R1638" i="2"/>
  <c r="R1637" i="2"/>
  <c r="P1637" i="2"/>
  <c r="R1636" i="2"/>
  <c r="R1635" i="2"/>
  <c r="R1634" i="2"/>
  <c r="P1634" i="2"/>
  <c r="R1633" i="2"/>
  <c r="R1632" i="2"/>
  <c r="R1631" i="2"/>
  <c r="P1631" i="2"/>
  <c r="R1630" i="2"/>
  <c r="R1629" i="2"/>
  <c r="R1628" i="2"/>
  <c r="P1628" i="2"/>
  <c r="R1627" i="2"/>
  <c r="R1626" i="2"/>
  <c r="R1625" i="2"/>
  <c r="P1625" i="2"/>
  <c r="R1624" i="2"/>
  <c r="R1623" i="2"/>
  <c r="R1622" i="2"/>
  <c r="P1622" i="2"/>
  <c r="R1621" i="2"/>
  <c r="R1620" i="2"/>
  <c r="R1619" i="2"/>
  <c r="P1619" i="2"/>
  <c r="R1618" i="2"/>
  <c r="R1617" i="2"/>
  <c r="R1616" i="2"/>
  <c r="P1616" i="2"/>
  <c r="R1615" i="2"/>
  <c r="R1614" i="2"/>
  <c r="R1613" i="2"/>
  <c r="P1613" i="2"/>
  <c r="R1612" i="2"/>
  <c r="R1611" i="2"/>
  <c r="R1610" i="2"/>
  <c r="P1610" i="2"/>
  <c r="R1609" i="2"/>
  <c r="R1608" i="2"/>
  <c r="R1607" i="2"/>
  <c r="P1607" i="2"/>
  <c r="R1606" i="2"/>
  <c r="R1605" i="2"/>
  <c r="R1604" i="2"/>
  <c r="P1604" i="2"/>
  <c r="R1603" i="2"/>
  <c r="R1602" i="2"/>
  <c r="R1601" i="2"/>
  <c r="P1601" i="2"/>
  <c r="R1600" i="2"/>
  <c r="R1599" i="2"/>
  <c r="R1598" i="2"/>
  <c r="P1598" i="2"/>
  <c r="R1597" i="2"/>
  <c r="R1596" i="2"/>
  <c r="R1595" i="2"/>
  <c r="P1595" i="2"/>
  <c r="R1594" i="2"/>
  <c r="R1593" i="2"/>
  <c r="R1592" i="2"/>
  <c r="P1592" i="2"/>
  <c r="R1591" i="2"/>
  <c r="R1590" i="2"/>
  <c r="R1589" i="2"/>
  <c r="P1589" i="2"/>
  <c r="R1588" i="2"/>
  <c r="R1587" i="2"/>
  <c r="R1586" i="2"/>
  <c r="P1586" i="2"/>
  <c r="R1585" i="2"/>
  <c r="R1584" i="2"/>
  <c r="R1583" i="2"/>
  <c r="P1583" i="2"/>
  <c r="R1582" i="2"/>
  <c r="R1581" i="2"/>
  <c r="R1580" i="2"/>
  <c r="P1580" i="2"/>
  <c r="R1579" i="2"/>
  <c r="R1578" i="2"/>
  <c r="R1577" i="2"/>
  <c r="P1577" i="2"/>
  <c r="R1576" i="2"/>
  <c r="R1575" i="2"/>
  <c r="R1574" i="2"/>
  <c r="P1574" i="2"/>
  <c r="R1573" i="2"/>
  <c r="R1572" i="2"/>
  <c r="R1571" i="2"/>
  <c r="P1571" i="2"/>
  <c r="R1570" i="2"/>
  <c r="R1569" i="2"/>
  <c r="R1568" i="2"/>
  <c r="P1568" i="2"/>
  <c r="R1567" i="2"/>
  <c r="R1566" i="2"/>
  <c r="R1565" i="2"/>
  <c r="P1565" i="2"/>
  <c r="R1564" i="2"/>
  <c r="R1563" i="2"/>
  <c r="R1562" i="2"/>
  <c r="P1562" i="2"/>
  <c r="R1561" i="2"/>
  <c r="R1560" i="2"/>
  <c r="R1559" i="2"/>
  <c r="P1559" i="2"/>
  <c r="R1558" i="2"/>
  <c r="R1557" i="2"/>
  <c r="R1556" i="2"/>
  <c r="P1556" i="2"/>
  <c r="R1555" i="2"/>
  <c r="R1554" i="2"/>
  <c r="R1553" i="2"/>
  <c r="P1553" i="2"/>
  <c r="R1552" i="2"/>
  <c r="R1551" i="2"/>
  <c r="R1550" i="2"/>
  <c r="P1550" i="2"/>
  <c r="R1549" i="2"/>
  <c r="R1548" i="2"/>
  <c r="R1547" i="2"/>
  <c r="P1547" i="2"/>
  <c r="R1546" i="2"/>
  <c r="R1545" i="2"/>
  <c r="R1544" i="2"/>
  <c r="P1544" i="2"/>
  <c r="R1543" i="2"/>
  <c r="R1542" i="2"/>
  <c r="R1541" i="2"/>
  <c r="P1541" i="2"/>
  <c r="R1540" i="2"/>
  <c r="R1539" i="2"/>
  <c r="R1538" i="2"/>
  <c r="P1538" i="2"/>
  <c r="R1537" i="2"/>
  <c r="R1536" i="2"/>
  <c r="R1535" i="2"/>
  <c r="P1535" i="2"/>
  <c r="R1534" i="2"/>
  <c r="R1533" i="2"/>
  <c r="R1532" i="2"/>
  <c r="R1531" i="2"/>
  <c r="P1531" i="2"/>
  <c r="R1530" i="2"/>
  <c r="R1528" i="2"/>
  <c r="R1527" i="2"/>
  <c r="P1527" i="2"/>
  <c r="R1526" i="2"/>
  <c r="R1525" i="2"/>
  <c r="R1524" i="2"/>
  <c r="P1524" i="2"/>
  <c r="R1523" i="2"/>
  <c r="R1522" i="2"/>
  <c r="R1521" i="2"/>
  <c r="R1520" i="2"/>
  <c r="P1520" i="2"/>
  <c r="R1519" i="2"/>
  <c r="R1518" i="2"/>
  <c r="R1517" i="2"/>
  <c r="P1517" i="2"/>
  <c r="R1516" i="2"/>
  <c r="R1515" i="2"/>
  <c r="R1514" i="2"/>
  <c r="R1513" i="2"/>
  <c r="P1513" i="2"/>
  <c r="R1512" i="2"/>
  <c r="R1511" i="2"/>
  <c r="R1510" i="2"/>
  <c r="P1510" i="2"/>
  <c r="R1509" i="2"/>
  <c r="R1508" i="2"/>
  <c r="R1507" i="2"/>
  <c r="P1507" i="2"/>
  <c r="R1506" i="2"/>
  <c r="R1505" i="2"/>
  <c r="R1504" i="2"/>
  <c r="P1504" i="2"/>
  <c r="R1503" i="2"/>
  <c r="R1502" i="2"/>
  <c r="R1501" i="2"/>
  <c r="P1501" i="2"/>
  <c r="R1500" i="2"/>
  <c r="R1499" i="2"/>
  <c r="R1498" i="2"/>
  <c r="P1498" i="2"/>
  <c r="R1497" i="2"/>
  <c r="R1496" i="2"/>
  <c r="R1495" i="2"/>
  <c r="P1495" i="2"/>
  <c r="R1494" i="2"/>
  <c r="R1493" i="2"/>
  <c r="R1492" i="2"/>
  <c r="P1492" i="2"/>
  <c r="R1491" i="2"/>
  <c r="R1490" i="2"/>
  <c r="R1489" i="2"/>
  <c r="P1489" i="2"/>
  <c r="R1488" i="2"/>
  <c r="R1487" i="2"/>
  <c r="R1486" i="2"/>
  <c r="P1486" i="2"/>
  <c r="R1485" i="2"/>
  <c r="R1484" i="2"/>
  <c r="R1483" i="2"/>
  <c r="P1483" i="2"/>
  <c r="R1482" i="2"/>
  <c r="R1481" i="2"/>
  <c r="R1480" i="2"/>
  <c r="P1480" i="2"/>
  <c r="R1479" i="2"/>
  <c r="R1478" i="2"/>
  <c r="R1477" i="2"/>
  <c r="P1477" i="2"/>
  <c r="R1476" i="2"/>
  <c r="R1475" i="2"/>
  <c r="R1474" i="2"/>
  <c r="P1474" i="2"/>
  <c r="R1473" i="2"/>
  <c r="R1472" i="2"/>
  <c r="R1471" i="2"/>
  <c r="P1471" i="2"/>
  <c r="R1470" i="2"/>
  <c r="R1469" i="2"/>
  <c r="R1468" i="2"/>
  <c r="P1468" i="2"/>
  <c r="R1467" i="2"/>
  <c r="R1466" i="2"/>
  <c r="R1465" i="2"/>
  <c r="P1465" i="2"/>
  <c r="R1464" i="2"/>
  <c r="R1463" i="2"/>
  <c r="R1462" i="2"/>
  <c r="P1462" i="2"/>
  <c r="R1461" i="2"/>
  <c r="R1460" i="2"/>
  <c r="R1459" i="2"/>
  <c r="P1459" i="2"/>
  <c r="R1458" i="2"/>
  <c r="R1457" i="2"/>
  <c r="R1456" i="2"/>
  <c r="P1456" i="2"/>
  <c r="R1455" i="2"/>
  <c r="R1454" i="2"/>
  <c r="R1453" i="2"/>
  <c r="P1453" i="2"/>
  <c r="R1452" i="2"/>
  <c r="R1451" i="2"/>
  <c r="R1450" i="2"/>
  <c r="P1450" i="2"/>
  <c r="R1449" i="2"/>
  <c r="R1448" i="2"/>
  <c r="R1447" i="2"/>
  <c r="P1447" i="2"/>
  <c r="R1446" i="2"/>
  <c r="R1445" i="2"/>
  <c r="R1444" i="2"/>
  <c r="P1444" i="2"/>
  <c r="R1443" i="2"/>
  <c r="R1442" i="2"/>
  <c r="R1441" i="2"/>
  <c r="P1441" i="2"/>
  <c r="R1440" i="2"/>
  <c r="R1439" i="2"/>
  <c r="R1438" i="2"/>
  <c r="P1438" i="2"/>
  <c r="R1437" i="2"/>
  <c r="R1436" i="2"/>
  <c r="R1435" i="2"/>
  <c r="P1435" i="2"/>
  <c r="R1434" i="2"/>
  <c r="R1433" i="2"/>
  <c r="R1432" i="2"/>
  <c r="P1432" i="2"/>
  <c r="R1431" i="2"/>
  <c r="R1430" i="2"/>
  <c r="R1429" i="2"/>
  <c r="P1429" i="2"/>
  <c r="R1428" i="2"/>
  <c r="R1427" i="2"/>
  <c r="R1426" i="2"/>
  <c r="P1426" i="2"/>
  <c r="R1425" i="2"/>
  <c r="R1424" i="2"/>
  <c r="R1423" i="2"/>
  <c r="P1423" i="2"/>
  <c r="R1422" i="2"/>
  <c r="R1421" i="2"/>
  <c r="R1420" i="2"/>
  <c r="P1420" i="2"/>
  <c r="R1419" i="2"/>
  <c r="R1418" i="2"/>
  <c r="R1417" i="2"/>
  <c r="P1417" i="2"/>
  <c r="R1416" i="2"/>
  <c r="R1415" i="2"/>
  <c r="R1414" i="2"/>
  <c r="P1414" i="2"/>
  <c r="R1413" i="2"/>
  <c r="R1412" i="2"/>
  <c r="R1411" i="2"/>
  <c r="P1411" i="2"/>
  <c r="R1410" i="2"/>
  <c r="R1409" i="2"/>
  <c r="R1408" i="2"/>
  <c r="P1408" i="2"/>
  <c r="R1407" i="2"/>
  <c r="R1406" i="2"/>
  <c r="R1405" i="2"/>
  <c r="P1405" i="2"/>
  <c r="R1404" i="2"/>
  <c r="R1403" i="2"/>
  <c r="R1402" i="2"/>
  <c r="P1402" i="2"/>
  <c r="R1401" i="2"/>
  <c r="R1400" i="2"/>
  <c r="R1399" i="2"/>
  <c r="P1399" i="2"/>
  <c r="R1398" i="2"/>
  <c r="R1397" i="2"/>
  <c r="R1396" i="2"/>
  <c r="P1396" i="2"/>
  <c r="R1395" i="2"/>
  <c r="R1394" i="2"/>
  <c r="R1393" i="2"/>
  <c r="P1393" i="2"/>
  <c r="R1392" i="2"/>
  <c r="R1391" i="2"/>
  <c r="R1390" i="2"/>
  <c r="P1390" i="2"/>
  <c r="R1389" i="2"/>
  <c r="R1388" i="2"/>
  <c r="R1387" i="2"/>
  <c r="P1387" i="2"/>
  <c r="R1386" i="2"/>
  <c r="R1385" i="2"/>
  <c r="R1384" i="2"/>
  <c r="P1384" i="2"/>
  <c r="R1383" i="2"/>
  <c r="R1382" i="2"/>
  <c r="R1381" i="2"/>
  <c r="P1381" i="2"/>
  <c r="R1380" i="2"/>
  <c r="R1379" i="2"/>
  <c r="R1378" i="2"/>
  <c r="P1378" i="2"/>
  <c r="R1377" i="2"/>
  <c r="R1376" i="2"/>
  <c r="R1375" i="2"/>
  <c r="P1375" i="2"/>
  <c r="R1374" i="2"/>
  <c r="R1373" i="2"/>
  <c r="R1372" i="2"/>
  <c r="P1372" i="2"/>
  <c r="R1371" i="2"/>
  <c r="R1370" i="2"/>
  <c r="R1369" i="2"/>
  <c r="P1369" i="2"/>
  <c r="R1368" i="2"/>
  <c r="R1367" i="2"/>
  <c r="R1366" i="2"/>
  <c r="P1366" i="2"/>
  <c r="R1365" i="2"/>
  <c r="R1364" i="2"/>
  <c r="R1363" i="2"/>
  <c r="P1363" i="2"/>
  <c r="R1362" i="2"/>
  <c r="R1361" i="2"/>
  <c r="R1360" i="2"/>
  <c r="P1360" i="2"/>
  <c r="R1359" i="2"/>
  <c r="R1358" i="2"/>
  <c r="R1357" i="2"/>
  <c r="P1357" i="2"/>
  <c r="R1356" i="2"/>
  <c r="R1355" i="2"/>
  <c r="R1354" i="2"/>
  <c r="P1354" i="2"/>
  <c r="R1353" i="2"/>
  <c r="R1352" i="2"/>
  <c r="R1351" i="2"/>
  <c r="P1351" i="2"/>
  <c r="R1350" i="2"/>
  <c r="R1349" i="2"/>
  <c r="R1348" i="2"/>
  <c r="P1348" i="2"/>
  <c r="R1347" i="2"/>
  <c r="R1346" i="2"/>
  <c r="R1345" i="2"/>
  <c r="P1345" i="2"/>
  <c r="R1344" i="2"/>
  <c r="R1343" i="2"/>
  <c r="R1342" i="2"/>
  <c r="P1342" i="2"/>
  <c r="R1341" i="2"/>
  <c r="R1340" i="2"/>
  <c r="R1339" i="2"/>
  <c r="P1339" i="2"/>
  <c r="R1338" i="2"/>
  <c r="R1337" i="2"/>
  <c r="R1336" i="2"/>
  <c r="P1336" i="2"/>
  <c r="R1335" i="2"/>
  <c r="R1334" i="2"/>
  <c r="R1333" i="2"/>
  <c r="P1333" i="2"/>
  <c r="R1332" i="2"/>
  <c r="R1331" i="2"/>
  <c r="R1330" i="2"/>
  <c r="P1330" i="2"/>
  <c r="R1329" i="2"/>
  <c r="R1328" i="2"/>
  <c r="R1327" i="2"/>
  <c r="P1327" i="2"/>
  <c r="R1326" i="2"/>
  <c r="R1325" i="2"/>
  <c r="R1324" i="2"/>
  <c r="P1324" i="2"/>
  <c r="R1323" i="2"/>
  <c r="R1322" i="2"/>
  <c r="R1321" i="2"/>
  <c r="P1321" i="2"/>
  <c r="R1320" i="2"/>
  <c r="R1319" i="2"/>
  <c r="R1318" i="2"/>
  <c r="P1318" i="2"/>
  <c r="R1317" i="2"/>
  <c r="R1316" i="2"/>
  <c r="R1315" i="2"/>
  <c r="P1315" i="2"/>
  <c r="R1314" i="2"/>
  <c r="R1313" i="2"/>
  <c r="R1312" i="2"/>
  <c r="P1312" i="2"/>
  <c r="R1311" i="2"/>
  <c r="R1310" i="2"/>
  <c r="R1309" i="2"/>
  <c r="P1309" i="2"/>
  <c r="R1308" i="2"/>
  <c r="R1307" i="2"/>
  <c r="R1306" i="2"/>
  <c r="P1306" i="2"/>
  <c r="R1305" i="2"/>
  <c r="R1304" i="2"/>
  <c r="R1303" i="2"/>
  <c r="P1303" i="2"/>
  <c r="R1302" i="2"/>
  <c r="R1301" i="2"/>
  <c r="R1300" i="2"/>
  <c r="P1300" i="2"/>
  <c r="R1299" i="2"/>
  <c r="R1298" i="2"/>
  <c r="R1297" i="2"/>
  <c r="P1297" i="2"/>
  <c r="R1296" i="2"/>
  <c r="R1295" i="2"/>
  <c r="R1294" i="2"/>
  <c r="P1294" i="2"/>
  <c r="R1293" i="2"/>
  <c r="R1292" i="2"/>
  <c r="R1291" i="2"/>
  <c r="P1291" i="2"/>
  <c r="R1290" i="2"/>
  <c r="R1289" i="2"/>
  <c r="R1288" i="2"/>
  <c r="P1288" i="2"/>
  <c r="R1287" i="2"/>
  <c r="R1286" i="2"/>
  <c r="R1285" i="2"/>
  <c r="P1285" i="2"/>
  <c r="R1284" i="2"/>
  <c r="R1283" i="2"/>
  <c r="R1282" i="2"/>
  <c r="R1281" i="2"/>
  <c r="P1281" i="2"/>
  <c r="R1280" i="2"/>
  <c r="R1279" i="2"/>
  <c r="R1278" i="2"/>
  <c r="R1277" i="2"/>
  <c r="P1277" i="2"/>
  <c r="R1276" i="2"/>
  <c r="R1275" i="2"/>
  <c r="R1274" i="2"/>
  <c r="R1273" i="2"/>
  <c r="P1273" i="2"/>
  <c r="R1272" i="2"/>
  <c r="R1271" i="2"/>
  <c r="R1270" i="2"/>
  <c r="P1270" i="2"/>
  <c r="R1269" i="2"/>
  <c r="R1268" i="2"/>
  <c r="R1267" i="2"/>
  <c r="P1267" i="2"/>
  <c r="R1266" i="2"/>
  <c r="R1265" i="2"/>
  <c r="R1264" i="2"/>
  <c r="P1264" i="2"/>
  <c r="R1263" i="2"/>
  <c r="R1262" i="2"/>
  <c r="R1261" i="2"/>
  <c r="P1261" i="2"/>
  <c r="R1260" i="2"/>
  <c r="R1259" i="2"/>
  <c r="R1258" i="2"/>
  <c r="P1258" i="2"/>
  <c r="R1257" i="2"/>
  <c r="R1256" i="2"/>
  <c r="R1255" i="2"/>
  <c r="P1255" i="2"/>
  <c r="R1254" i="2"/>
  <c r="R1253" i="2"/>
  <c r="R1252" i="2"/>
  <c r="P1252" i="2"/>
  <c r="R1251" i="2"/>
  <c r="R1250" i="2"/>
  <c r="R1249" i="2"/>
  <c r="P1249" i="2"/>
  <c r="R1248" i="2"/>
  <c r="R1247" i="2"/>
  <c r="R1246" i="2"/>
  <c r="P1246" i="2"/>
  <c r="R1245" i="2"/>
  <c r="R1244" i="2"/>
  <c r="R1243" i="2"/>
  <c r="P1243" i="2"/>
  <c r="R1242" i="2"/>
  <c r="R1241" i="2"/>
  <c r="R1240" i="2"/>
  <c r="P1240" i="2"/>
  <c r="R1239" i="2"/>
  <c r="R1238" i="2"/>
  <c r="R1237" i="2"/>
  <c r="P1237" i="2"/>
  <c r="R1236" i="2"/>
  <c r="R1235" i="2"/>
  <c r="R1234" i="2"/>
  <c r="P1234" i="2"/>
  <c r="R1233" i="2"/>
  <c r="R1232" i="2"/>
  <c r="R1231" i="2"/>
  <c r="P1231" i="2"/>
  <c r="R1230" i="2"/>
  <c r="R1229" i="2"/>
  <c r="R1228" i="2"/>
  <c r="P1228" i="2"/>
  <c r="R1227" i="2"/>
  <c r="R1226" i="2"/>
  <c r="R1225" i="2"/>
  <c r="P1225" i="2"/>
  <c r="R1224" i="2"/>
  <c r="R1223" i="2"/>
  <c r="R1222" i="2"/>
  <c r="P1222" i="2"/>
  <c r="R1221" i="2"/>
  <c r="R1220" i="2"/>
  <c r="R1219" i="2"/>
  <c r="P1219" i="2"/>
  <c r="R1218" i="2"/>
  <c r="R1217" i="2"/>
  <c r="R1216" i="2"/>
  <c r="P1216" i="2"/>
  <c r="R1215" i="2"/>
  <c r="R1214" i="2"/>
  <c r="R1213" i="2"/>
  <c r="P1213" i="2"/>
  <c r="R1212" i="2"/>
  <c r="R1211" i="2"/>
  <c r="R1210" i="2"/>
  <c r="P1210" i="2"/>
  <c r="R1209" i="2"/>
  <c r="R1208" i="2"/>
  <c r="R1207" i="2"/>
  <c r="P1207" i="2"/>
  <c r="R1206" i="2"/>
  <c r="R1205" i="2"/>
  <c r="R1204" i="2"/>
  <c r="P1204" i="2"/>
  <c r="R1203" i="2"/>
  <c r="R1202" i="2"/>
  <c r="R1201" i="2"/>
  <c r="P1201" i="2"/>
  <c r="R1200" i="2"/>
  <c r="R1199" i="2"/>
  <c r="R1198" i="2"/>
  <c r="P1198" i="2"/>
  <c r="R1197" i="2"/>
  <c r="R1196" i="2"/>
  <c r="R1195" i="2"/>
  <c r="P1195" i="2"/>
  <c r="R1194" i="2"/>
  <c r="R1193" i="2"/>
  <c r="R1192" i="2"/>
  <c r="P1192" i="2"/>
  <c r="R1191" i="2"/>
  <c r="R1190" i="2"/>
  <c r="R1189" i="2"/>
  <c r="P1189" i="2"/>
  <c r="R1188" i="2"/>
  <c r="R1187" i="2"/>
  <c r="R1186" i="2"/>
  <c r="P1186" i="2"/>
  <c r="R1185" i="2"/>
  <c r="R1184" i="2"/>
  <c r="R1183" i="2"/>
  <c r="P1183" i="2"/>
  <c r="R1182" i="2"/>
  <c r="R1181" i="2"/>
  <c r="R1180" i="2"/>
  <c r="P1180" i="2"/>
  <c r="R1179" i="2"/>
  <c r="R1178" i="2"/>
  <c r="R1177" i="2"/>
  <c r="P1177" i="2"/>
  <c r="R1176" i="2"/>
  <c r="R1175" i="2"/>
  <c r="R1174" i="2"/>
  <c r="P1174" i="2"/>
  <c r="R1173" i="2"/>
  <c r="R1172" i="2"/>
  <c r="R1171" i="2"/>
  <c r="P1171" i="2"/>
  <c r="R1170" i="2"/>
  <c r="R1169" i="2"/>
  <c r="R1168" i="2"/>
  <c r="P1168" i="2"/>
  <c r="R1167" i="2"/>
  <c r="R1166" i="2"/>
  <c r="R1165" i="2"/>
  <c r="P1165" i="2"/>
  <c r="R1164" i="2"/>
  <c r="R1163" i="2"/>
  <c r="R1162" i="2"/>
  <c r="P1162" i="2"/>
  <c r="R1161" i="2"/>
  <c r="R1160" i="2"/>
  <c r="R1159" i="2"/>
  <c r="P1159" i="2"/>
  <c r="R1158" i="2"/>
  <c r="R1157" i="2"/>
  <c r="R1156" i="2"/>
  <c r="P1156" i="2"/>
  <c r="R1155" i="2"/>
  <c r="R1154" i="2"/>
  <c r="R1153" i="2"/>
  <c r="P1153" i="2"/>
  <c r="R1152" i="2"/>
  <c r="R1151" i="2"/>
  <c r="R1150" i="2"/>
  <c r="P1150" i="2"/>
  <c r="R1149" i="2"/>
  <c r="R1148" i="2"/>
  <c r="R1147" i="2"/>
  <c r="P1147" i="2"/>
  <c r="R1146" i="2"/>
  <c r="R1145" i="2"/>
  <c r="R1144" i="2"/>
  <c r="P1144" i="2"/>
  <c r="R1143" i="2"/>
  <c r="R1142" i="2"/>
  <c r="R1141" i="2"/>
  <c r="P1141" i="2"/>
  <c r="R1140" i="2"/>
  <c r="R1139" i="2"/>
  <c r="R1138" i="2"/>
  <c r="P1138" i="2"/>
  <c r="R1137" i="2"/>
  <c r="R1136" i="2"/>
  <c r="R1135" i="2"/>
  <c r="P1135" i="2"/>
  <c r="R1134" i="2"/>
  <c r="R1133" i="2"/>
  <c r="R1132" i="2"/>
  <c r="P1132" i="2"/>
  <c r="R1131" i="2"/>
  <c r="R1130" i="2"/>
  <c r="R1129" i="2"/>
  <c r="P1129" i="2"/>
  <c r="R1128" i="2"/>
  <c r="R1127" i="2"/>
  <c r="R1126" i="2"/>
  <c r="P1126" i="2"/>
  <c r="R1125" i="2"/>
  <c r="R1124" i="2"/>
  <c r="R1123" i="2"/>
  <c r="P1123" i="2"/>
  <c r="R1122" i="2"/>
  <c r="R1121" i="2"/>
  <c r="R1120" i="2"/>
  <c r="P1120" i="2"/>
  <c r="R1119" i="2"/>
  <c r="R1118" i="2"/>
  <c r="R1117" i="2"/>
  <c r="P1117" i="2"/>
  <c r="R1116" i="2"/>
  <c r="R1115" i="2"/>
  <c r="R1114" i="2"/>
  <c r="P1114" i="2"/>
  <c r="R1113" i="2"/>
  <c r="R1112" i="2"/>
  <c r="R1111" i="2"/>
  <c r="P1111" i="2"/>
  <c r="R1110" i="2"/>
  <c r="R1109" i="2"/>
  <c r="R1108" i="2"/>
  <c r="P1108" i="2"/>
  <c r="R1107" i="2"/>
  <c r="R1106" i="2"/>
  <c r="R1105" i="2"/>
  <c r="P1105" i="2"/>
  <c r="R1104" i="2"/>
  <c r="R1103" i="2"/>
  <c r="R1102" i="2"/>
  <c r="P1102" i="2"/>
  <c r="R1101" i="2"/>
  <c r="R1100" i="2"/>
  <c r="R1099" i="2"/>
  <c r="P1099" i="2"/>
  <c r="R1098" i="2"/>
  <c r="R1097" i="2"/>
  <c r="R1096" i="2"/>
  <c r="P1096" i="2"/>
  <c r="R1095" i="2"/>
  <c r="R1094" i="2"/>
  <c r="R1093" i="2"/>
  <c r="R1092" i="2"/>
  <c r="P1092" i="2"/>
  <c r="R1091" i="2"/>
  <c r="R1090" i="2"/>
  <c r="R1089" i="2"/>
  <c r="P1089" i="2"/>
  <c r="R1088" i="2"/>
  <c r="R1087" i="2"/>
  <c r="R1086" i="2"/>
  <c r="R1085" i="2"/>
  <c r="P1085" i="2"/>
  <c r="R1084" i="2"/>
  <c r="R1083" i="2"/>
  <c r="R1082" i="2"/>
  <c r="P1082" i="2"/>
  <c r="R1081" i="2"/>
  <c r="R1080" i="2"/>
  <c r="R1079" i="2"/>
  <c r="P1079" i="2"/>
  <c r="R1078" i="2"/>
  <c r="R1077" i="2"/>
  <c r="R1076" i="2"/>
  <c r="P1076" i="2"/>
  <c r="R1075" i="2"/>
  <c r="R1074" i="2"/>
  <c r="R1073" i="2"/>
  <c r="P1073" i="2"/>
  <c r="R1072" i="2"/>
  <c r="R1071" i="2"/>
  <c r="R1070" i="2"/>
  <c r="P1070" i="2"/>
  <c r="R1069" i="2"/>
  <c r="R1068" i="2"/>
  <c r="R1067" i="2"/>
  <c r="P1067" i="2"/>
  <c r="R1066" i="2"/>
  <c r="R1065" i="2"/>
  <c r="R1064" i="2"/>
  <c r="P1064" i="2"/>
  <c r="R1063" i="2"/>
  <c r="R1062" i="2"/>
  <c r="R1061" i="2"/>
  <c r="P1061" i="2"/>
  <c r="R1060" i="2"/>
  <c r="R1059" i="2"/>
  <c r="R1058" i="2"/>
  <c r="P1058" i="2"/>
  <c r="R1057" i="2"/>
  <c r="R1056" i="2"/>
  <c r="R1055" i="2"/>
  <c r="P1055" i="2"/>
  <c r="R1054" i="2"/>
  <c r="R1053" i="2"/>
  <c r="R1052" i="2"/>
  <c r="P1052" i="2"/>
  <c r="R1051" i="2"/>
  <c r="R1050" i="2"/>
  <c r="R1049" i="2"/>
  <c r="P1049" i="2"/>
  <c r="R1048" i="2"/>
  <c r="R1047" i="2"/>
  <c r="R1046" i="2"/>
  <c r="P1046" i="2"/>
  <c r="R1045" i="2"/>
  <c r="R1044" i="2"/>
  <c r="R1043" i="2"/>
  <c r="P1043" i="2"/>
  <c r="R1042" i="2"/>
  <c r="R1041" i="2"/>
  <c r="R1040" i="2"/>
  <c r="P1040" i="2"/>
  <c r="R1039" i="2"/>
  <c r="R1038" i="2"/>
  <c r="R1037" i="2"/>
  <c r="P1037" i="2"/>
  <c r="R1036" i="2"/>
  <c r="R1035" i="2"/>
  <c r="R1034" i="2"/>
  <c r="P1034" i="2"/>
  <c r="R1033" i="2"/>
  <c r="R1032" i="2"/>
  <c r="R1031" i="2"/>
  <c r="P1031" i="2"/>
  <c r="R1030" i="2"/>
  <c r="R1029" i="2"/>
  <c r="R1028" i="2"/>
  <c r="P1028" i="2"/>
  <c r="R1027" i="2"/>
  <c r="R1026" i="2"/>
  <c r="R1025" i="2"/>
  <c r="P1025" i="2"/>
  <c r="R1024" i="2"/>
  <c r="R1023" i="2"/>
  <c r="R1022" i="2"/>
  <c r="P1022" i="2"/>
  <c r="R1021" i="2"/>
  <c r="R1020" i="2"/>
  <c r="R1019" i="2"/>
  <c r="P1019" i="2"/>
  <c r="R1018" i="2"/>
  <c r="R1017" i="2"/>
  <c r="R1016" i="2"/>
  <c r="P1016" i="2"/>
  <c r="R1015" i="2"/>
  <c r="R1014" i="2"/>
  <c r="R1013" i="2"/>
  <c r="P1013" i="2"/>
  <c r="R1012" i="2"/>
  <c r="R1011" i="2"/>
  <c r="R1010" i="2"/>
  <c r="P1010" i="2"/>
  <c r="R1009" i="2"/>
  <c r="R1008" i="2"/>
  <c r="R1007" i="2"/>
  <c r="P1007" i="2"/>
  <c r="R1006" i="2"/>
  <c r="R1005" i="2"/>
  <c r="R1004" i="2"/>
  <c r="P1004" i="2"/>
  <c r="R1003" i="2"/>
  <c r="R1002" i="2"/>
  <c r="R1001" i="2"/>
  <c r="R1000" i="2"/>
  <c r="P1000" i="2"/>
  <c r="R999" i="2"/>
  <c r="R998" i="2"/>
  <c r="R997" i="2"/>
  <c r="P997" i="2"/>
  <c r="R996" i="2"/>
  <c r="R995" i="2"/>
  <c r="R994" i="2"/>
  <c r="P994" i="2"/>
  <c r="R993" i="2"/>
  <c r="R992" i="2"/>
  <c r="R991" i="2"/>
  <c r="P991" i="2"/>
  <c r="R990" i="2"/>
  <c r="R989" i="2"/>
  <c r="R988" i="2"/>
  <c r="P988" i="2"/>
  <c r="R987" i="2"/>
  <c r="R986" i="2"/>
  <c r="R985" i="2"/>
  <c r="P985" i="2"/>
  <c r="R984" i="2"/>
  <c r="R983" i="2"/>
  <c r="R982" i="2"/>
  <c r="P982" i="2"/>
  <c r="R977" i="2"/>
  <c r="R976" i="2"/>
  <c r="R975" i="2"/>
  <c r="P975" i="2"/>
  <c r="P980" i="2" s="1"/>
  <c r="R974" i="2"/>
  <c r="R973" i="2"/>
  <c r="R972" i="2"/>
  <c r="R971" i="2"/>
  <c r="P971" i="2"/>
  <c r="R970" i="2"/>
  <c r="R969" i="2"/>
  <c r="R968" i="2"/>
  <c r="R967" i="2"/>
  <c r="P967" i="2"/>
  <c r="R966" i="2"/>
  <c r="R965" i="2"/>
  <c r="R964" i="2"/>
  <c r="R963" i="2"/>
  <c r="P963" i="2"/>
  <c r="R962" i="2"/>
  <c r="R961" i="2"/>
  <c r="R960" i="2"/>
  <c r="P960" i="2"/>
  <c r="R959" i="2"/>
  <c r="R958" i="2"/>
  <c r="R957" i="2"/>
  <c r="P957" i="2"/>
  <c r="R956" i="2"/>
  <c r="R955" i="2"/>
  <c r="R954" i="2"/>
  <c r="P954" i="2"/>
  <c r="R953" i="2"/>
  <c r="R952" i="2"/>
  <c r="R951" i="2"/>
  <c r="P951" i="2"/>
  <c r="R950" i="2"/>
  <c r="R949" i="2"/>
  <c r="R948" i="2"/>
  <c r="P948" i="2"/>
  <c r="R947" i="2"/>
  <c r="R946" i="2"/>
  <c r="R945" i="2"/>
  <c r="P945" i="2"/>
  <c r="R944" i="2"/>
  <c r="R943" i="2"/>
  <c r="R942" i="2"/>
  <c r="P942" i="2"/>
  <c r="R941" i="2"/>
  <c r="R940" i="2"/>
  <c r="R939" i="2"/>
  <c r="P939" i="2"/>
  <c r="R938" i="2"/>
  <c r="R937" i="2"/>
  <c r="R936" i="2"/>
  <c r="P936" i="2"/>
  <c r="R935" i="2"/>
  <c r="R934" i="2"/>
  <c r="R933" i="2"/>
  <c r="P933" i="2"/>
  <c r="R932" i="2"/>
  <c r="R931" i="2"/>
  <c r="R930" i="2"/>
  <c r="P930" i="2"/>
  <c r="R929" i="2"/>
  <c r="R928" i="2"/>
  <c r="R927" i="2"/>
  <c r="P927" i="2"/>
  <c r="R926" i="2"/>
  <c r="R925" i="2"/>
  <c r="R924" i="2"/>
  <c r="P924" i="2"/>
  <c r="R923" i="2"/>
  <c r="R922" i="2"/>
  <c r="R921" i="2"/>
  <c r="P921" i="2"/>
  <c r="R920" i="2"/>
  <c r="R919" i="2"/>
  <c r="R918" i="2"/>
  <c r="P918" i="2"/>
  <c r="R917" i="2"/>
  <c r="R916" i="2"/>
  <c r="R915" i="2"/>
  <c r="P915" i="2"/>
  <c r="R914" i="2"/>
  <c r="R913" i="2"/>
  <c r="R912" i="2"/>
  <c r="P912" i="2"/>
  <c r="R911" i="2"/>
  <c r="R910" i="2"/>
  <c r="R909" i="2"/>
  <c r="P909" i="2"/>
  <c r="R908" i="2"/>
  <c r="R907" i="2"/>
  <c r="R906" i="2"/>
  <c r="P906" i="2"/>
  <c r="R905" i="2"/>
  <c r="R904" i="2"/>
  <c r="R903" i="2"/>
  <c r="P903" i="2"/>
  <c r="R902" i="2"/>
  <c r="R901" i="2"/>
  <c r="R900" i="2"/>
  <c r="P900" i="2"/>
  <c r="R899" i="2"/>
  <c r="R898" i="2"/>
  <c r="R897" i="2"/>
  <c r="P897" i="2"/>
  <c r="R896" i="2"/>
  <c r="R895" i="2"/>
  <c r="R894" i="2"/>
  <c r="P894" i="2"/>
  <c r="R893" i="2"/>
  <c r="R892" i="2"/>
  <c r="R891" i="2"/>
  <c r="P891" i="2"/>
  <c r="R890" i="2"/>
  <c r="R889" i="2"/>
  <c r="R888" i="2"/>
  <c r="P888" i="2"/>
  <c r="R887" i="2"/>
  <c r="R886" i="2"/>
  <c r="R885" i="2"/>
  <c r="P885" i="2"/>
  <c r="R884" i="2"/>
  <c r="R883" i="2"/>
  <c r="R882" i="2"/>
  <c r="P882" i="2"/>
  <c r="R881" i="2"/>
  <c r="R880" i="2"/>
  <c r="R879" i="2"/>
  <c r="P879" i="2"/>
  <c r="R878" i="2"/>
  <c r="R877" i="2"/>
  <c r="R876" i="2"/>
  <c r="P876" i="2"/>
  <c r="R875" i="2"/>
  <c r="R874" i="2"/>
  <c r="R873" i="2"/>
  <c r="P873" i="2"/>
  <c r="R872" i="2"/>
  <c r="R871" i="2"/>
  <c r="R870" i="2"/>
  <c r="P870" i="2"/>
  <c r="R869" i="2"/>
  <c r="R868" i="2"/>
  <c r="R867" i="2"/>
  <c r="P867" i="2"/>
  <c r="R866" i="2"/>
  <c r="R865" i="2"/>
  <c r="R864" i="2"/>
  <c r="P864" i="2"/>
  <c r="R863" i="2"/>
  <c r="R862" i="2"/>
  <c r="R861" i="2"/>
  <c r="P861" i="2"/>
  <c r="R860" i="2"/>
  <c r="R859" i="2"/>
  <c r="R858" i="2"/>
  <c r="P858" i="2"/>
  <c r="R857" i="2"/>
  <c r="R856" i="2"/>
  <c r="R855" i="2"/>
  <c r="P855" i="2"/>
  <c r="R854" i="2"/>
  <c r="R853" i="2"/>
  <c r="R852" i="2"/>
  <c r="P852" i="2"/>
  <c r="R851" i="2"/>
  <c r="R850" i="2"/>
  <c r="R849" i="2"/>
  <c r="P849" i="2"/>
  <c r="R848" i="2"/>
  <c r="R847" i="2"/>
  <c r="R846" i="2"/>
  <c r="P846" i="2"/>
  <c r="R845" i="2"/>
  <c r="R844" i="2"/>
  <c r="R843" i="2"/>
  <c r="P843" i="2"/>
  <c r="R842" i="2"/>
  <c r="R841" i="2"/>
  <c r="R840" i="2"/>
  <c r="P840" i="2"/>
  <c r="R839" i="2"/>
  <c r="R838" i="2"/>
  <c r="R837" i="2"/>
  <c r="P837" i="2"/>
  <c r="R836" i="2"/>
  <c r="R835" i="2"/>
  <c r="R834" i="2"/>
  <c r="P834" i="2"/>
  <c r="R833" i="2"/>
  <c r="R832" i="2"/>
  <c r="R831" i="2"/>
  <c r="P831" i="2"/>
  <c r="R830" i="2"/>
  <c r="R829" i="2"/>
  <c r="R828" i="2"/>
  <c r="P828" i="2"/>
  <c r="R827" i="2"/>
  <c r="R826" i="2"/>
  <c r="R825" i="2"/>
  <c r="P825" i="2"/>
  <c r="R824" i="2"/>
  <c r="R823" i="2"/>
  <c r="R822" i="2"/>
  <c r="P822" i="2"/>
  <c r="R821" i="2"/>
  <c r="R820" i="2"/>
  <c r="R819" i="2"/>
  <c r="P819" i="2"/>
  <c r="R818" i="2"/>
  <c r="R817" i="2"/>
  <c r="R816" i="2"/>
  <c r="P816" i="2"/>
  <c r="R815" i="2"/>
  <c r="R814" i="2"/>
  <c r="R813" i="2"/>
  <c r="P813" i="2"/>
  <c r="R812" i="2"/>
  <c r="R811" i="2"/>
  <c r="R810" i="2"/>
  <c r="P810" i="2"/>
  <c r="R809" i="2"/>
  <c r="R808" i="2"/>
  <c r="R807" i="2"/>
  <c r="P807" i="2"/>
  <c r="R806" i="2"/>
  <c r="R805" i="2"/>
  <c r="R804" i="2"/>
  <c r="P804" i="2"/>
  <c r="R803" i="2"/>
  <c r="R802" i="2"/>
  <c r="R801" i="2"/>
  <c r="P801" i="2"/>
  <c r="R800" i="2"/>
  <c r="R799" i="2"/>
  <c r="R798" i="2"/>
  <c r="P798" i="2"/>
  <c r="R797" i="2"/>
  <c r="R796" i="2"/>
  <c r="R795" i="2"/>
  <c r="P795" i="2"/>
  <c r="R794" i="2"/>
  <c r="R793" i="2"/>
  <c r="R792" i="2"/>
  <c r="P792" i="2"/>
  <c r="R791" i="2"/>
  <c r="R790" i="2"/>
  <c r="R789" i="2"/>
  <c r="R788" i="2"/>
  <c r="P788" i="2"/>
  <c r="R787" i="2"/>
  <c r="R786" i="2"/>
  <c r="R785" i="2"/>
  <c r="R784" i="2"/>
  <c r="P784" i="2"/>
  <c r="R783" i="2"/>
  <c r="R782" i="2"/>
  <c r="R781" i="2"/>
  <c r="R780" i="2"/>
  <c r="P780" i="2"/>
  <c r="R779" i="2"/>
  <c r="R778" i="2"/>
  <c r="R777" i="2"/>
  <c r="P777" i="2"/>
  <c r="R776" i="2"/>
  <c r="R775" i="2"/>
  <c r="R774" i="2"/>
  <c r="P774" i="2"/>
  <c r="R773" i="2"/>
  <c r="R772" i="2"/>
  <c r="R771" i="2"/>
  <c r="P771" i="2"/>
  <c r="R770" i="2"/>
  <c r="R769" i="2"/>
  <c r="R768" i="2"/>
  <c r="P768" i="2"/>
  <c r="R767" i="2"/>
  <c r="R766" i="2"/>
  <c r="R765" i="2"/>
  <c r="P765" i="2"/>
  <c r="R764" i="2"/>
  <c r="P764" i="2"/>
  <c r="R763" i="2"/>
  <c r="R762" i="2"/>
  <c r="R761" i="2"/>
  <c r="P761" i="2"/>
  <c r="R760" i="2"/>
  <c r="R759" i="2"/>
  <c r="R758" i="2"/>
  <c r="P758" i="2"/>
  <c r="R757" i="2"/>
  <c r="R756" i="2"/>
  <c r="R755" i="2"/>
  <c r="P755" i="2"/>
  <c r="R754" i="2"/>
  <c r="R753" i="2"/>
  <c r="R752" i="2"/>
  <c r="P752" i="2"/>
  <c r="R751" i="2"/>
  <c r="R750" i="2"/>
  <c r="R749" i="2"/>
  <c r="P749" i="2"/>
  <c r="R748" i="2"/>
  <c r="R747" i="2"/>
  <c r="R746" i="2"/>
  <c r="P746" i="2"/>
  <c r="R745" i="2"/>
  <c r="R744" i="2"/>
  <c r="R743" i="2"/>
  <c r="P743" i="2"/>
  <c r="R742" i="2"/>
  <c r="R741" i="2"/>
  <c r="R740" i="2"/>
  <c r="P740" i="2"/>
  <c r="R739" i="2"/>
  <c r="R738" i="2"/>
  <c r="R737" i="2"/>
  <c r="P737" i="2"/>
  <c r="R736" i="2"/>
  <c r="R735" i="2"/>
  <c r="R734" i="2"/>
  <c r="P734" i="2"/>
  <c r="R733" i="2"/>
  <c r="R732" i="2"/>
  <c r="R731" i="2"/>
  <c r="P731" i="2"/>
  <c r="R730" i="2"/>
  <c r="R729" i="2"/>
  <c r="R728" i="2"/>
  <c r="P728" i="2"/>
  <c r="R727" i="2"/>
  <c r="R726" i="2"/>
  <c r="R725" i="2"/>
  <c r="P725" i="2"/>
  <c r="R724" i="2"/>
  <c r="R723" i="2"/>
  <c r="R722" i="2"/>
  <c r="P722" i="2"/>
  <c r="R721" i="2"/>
  <c r="R720" i="2"/>
  <c r="R719" i="2"/>
  <c r="P719" i="2"/>
  <c r="R718" i="2"/>
  <c r="R717" i="2"/>
  <c r="R716" i="2"/>
  <c r="P716" i="2"/>
  <c r="R715" i="2"/>
  <c r="R714" i="2"/>
  <c r="R713" i="2"/>
  <c r="P713" i="2"/>
  <c r="R712" i="2"/>
  <c r="R711" i="2"/>
  <c r="R710" i="2"/>
  <c r="P710" i="2"/>
  <c r="R709" i="2"/>
  <c r="R708" i="2"/>
  <c r="R707" i="2"/>
  <c r="P707" i="2"/>
  <c r="R706" i="2"/>
  <c r="R705" i="2"/>
  <c r="R704" i="2"/>
  <c r="P704" i="2"/>
  <c r="R703" i="2"/>
  <c r="R702" i="2"/>
  <c r="R701" i="2"/>
  <c r="P701" i="2"/>
  <c r="R700" i="2"/>
  <c r="R699" i="2"/>
  <c r="R698" i="2"/>
  <c r="P698" i="2"/>
  <c r="R697" i="2"/>
  <c r="R696" i="2"/>
  <c r="R695" i="2"/>
  <c r="P695" i="2"/>
  <c r="R694" i="2"/>
  <c r="R693" i="2"/>
  <c r="R692" i="2"/>
  <c r="P692" i="2"/>
  <c r="R691" i="2"/>
  <c r="R690" i="2"/>
  <c r="R689" i="2"/>
  <c r="P689" i="2"/>
  <c r="R688" i="2"/>
  <c r="R687" i="2"/>
  <c r="R686" i="2"/>
  <c r="P686" i="2"/>
  <c r="R685" i="2"/>
  <c r="R684" i="2"/>
  <c r="R683" i="2"/>
  <c r="P683" i="2"/>
  <c r="R682" i="2"/>
  <c r="R681" i="2"/>
  <c r="R680" i="2"/>
  <c r="P680" i="2"/>
  <c r="R679" i="2"/>
  <c r="R678" i="2"/>
  <c r="R677" i="2"/>
  <c r="P677" i="2"/>
  <c r="R676" i="2"/>
  <c r="R675" i="2"/>
  <c r="R674" i="2"/>
  <c r="P674" i="2"/>
  <c r="R673" i="2"/>
  <c r="R672" i="2"/>
  <c r="R671" i="2"/>
  <c r="P671" i="2"/>
  <c r="R670" i="2"/>
  <c r="R669" i="2"/>
  <c r="R668" i="2"/>
  <c r="P668" i="2"/>
  <c r="R667" i="2"/>
  <c r="R666" i="2"/>
  <c r="R665" i="2"/>
  <c r="P665" i="2"/>
  <c r="R664" i="2"/>
  <c r="R663" i="2"/>
  <c r="R662" i="2"/>
  <c r="P662" i="2"/>
  <c r="R661" i="2"/>
  <c r="R660" i="2"/>
  <c r="R659" i="2"/>
  <c r="P659" i="2"/>
  <c r="R658" i="2"/>
  <c r="R657" i="2"/>
  <c r="R656" i="2"/>
  <c r="P656" i="2"/>
  <c r="R655" i="2"/>
  <c r="R654" i="2"/>
  <c r="R653" i="2"/>
  <c r="P653" i="2"/>
  <c r="R652" i="2"/>
  <c r="R651" i="2"/>
  <c r="R650" i="2"/>
  <c r="P650" i="2"/>
  <c r="R649" i="2"/>
  <c r="R648" i="2"/>
  <c r="R647" i="2"/>
  <c r="P647" i="2"/>
  <c r="R646" i="2"/>
  <c r="R645" i="2"/>
  <c r="R644" i="2"/>
  <c r="P644" i="2"/>
  <c r="R643" i="2"/>
  <c r="R642" i="2"/>
  <c r="R641" i="2"/>
  <c r="P641" i="2"/>
  <c r="R640" i="2"/>
  <c r="R639" i="2"/>
  <c r="R638" i="2"/>
  <c r="P638" i="2"/>
  <c r="R637" i="2"/>
  <c r="R636" i="2"/>
  <c r="R635" i="2"/>
  <c r="P635" i="2"/>
  <c r="R634" i="2"/>
  <c r="R633" i="2"/>
  <c r="R632" i="2"/>
  <c r="P632" i="2"/>
  <c r="R631" i="2"/>
  <c r="R630" i="2"/>
  <c r="R629" i="2"/>
  <c r="P629" i="2"/>
  <c r="R628" i="2"/>
  <c r="R627" i="2"/>
  <c r="R626" i="2"/>
  <c r="P626" i="2"/>
  <c r="R625" i="2"/>
  <c r="R624" i="2"/>
  <c r="R623" i="2"/>
  <c r="P623" i="2"/>
  <c r="R622" i="2"/>
  <c r="R621" i="2"/>
  <c r="R620" i="2"/>
  <c r="P620" i="2"/>
  <c r="R619" i="2"/>
  <c r="R618" i="2"/>
  <c r="R617" i="2"/>
  <c r="P617" i="2"/>
  <c r="R616" i="2"/>
  <c r="R615" i="2"/>
  <c r="R614" i="2"/>
  <c r="P614" i="2"/>
  <c r="R613" i="2"/>
  <c r="R612" i="2"/>
  <c r="R611" i="2"/>
  <c r="P611" i="2"/>
  <c r="R610" i="2"/>
  <c r="R609" i="2"/>
  <c r="R608" i="2"/>
  <c r="P608" i="2"/>
  <c r="R607" i="2"/>
  <c r="R606" i="2"/>
  <c r="R605" i="2"/>
  <c r="P605" i="2"/>
  <c r="R604" i="2"/>
  <c r="R603" i="2"/>
  <c r="R602" i="2"/>
  <c r="P602" i="2"/>
  <c r="R601" i="2"/>
  <c r="R600" i="2"/>
  <c r="R599" i="2"/>
  <c r="P599" i="2"/>
  <c r="R598" i="2"/>
  <c r="R597" i="2"/>
  <c r="R596" i="2"/>
  <c r="P596" i="2"/>
  <c r="R595" i="2"/>
  <c r="R594" i="2"/>
  <c r="R593" i="2"/>
  <c r="P593" i="2"/>
  <c r="R592" i="2"/>
  <c r="R591" i="2"/>
  <c r="R590" i="2"/>
  <c r="P590" i="2"/>
  <c r="R589" i="2"/>
  <c r="R588" i="2"/>
  <c r="R587" i="2"/>
  <c r="P587" i="2"/>
  <c r="R586" i="2"/>
  <c r="R585" i="2"/>
  <c r="R584" i="2"/>
  <c r="P584" i="2"/>
  <c r="R583" i="2"/>
  <c r="R582" i="2"/>
  <c r="R581" i="2"/>
  <c r="P581" i="2"/>
  <c r="R580" i="2"/>
  <c r="R579" i="2"/>
  <c r="R578" i="2"/>
  <c r="P578" i="2"/>
  <c r="R577" i="2"/>
  <c r="R576" i="2"/>
  <c r="R575" i="2"/>
  <c r="P575" i="2"/>
  <c r="R574" i="2"/>
  <c r="R573" i="2"/>
  <c r="R572" i="2"/>
  <c r="P572" i="2"/>
  <c r="R571" i="2"/>
  <c r="R570" i="2"/>
  <c r="R569" i="2"/>
  <c r="P569" i="2"/>
  <c r="R568" i="2"/>
  <c r="R567" i="2"/>
  <c r="R566" i="2"/>
  <c r="P566" i="2"/>
  <c r="R565" i="2"/>
  <c r="R564" i="2"/>
  <c r="R563" i="2"/>
  <c r="P563" i="2"/>
  <c r="R562" i="2"/>
  <c r="R561" i="2"/>
  <c r="R560" i="2"/>
  <c r="P560" i="2"/>
  <c r="R559" i="2"/>
  <c r="R558" i="2"/>
  <c r="R557" i="2"/>
  <c r="P557" i="2"/>
  <c r="R556" i="2"/>
  <c r="R555" i="2"/>
  <c r="R554" i="2"/>
  <c r="P554" i="2"/>
  <c r="R553" i="2"/>
  <c r="R552" i="2"/>
  <c r="R551" i="2"/>
  <c r="P551" i="2"/>
  <c r="R550" i="2"/>
  <c r="R549" i="2"/>
  <c r="R548" i="2"/>
  <c r="P548" i="2"/>
  <c r="R547" i="2"/>
  <c r="R546" i="2"/>
  <c r="R545" i="2"/>
  <c r="P545" i="2"/>
  <c r="R544" i="2"/>
  <c r="R543" i="2"/>
  <c r="R542" i="2"/>
  <c r="P542" i="2"/>
  <c r="R541" i="2"/>
  <c r="R540" i="2"/>
  <c r="R539" i="2"/>
  <c r="P539" i="2"/>
  <c r="R538" i="2"/>
  <c r="R537" i="2"/>
  <c r="R536" i="2"/>
  <c r="P536" i="2"/>
  <c r="R535" i="2"/>
  <c r="R534" i="2"/>
  <c r="R533" i="2"/>
  <c r="P533" i="2"/>
  <c r="R532" i="2"/>
  <c r="R531" i="2"/>
  <c r="R530" i="2"/>
  <c r="P530" i="2"/>
  <c r="R529" i="2"/>
  <c r="R528" i="2"/>
  <c r="R527" i="2"/>
  <c r="P527" i="2"/>
  <c r="R526" i="2"/>
  <c r="R525" i="2"/>
  <c r="R524" i="2"/>
  <c r="P524" i="2"/>
  <c r="R523" i="2"/>
  <c r="R522" i="2"/>
  <c r="R521" i="2"/>
  <c r="P521" i="2"/>
  <c r="R520" i="2"/>
  <c r="R519" i="2"/>
  <c r="R518" i="2"/>
  <c r="P518" i="2"/>
  <c r="R517" i="2"/>
  <c r="R516" i="2"/>
  <c r="R515" i="2"/>
  <c r="P515" i="2"/>
  <c r="R514" i="2"/>
  <c r="R513" i="2"/>
  <c r="R512" i="2"/>
  <c r="P512" i="2"/>
  <c r="R511" i="2"/>
  <c r="R510" i="2"/>
  <c r="R509" i="2"/>
  <c r="P509" i="2"/>
  <c r="R508" i="2"/>
  <c r="R507" i="2"/>
  <c r="R506" i="2"/>
  <c r="P506" i="2"/>
  <c r="R505" i="2"/>
  <c r="R504" i="2"/>
  <c r="R503" i="2"/>
  <c r="P503" i="2"/>
  <c r="R502" i="2"/>
  <c r="R501" i="2"/>
  <c r="R500" i="2"/>
  <c r="P500" i="2"/>
  <c r="R499" i="2"/>
  <c r="R498" i="2"/>
  <c r="R497" i="2"/>
  <c r="P497" i="2"/>
  <c r="R496" i="2"/>
  <c r="R495" i="2"/>
  <c r="R494" i="2"/>
  <c r="P494" i="2"/>
  <c r="R493" i="2"/>
  <c r="R492" i="2"/>
  <c r="R491" i="2"/>
  <c r="P491" i="2"/>
  <c r="R490" i="2"/>
  <c r="R489" i="2"/>
  <c r="R488" i="2"/>
  <c r="P488" i="2"/>
  <c r="R487" i="2"/>
  <c r="R486" i="2"/>
  <c r="R485" i="2"/>
  <c r="R484" i="2"/>
  <c r="P484" i="2"/>
  <c r="R483" i="2"/>
  <c r="R482" i="2"/>
  <c r="R481" i="2"/>
  <c r="R480" i="2"/>
  <c r="P480" i="2"/>
  <c r="R479" i="2"/>
  <c r="R478" i="2"/>
  <c r="R477" i="2"/>
  <c r="R476" i="2"/>
  <c r="P476" i="2"/>
  <c r="R475" i="2"/>
  <c r="R474" i="2"/>
  <c r="R473" i="2"/>
  <c r="P473" i="2"/>
  <c r="R472" i="2"/>
  <c r="R471" i="2"/>
  <c r="R470" i="2"/>
  <c r="P470" i="2"/>
  <c r="R469" i="2"/>
  <c r="R468" i="2"/>
  <c r="R467" i="2"/>
  <c r="P467" i="2"/>
  <c r="R466" i="2"/>
  <c r="R465" i="2"/>
  <c r="R464" i="2"/>
  <c r="P464" i="2"/>
  <c r="R463" i="2"/>
  <c r="R462" i="2"/>
  <c r="R461" i="2"/>
  <c r="P461" i="2"/>
  <c r="R460" i="2"/>
  <c r="R459" i="2"/>
  <c r="R458" i="2"/>
  <c r="P458" i="2"/>
  <c r="R457" i="2"/>
  <c r="R456" i="2"/>
  <c r="R455" i="2"/>
  <c r="P455" i="2"/>
  <c r="R454" i="2"/>
  <c r="R453" i="2"/>
  <c r="R452" i="2"/>
  <c r="P452" i="2"/>
  <c r="R451" i="2"/>
  <c r="R450" i="2"/>
  <c r="R449" i="2"/>
  <c r="P449" i="2"/>
  <c r="R448" i="2"/>
  <c r="R447" i="2"/>
  <c r="R446" i="2"/>
  <c r="P446" i="2"/>
  <c r="R445" i="2"/>
  <c r="R444" i="2"/>
  <c r="R443" i="2"/>
  <c r="P443" i="2"/>
  <c r="R442" i="2"/>
  <c r="R441" i="2"/>
  <c r="R440" i="2"/>
  <c r="P440" i="2"/>
  <c r="R439" i="2"/>
  <c r="R438" i="2"/>
  <c r="R437" i="2"/>
  <c r="P437" i="2"/>
  <c r="R436" i="2"/>
  <c r="R435" i="2"/>
  <c r="R434" i="2"/>
  <c r="P434" i="2"/>
  <c r="R433" i="2"/>
  <c r="R432" i="2"/>
  <c r="R431" i="2"/>
  <c r="P431" i="2"/>
  <c r="R430" i="2"/>
  <c r="R429" i="2"/>
  <c r="R428" i="2"/>
  <c r="P428" i="2"/>
  <c r="R427" i="2"/>
  <c r="R426" i="2"/>
  <c r="R425" i="2"/>
  <c r="P425" i="2"/>
  <c r="R424" i="2"/>
  <c r="R423" i="2"/>
  <c r="R422" i="2"/>
  <c r="P422" i="2"/>
  <c r="R421" i="2"/>
  <c r="R420" i="2"/>
  <c r="R419" i="2"/>
  <c r="P419" i="2"/>
  <c r="R418" i="2"/>
  <c r="R417" i="2"/>
  <c r="R416" i="2"/>
  <c r="P416" i="2"/>
  <c r="R415" i="2"/>
  <c r="R414" i="2"/>
  <c r="R413" i="2"/>
  <c r="P413" i="2"/>
  <c r="R412" i="2"/>
  <c r="R411" i="2"/>
  <c r="R410" i="2"/>
  <c r="P410" i="2"/>
  <c r="R409" i="2"/>
  <c r="R408" i="2"/>
  <c r="R407" i="2"/>
  <c r="P407" i="2"/>
  <c r="R406" i="2"/>
  <c r="R405" i="2"/>
  <c r="R404" i="2"/>
  <c r="P404" i="2"/>
  <c r="R403" i="2"/>
  <c r="R402" i="2"/>
  <c r="R401" i="2"/>
  <c r="P401" i="2"/>
  <c r="R400" i="2"/>
  <c r="R399" i="2"/>
  <c r="R398" i="2"/>
  <c r="P398" i="2"/>
  <c r="R397" i="2"/>
  <c r="R396" i="2"/>
  <c r="R395" i="2"/>
  <c r="P395" i="2"/>
  <c r="R394" i="2"/>
  <c r="R393" i="2"/>
  <c r="R392" i="2"/>
  <c r="P392" i="2"/>
  <c r="R391" i="2"/>
  <c r="R390" i="2"/>
  <c r="R389" i="2"/>
  <c r="P389" i="2"/>
  <c r="R388" i="2"/>
  <c r="R387" i="2"/>
  <c r="R386" i="2"/>
  <c r="P386" i="2"/>
  <c r="R385" i="2"/>
  <c r="R384" i="2"/>
  <c r="R383" i="2"/>
  <c r="P383" i="2"/>
  <c r="R382" i="2"/>
  <c r="R381" i="2"/>
  <c r="R380" i="2"/>
  <c r="P380" i="2"/>
  <c r="R379" i="2"/>
  <c r="R378" i="2"/>
  <c r="R377" i="2"/>
  <c r="P377" i="2"/>
  <c r="R376" i="2"/>
  <c r="R375" i="2"/>
  <c r="R374" i="2"/>
  <c r="P374" i="2"/>
  <c r="R373" i="2"/>
  <c r="R372" i="2"/>
  <c r="R371" i="2"/>
  <c r="P371" i="2"/>
  <c r="R370" i="2"/>
  <c r="R369" i="2"/>
  <c r="R368" i="2"/>
  <c r="P368" i="2"/>
  <c r="R367" i="2"/>
  <c r="R366" i="2"/>
  <c r="R365" i="2"/>
  <c r="P365" i="2"/>
  <c r="R364" i="2"/>
  <c r="R363" i="2"/>
  <c r="R362" i="2"/>
  <c r="P362" i="2"/>
  <c r="R361" i="2"/>
  <c r="R360" i="2"/>
  <c r="R359" i="2"/>
  <c r="P359" i="2"/>
  <c r="R358" i="2"/>
  <c r="R357" i="2"/>
  <c r="R356" i="2"/>
  <c r="P356" i="2"/>
  <c r="R355" i="2"/>
  <c r="R354" i="2"/>
  <c r="R353" i="2"/>
  <c r="P353" i="2"/>
  <c r="R352" i="2"/>
  <c r="R351" i="2"/>
  <c r="R350" i="2"/>
  <c r="P350" i="2"/>
  <c r="R349" i="2"/>
  <c r="R348" i="2"/>
  <c r="R347" i="2"/>
  <c r="P347" i="2"/>
  <c r="R346" i="2"/>
  <c r="R345" i="2"/>
  <c r="R344" i="2"/>
  <c r="P344" i="2"/>
  <c r="R343" i="2"/>
  <c r="R342" i="2"/>
  <c r="R341" i="2"/>
  <c r="P341" i="2"/>
  <c r="R340" i="2"/>
  <c r="R339" i="2"/>
  <c r="R338" i="2"/>
  <c r="P338" i="2"/>
  <c r="R337" i="2"/>
  <c r="R336" i="2"/>
  <c r="R335" i="2"/>
  <c r="P335" i="2"/>
  <c r="R334" i="2"/>
  <c r="R333" i="2"/>
  <c r="R332" i="2"/>
  <c r="R331" i="2"/>
  <c r="P331" i="2"/>
  <c r="R330" i="2"/>
  <c r="R329" i="2"/>
  <c r="R328" i="2"/>
  <c r="P328" i="2"/>
  <c r="R327" i="2"/>
  <c r="R326" i="2"/>
  <c r="R325" i="2"/>
  <c r="P325" i="2"/>
  <c r="R324" i="2"/>
  <c r="R323" i="2"/>
  <c r="R322" i="2"/>
  <c r="P322" i="2"/>
  <c r="R321" i="2"/>
  <c r="R320" i="2"/>
  <c r="R319" i="2"/>
  <c r="P319" i="2"/>
  <c r="R318" i="2"/>
  <c r="R317" i="2"/>
  <c r="R316" i="2"/>
  <c r="P316" i="2"/>
  <c r="R315" i="2"/>
  <c r="R314" i="2"/>
  <c r="R313" i="2"/>
  <c r="P313" i="2"/>
  <c r="R312" i="2"/>
  <c r="R311" i="2"/>
  <c r="R310" i="2"/>
  <c r="P310" i="2"/>
  <c r="R309" i="2"/>
  <c r="R308" i="2"/>
  <c r="R307" i="2"/>
  <c r="P307" i="2"/>
  <c r="R306" i="2"/>
  <c r="R305" i="2"/>
  <c r="R304" i="2"/>
  <c r="P304" i="2"/>
  <c r="R303" i="2"/>
  <c r="R302" i="2"/>
  <c r="R301" i="2"/>
  <c r="P301" i="2"/>
  <c r="R300" i="2"/>
  <c r="R299" i="2"/>
  <c r="R298" i="2"/>
  <c r="P298" i="2"/>
  <c r="R297" i="2"/>
  <c r="R296" i="2"/>
  <c r="R295" i="2"/>
  <c r="P295" i="2"/>
  <c r="R294" i="2"/>
  <c r="R293" i="2"/>
  <c r="R292" i="2"/>
  <c r="P292" i="2"/>
  <c r="R291" i="2"/>
  <c r="R290" i="2"/>
  <c r="R289" i="2"/>
  <c r="P289" i="2"/>
  <c r="R288" i="2"/>
  <c r="R287" i="2"/>
  <c r="R286" i="2"/>
  <c r="P286" i="2"/>
  <c r="R285" i="2"/>
  <c r="R284" i="2"/>
  <c r="R283" i="2"/>
  <c r="P283" i="2"/>
  <c r="R282" i="2"/>
  <c r="R281" i="2"/>
  <c r="R280" i="2"/>
  <c r="P280" i="2"/>
  <c r="R279" i="2"/>
  <c r="R278" i="2"/>
  <c r="R277" i="2"/>
  <c r="P277" i="2"/>
  <c r="R276" i="2"/>
  <c r="R275" i="2"/>
  <c r="R274" i="2"/>
  <c r="P274" i="2"/>
  <c r="R273" i="2"/>
  <c r="R272" i="2"/>
  <c r="R271" i="2"/>
  <c r="P271" i="2"/>
  <c r="R270" i="2"/>
  <c r="R269" i="2"/>
  <c r="R268" i="2"/>
  <c r="P268" i="2"/>
  <c r="R267" i="2"/>
  <c r="R266" i="2"/>
  <c r="R265" i="2"/>
  <c r="P265" i="2"/>
  <c r="R264" i="2"/>
  <c r="R263" i="2"/>
  <c r="R262" i="2"/>
  <c r="P262" i="2"/>
  <c r="R261" i="2"/>
  <c r="R260" i="2"/>
  <c r="R259" i="2"/>
  <c r="P259" i="2"/>
  <c r="R258" i="2"/>
  <c r="R257" i="2"/>
  <c r="R256" i="2"/>
  <c r="P256" i="2"/>
  <c r="R255" i="2"/>
  <c r="R254" i="2"/>
  <c r="R253" i="2"/>
  <c r="P253" i="2"/>
  <c r="R252" i="2"/>
  <c r="R251" i="2"/>
  <c r="R250" i="2"/>
  <c r="P250" i="2"/>
  <c r="R249" i="2"/>
  <c r="R248" i="2"/>
  <c r="R247" i="2"/>
  <c r="P247" i="2"/>
  <c r="R246" i="2"/>
  <c r="R245" i="2"/>
  <c r="R244" i="2"/>
  <c r="P244" i="2"/>
  <c r="R243" i="2"/>
  <c r="R242" i="2"/>
  <c r="R241" i="2"/>
  <c r="P241" i="2"/>
  <c r="R240" i="2"/>
  <c r="R239" i="2"/>
  <c r="R238" i="2"/>
  <c r="P238" i="2"/>
  <c r="R237" i="2"/>
  <c r="R236" i="2"/>
  <c r="R235" i="2"/>
  <c r="P235" i="2"/>
  <c r="R234" i="2"/>
  <c r="R233" i="2"/>
  <c r="R232" i="2"/>
  <c r="P232" i="2"/>
  <c r="R231" i="2"/>
  <c r="R230" i="2"/>
  <c r="R229" i="2"/>
  <c r="P229" i="2"/>
  <c r="R228" i="2"/>
  <c r="R227" i="2"/>
  <c r="R226" i="2"/>
  <c r="P226" i="2"/>
  <c r="R225" i="2"/>
  <c r="R224" i="2"/>
  <c r="R223" i="2"/>
  <c r="P223" i="2"/>
  <c r="R222" i="2"/>
  <c r="R221" i="2"/>
  <c r="R220" i="2"/>
  <c r="P220" i="2"/>
  <c r="R219" i="2"/>
  <c r="R218" i="2"/>
  <c r="R217" i="2"/>
  <c r="R216" i="2"/>
  <c r="P216" i="2"/>
  <c r="R215" i="2"/>
  <c r="R214" i="2"/>
  <c r="R213" i="2"/>
  <c r="R212" i="2"/>
  <c r="P212" i="2"/>
  <c r="R211" i="2"/>
  <c r="R210" i="2"/>
  <c r="R209" i="2"/>
  <c r="R208" i="2"/>
  <c r="P208" i="2"/>
  <c r="R207" i="2"/>
  <c r="R206" i="2"/>
  <c r="R205" i="2"/>
  <c r="P205" i="2"/>
  <c r="R204" i="2"/>
  <c r="R203" i="2"/>
  <c r="R202" i="2"/>
  <c r="P202" i="2"/>
  <c r="R201" i="2"/>
  <c r="R200" i="2"/>
  <c r="R199" i="2"/>
  <c r="P199" i="2"/>
  <c r="R198" i="2"/>
  <c r="R197" i="2"/>
  <c r="R196" i="2"/>
  <c r="P196" i="2"/>
  <c r="R195" i="2"/>
  <c r="R194" i="2"/>
  <c r="R193" i="2"/>
  <c r="P193" i="2"/>
  <c r="R192" i="2"/>
  <c r="R191" i="2"/>
  <c r="R190" i="2"/>
  <c r="P190" i="2"/>
  <c r="R189" i="2"/>
  <c r="R188" i="2"/>
  <c r="R187" i="2"/>
  <c r="P187" i="2"/>
  <c r="R186" i="2"/>
  <c r="R185" i="2"/>
  <c r="R184" i="2"/>
  <c r="P184" i="2"/>
  <c r="R183" i="2"/>
  <c r="R182" i="2"/>
  <c r="R181" i="2"/>
  <c r="P181" i="2"/>
  <c r="R180" i="2"/>
  <c r="R179" i="2"/>
  <c r="R178" i="2"/>
  <c r="P178" i="2"/>
  <c r="R177" i="2"/>
  <c r="R176" i="2"/>
  <c r="R175" i="2"/>
  <c r="P175" i="2"/>
  <c r="R174" i="2"/>
  <c r="R173" i="2"/>
  <c r="R172" i="2"/>
  <c r="P172" i="2"/>
  <c r="R171" i="2"/>
  <c r="R170" i="2"/>
  <c r="R169" i="2"/>
  <c r="P169" i="2"/>
  <c r="R168" i="2"/>
  <c r="R167" i="2"/>
  <c r="R166" i="2"/>
  <c r="P166" i="2"/>
  <c r="R165" i="2"/>
  <c r="R164" i="2"/>
  <c r="R163" i="2"/>
  <c r="P163" i="2"/>
  <c r="R162" i="2"/>
  <c r="R161" i="2"/>
  <c r="R160" i="2"/>
  <c r="P160" i="2"/>
  <c r="R159" i="2"/>
  <c r="R158" i="2"/>
  <c r="R157" i="2"/>
  <c r="P157" i="2"/>
  <c r="R156" i="2"/>
  <c r="R155" i="2"/>
  <c r="R154" i="2"/>
  <c r="P154" i="2"/>
  <c r="R153" i="2"/>
  <c r="R152" i="2"/>
  <c r="R151" i="2"/>
  <c r="P151" i="2"/>
  <c r="R150" i="2"/>
  <c r="R149" i="2"/>
  <c r="R148" i="2"/>
  <c r="P148" i="2"/>
  <c r="R147" i="2"/>
  <c r="R146" i="2"/>
  <c r="R145" i="2"/>
  <c r="P145" i="2"/>
  <c r="R144" i="2"/>
  <c r="R143" i="2"/>
  <c r="R142" i="2"/>
  <c r="P142" i="2"/>
  <c r="R141" i="2"/>
  <c r="R140" i="2"/>
  <c r="R139" i="2"/>
  <c r="P139" i="2"/>
  <c r="R138" i="2"/>
  <c r="R137" i="2"/>
  <c r="R136" i="2"/>
  <c r="P136" i="2"/>
  <c r="R135" i="2"/>
  <c r="R134" i="2"/>
  <c r="R133" i="2"/>
  <c r="P133" i="2"/>
  <c r="R132" i="2"/>
  <c r="R131" i="2"/>
  <c r="R130" i="2"/>
  <c r="P130" i="2"/>
  <c r="R129" i="2"/>
  <c r="R128" i="2"/>
  <c r="R127" i="2"/>
  <c r="P127" i="2"/>
  <c r="R126" i="2"/>
  <c r="R125" i="2"/>
  <c r="R124" i="2"/>
  <c r="P124" i="2"/>
  <c r="R123" i="2"/>
  <c r="R122" i="2"/>
  <c r="R121" i="2"/>
  <c r="P121" i="2"/>
  <c r="R120" i="2"/>
  <c r="R119" i="2"/>
  <c r="R118" i="2"/>
  <c r="P118" i="2"/>
  <c r="R117" i="2"/>
  <c r="R116" i="2"/>
  <c r="R115" i="2"/>
  <c r="P115" i="2"/>
  <c r="R114" i="2"/>
  <c r="R113" i="2"/>
  <c r="R112" i="2"/>
  <c r="P112" i="2"/>
  <c r="R111" i="2"/>
  <c r="R110" i="2"/>
  <c r="R109" i="2"/>
  <c r="P109" i="2"/>
  <c r="R108" i="2"/>
  <c r="R107" i="2"/>
  <c r="R106" i="2"/>
  <c r="P106" i="2"/>
  <c r="R105" i="2"/>
  <c r="R104" i="2"/>
  <c r="R103" i="2"/>
  <c r="P103" i="2"/>
  <c r="R102" i="2"/>
  <c r="R101" i="2"/>
  <c r="R100" i="2"/>
  <c r="P100" i="2"/>
  <c r="R99" i="2"/>
  <c r="R98" i="2"/>
  <c r="R97" i="2"/>
  <c r="P97" i="2"/>
  <c r="R96" i="2"/>
  <c r="R95" i="2"/>
  <c r="R94" i="2"/>
  <c r="P94" i="2"/>
  <c r="R93" i="2"/>
  <c r="R92" i="2"/>
  <c r="R91" i="2"/>
  <c r="P91" i="2"/>
  <c r="R90" i="2"/>
  <c r="R89" i="2"/>
  <c r="R88" i="2"/>
  <c r="P88" i="2"/>
  <c r="R87" i="2"/>
  <c r="R86" i="2"/>
  <c r="R85" i="2"/>
  <c r="P85" i="2"/>
  <c r="R84" i="2"/>
  <c r="R83" i="2"/>
  <c r="R82" i="2"/>
  <c r="P82" i="2"/>
  <c r="R81" i="2"/>
  <c r="R80" i="2"/>
  <c r="R79" i="2"/>
  <c r="P79" i="2"/>
  <c r="R78" i="2"/>
  <c r="R77" i="2"/>
  <c r="R76" i="2"/>
  <c r="P76" i="2"/>
  <c r="R75" i="2"/>
  <c r="R74" i="2"/>
  <c r="R73" i="2"/>
  <c r="P73" i="2"/>
  <c r="R72" i="2"/>
  <c r="R71" i="2"/>
  <c r="R70" i="2"/>
  <c r="P70" i="2"/>
  <c r="R69" i="2"/>
  <c r="R68" i="2"/>
  <c r="R67" i="2"/>
  <c r="P67" i="2"/>
  <c r="R66" i="2"/>
  <c r="R65" i="2"/>
  <c r="R64" i="2"/>
  <c r="P64" i="2"/>
  <c r="R63" i="2"/>
  <c r="R62" i="2"/>
  <c r="R61" i="2"/>
  <c r="P61" i="2"/>
  <c r="R60" i="2"/>
  <c r="R59" i="2"/>
  <c r="R58" i="2"/>
  <c r="P58" i="2"/>
  <c r="R57" i="2"/>
  <c r="R56" i="2"/>
  <c r="R55" i="2"/>
  <c r="P55" i="2"/>
  <c r="R54" i="2"/>
  <c r="R53" i="2"/>
  <c r="R52" i="2"/>
  <c r="P52" i="2"/>
  <c r="R51" i="2"/>
  <c r="R50" i="2"/>
  <c r="R49" i="2"/>
  <c r="P49" i="2"/>
  <c r="R48" i="2"/>
  <c r="R47" i="2"/>
  <c r="R46" i="2"/>
  <c r="P46" i="2"/>
  <c r="R45" i="2"/>
  <c r="R44" i="2"/>
  <c r="R43" i="2"/>
  <c r="P43" i="2"/>
  <c r="R42" i="2"/>
  <c r="R41" i="2"/>
  <c r="R40" i="2"/>
  <c r="P40" i="2"/>
  <c r="R39" i="2"/>
  <c r="R38" i="2"/>
  <c r="R37" i="2"/>
  <c r="P37" i="2"/>
  <c r="R36" i="2"/>
  <c r="P36" i="2"/>
  <c r="R35" i="2"/>
  <c r="R34" i="2"/>
  <c r="R33" i="2"/>
  <c r="P33" i="2"/>
  <c r="R32" i="2"/>
  <c r="R31" i="2"/>
  <c r="R30" i="2"/>
  <c r="P30" i="2"/>
  <c r="R29" i="2"/>
  <c r="R28" i="2"/>
  <c r="R27" i="2"/>
  <c r="P27" i="2"/>
  <c r="R26" i="2"/>
  <c r="R25" i="2"/>
  <c r="R24" i="2"/>
  <c r="P24" i="2"/>
  <c r="R23" i="2"/>
  <c r="R22" i="2"/>
  <c r="R21" i="2"/>
  <c r="P21" i="2"/>
  <c r="R20" i="2"/>
  <c r="R19" i="2"/>
  <c r="R18" i="2"/>
  <c r="P18" i="2"/>
  <c r="R17" i="2"/>
  <c r="R16" i="2"/>
  <c r="R15" i="2"/>
  <c r="P15" i="2"/>
  <c r="R14" i="2"/>
  <c r="R13" i="2"/>
  <c r="R12" i="2"/>
  <c r="P12" i="2"/>
  <c r="R11" i="2"/>
  <c r="R10" i="2"/>
  <c r="L2813" i="2"/>
  <c r="F2813" i="2"/>
  <c r="E2813" i="2"/>
  <c r="D2813" i="2" s="1"/>
  <c r="C2813" i="2"/>
  <c r="B2813" i="2" s="1"/>
  <c r="L2569" i="2"/>
  <c r="F2569" i="2"/>
  <c r="E2569" i="2"/>
  <c r="D2569" i="2" s="1"/>
  <c r="C2569" i="2"/>
  <c r="B2569" i="2" s="1"/>
  <c r="L2161" i="2"/>
  <c r="F2161" i="2"/>
  <c r="E2161" i="2"/>
  <c r="D2161" i="2" s="1"/>
  <c r="C2161" i="2"/>
  <c r="B2161" i="2" s="1"/>
  <c r="L2159" i="2"/>
  <c r="F2159" i="2"/>
  <c r="E2159" i="2"/>
  <c r="D2159" i="2" s="1"/>
  <c r="C2159" i="2"/>
  <c r="B2159" i="2" s="1"/>
  <c r="L2158" i="2"/>
  <c r="F2158" i="2"/>
  <c r="E2158" i="2"/>
  <c r="D2158" i="2" s="1"/>
  <c r="C2158" i="2"/>
  <c r="B2158" i="2" s="1"/>
  <c r="L2160" i="2"/>
  <c r="F2160" i="2"/>
  <c r="E2160" i="2"/>
  <c r="C2160" i="2"/>
  <c r="B2160" i="2" s="1"/>
  <c r="L1811" i="2"/>
  <c r="L1810" i="2"/>
  <c r="L1809" i="2"/>
  <c r="L1808" i="2"/>
  <c r="L1807" i="2"/>
  <c r="L1806" i="2"/>
  <c r="F3117" i="2"/>
  <c r="E3117" i="2"/>
  <c r="D3117" i="2" s="1"/>
  <c r="C3117" i="2"/>
  <c r="B3117" i="2" s="1"/>
  <c r="F3116" i="2"/>
  <c r="E3116" i="2"/>
  <c r="D3116" i="2" s="1"/>
  <c r="C3116" i="2"/>
  <c r="B3116" i="2" s="1"/>
  <c r="F3115" i="2"/>
  <c r="E3115" i="2"/>
  <c r="D3115" i="2" s="1"/>
  <c r="C3115" i="2"/>
  <c r="B3115" i="2" s="1"/>
  <c r="F3114" i="2"/>
  <c r="E3114" i="2"/>
  <c r="D3114" i="2" s="1"/>
  <c r="C3114" i="2"/>
  <c r="B3114" i="2" s="1"/>
  <c r="F3113" i="2"/>
  <c r="E3113" i="2"/>
  <c r="D3113" i="2" s="1"/>
  <c r="C3113" i="2"/>
  <c r="B3113" i="2" s="1"/>
  <c r="F3112" i="2"/>
  <c r="E3112" i="2"/>
  <c r="C3112" i="2"/>
  <c r="B3112" i="2" s="1"/>
  <c r="F3111" i="2"/>
  <c r="E3111" i="2"/>
  <c r="D3111" i="2" s="1"/>
  <c r="C3111" i="2"/>
  <c r="B3111" i="2" s="1"/>
  <c r="F3110" i="2"/>
  <c r="E3110" i="2"/>
  <c r="D3110" i="2" s="1"/>
  <c r="C3110" i="2"/>
  <c r="B3110" i="2" s="1"/>
  <c r="F3109" i="2"/>
  <c r="E3109" i="2"/>
  <c r="D3109" i="2" s="1"/>
  <c r="C3109" i="2"/>
  <c r="B3109" i="2" s="1"/>
  <c r="F3108" i="2"/>
  <c r="E3108" i="2"/>
  <c r="D3108" i="2" s="1"/>
  <c r="C3108" i="2"/>
  <c r="B3108" i="2" s="1"/>
  <c r="F3107" i="2"/>
  <c r="E3107" i="2"/>
  <c r="D3107" i="2" s="1"/>
  <c r="C3107" i="2"/>
  <c r="B3107" i="2" s="1"/>
  <c r="F3106" i="2"/>
  <c r="E3106" i="2"/>
  <c r="D3106" i="2" s="1"/>
  <c r="C3106" i="2"/>
  <c r="B3106" i="2" s="1"/>
  <c r="F3105" i="2"/>
  <c r="E3105" i="2"/>
  <c r="D3105" i="2" s="1"/>
  <c r="C3105" i="2"/>
  <c r="B3105" i="2" s="1"/>
  <c r="F3104" i="2"/>
  <c r="E3104" i="2"/>
  <c r="D3104" i="2" s="1"/>
  <c r="C3104" i="2"/>
  <c r="B3104" i="2" s="1"/>
  <c r="F3103" i="2"/>
  <c r="E3103" i="2"/>
  <c r="D3103" i="2" s="1"/>
  <c r="C3103" i="2"/>
  <c r="B3103" i="2" s="1"/>
  <c r="F3102" i="2"/>
  <c r="E3102" i="2"/>
  <c r="C3102" i="2"/>
  <c r="B3102" i="2" s="1"/>
  <c r="F3101" i="2"/>
  <c r="E3101" i="2"/>
  <c r="D3101" i="2" s="1"/>
  <c r="C3101" i="2"/>
  <c r="B3101" i="2" s="1"/>
  <c r="F3100" i="2"/>
  <c r="E3100" i="2"/>
  <c r="D3100" i="2" s="1"/>
  <c r="C3100" i="2"/>
  <c r="B3100" i="2" s="1"/>
  <c r="F3099" i="2"/>
  <c r="E3099" i="2"/>
  <c r="D3099" i="2" s="1"/>
  <c r="C3099" i="2"/>
  <c r="B3099" i="2" s="1"/>
  <c r="F3098" i="2"/>
  <c r="E3098" i="2"/>
  <c r="C3098" i="2"/>
  <c r="B3098" i="2" s="1"/>
  <c r="F3097" i="2"/>
  <c r="E3097" i="2"/>
  <c r="D3097" i="2" s="1"/>
  <c r="C3097" i="2"/>
  <c r="B3097" i="2" s="1"/>
  <c r="F3096" i="2"/>
  <c r="E3096" i="2"/>
  <c r="D3096" i="2" s="1"/>
  <c r="C3096" i="2"/>
  <c r="B3096" i="2" s="1"/>
  <c r="F3095" i="2"/>
  <c r="E3095" i="2"/>
  <c r="D3095" i="2" s="1"/>
  <c r="C3095" i="2"/>
  <c r="B3095" i="2" s="1"/>
  <c r="F3094" i="2"/>
  <c r="E3094" i="2"/>
  <c r="D3094" i="2" s="1"/>
  <c r="C3094" i="2"/>
  <c r="B3094" i="2" s="1"/>
  <c r="F3093" i="2"/>
  <c r="E3093" i="2"/>
  <c r="C3093" i="2"/>
  <c r="B3093" i="2" s="1"/>
  <c r="F3092" i="2"/>
  <c r="E3092" i="2"/>
  <c r="D3092" i="2" s="1"/>
  <c r="C3092" i="2"/>
  <c r="B3092" i="2" s="1"/>
  <c r="F3091" i="2"/>
  <c r="E3091" i="2"/>
  <c r="D3091" i="2" s="1"/>
  <c r="C3091" i="2"/>
  <c r="B3091" i="2" s="1"/>
  <c r="F3090" i="2"/>
  <c r="E3090" i="2"/>
  <c r="D3090" i="2" s="1"/>
  <c r="C3090" i="2"/>
  <c r="B3090" i="2" s="1"/>
  <c r="F3089" i="2"/>
  <c r="E3089" i="2"/>
  <c r="D3089" i="2" s="1"/>
  <c r="C3089" i="2"/>
  <c r="B3089" i="2" s="1"/>
  <c r="F3088" i="2"/>
  <c r="E3088" i="2"/>
  <c r="D3088" i="2" s="1"/>
  <c r="C3088" i="2"/>
  <c r="B3088" i="2" s="1"/>
  <c r="F3087" i="2"/>
  <c r="E3087" i="2"/>
  <c r="D3087" i="2" s="1"/>
  <c r="C3087" i="2"/>
  <c r="B3087" i="2" s="1"/>
  <c r="F3086" i="2"/>
  <c r="E3086" i="2"/>
  <c r="D3086" i="2" s="1"/>
  <c r="C3086" i="2"/>
  <c r="B3086" i="2" s="1"/>
  <c r="F3085" i="2"/>
  <c r="E3085" i="2"/>
  <c r="D3085" i="2" s="1"/>
  <c r="C3085" i="2"/>
  <c r="B3085" i="2" s="1"/>
  <c r="F3084" i="2"/>
  <c r="E3084" i="2"/>
  <c r="D3084" i="2" s="1"/>
  <c r="C3084" i="2"/>
  <c r="B3084" i="2" s="1"/>
  <c r="F3083" i="2"/>
  <c r="E3083" i="2"/>
  <c r="D3083" i="2" s="1"/>
  <c r="C3083" i="2"/>
  <c r="B3083" i="2" s="1"/>
  <c r="F3082" i="2"/>
  <c r="E3082" i="2"/>
  <c r="D3082" i="2" s="1"/>
  <c r="C3082" i="2"/>
  <c r="B3082" i="2" s="1"/>
  <c r="F3081" i="2"/>
  <c r="E3081" i="2"/>
  <c r="D3081" i="2" s="1"/>
  <c r="C3081" i="2"/>
  <c r="B3081" i="2" s="1"/>
  <c r="F3080" i="2"/>
  <c r="E3080" i="2"/>
  <c r="D3080" i="2" s="1"/>
  <c r="C3080" i="2"/>
  <c r="B3080" i="2" s="1"/>
  <c r="F3079" i="2"/>
  <c r="E3079" i="2"/>
  <c r="D3079" i="2" s="1"/>
  <c r="C3079" i="2"/>
  <c r="B3079" i="2" s="1"/>
  <c r="F3078" i="2"/>
  <c r="E3078" i="2"/>
  <c r="D3078" i="2" s="1"/>
  <c r="C3078" i="2"/>
  <c r="B3078" i="2" s="1"/>
  <c r="F3077" i="2"/>
  <c r="E3077" i="2"/>
  <c r="D3077" i="2" s="1"/>
  <c r="C3077" i="2"/>
  <c r="B3077" i="2" s="1"/>
  <c r="F3076" i="2"/>
  <c r="E3076" i="2"/>
  <c r="D3076" i="2" s="1"/>
  <c r="C3076" i="2"/>
  <c r="B3076" i="2" s="1"/>
  <c r="F3075" i="2"/>
  <c r="E3075" i="2"/>
  <c r="D3075" i="2" s="1"/>
  <c r="C3075" i="2"/>
  <c r="B3075" i="2" s="1"/>
  <c r="F3074" i="2"/>
  <c r="E3074" i="2"/>
  <c r="D3074" i="2" s="1"/>
  <c r="C3074" i="2"/>
  <c r="B3074" i="2" s="1"/>
  <c r="F3073" i="2"/>
  <c r="E3073" i="2"/>
  <c r="D3073" i="2" s="1"/>
  <c r="C3073" i="2"/>
  <c r="B3073" i="2" s="1"/>
  <c r="F3072" i="2"/>
  <c r="E3072" i="2"/>
  <c r="D3072" i="2" s="1"/>
  <c r="C3072" i="2"/>
  <c r="B3072" i="2" s="1"/>
  <c r="F3071" i="2"/>
  <c r="E3071" i="2"/>
  <c r="D3071" i="2" s="1"/>
  <c r="C3071" i="2"/>
  <c r="B3071" i="2" s="1"/>
  <c r="F3070" i="2"/>
  <c r="E3070" i="2"/>
  <c r="D3070" i="2" s="1"/>
  <c r="C3070" i="2"/>
  <c r="B3070" i="2" s="1"/>
  <c r="F3069" i="2"/>
  <c r="E3069" i="2"/>
  <c r="D3069" i="2" s="1"/>
  <c r="C3069" i="2"/>
  <c r="B3069" i="2" s="1"/>
  <c r="F3068" i="2"/>
  <c r="E3068" i="2"/>
  <c r="D3068" i="2" s="1"/>
  <c r="C3068" i="2"/>
  <c r="B3068" i="2" s="1"/>
  <c r="F3067" i="2"/>
  <c r="E3067" i="2"/>
  <c r="D3067" i="2" s="1"/>
  <c r="C3067" i="2"/>
  <c r="B3067" i="2" s="1"/>
  <c r="F3066" i="2"/>
  <c r="E3066" i="2"/>
  <c r="D3066" i="2" s="1"/>
  <c r="C3066" i="2"/>
  <c r="B3066" i="2" s="1"/>
  <c r="F3065" i="2"/>
  <c r="E3065" i="2"/>
  <c r="C3065" i="2"/>
  <c r="B3065" i="2" s="1"/>
  <c r="F3064" i="2"/>
  <c r="E3064" i="2"/>
  <c r="C3064" i="2"/>
  <c r="F3063" i="2"/>
  <c r="E3063" i="2"/>
  <c r="D3063" i="2" s="1"/>
  <c r="C3063" i="2"/>
  <c r="B3063" i="2" s="1"/>
  <c r="F3062" i="2"/>
  <c r="E3062" i="2"/>
  <c r="D3062" i="2" s="1"/>
  <c r="C3062" i="2"/>
  <c r="B3062" i="2" s="1"/>
  <c r="F3061" i="2"/>
  <c r="E3061" i="2"/>
  <c r="D3061" i="2" s="1"/>
  <c r="C3061" i="2"/>
  <c r="B3061" i="2" s="1"/>
  <c r="F3060" i="2"/>
  <c r="E3060" i="2"/>
  <c r="C3060" i="2"/>
  <c r="B3060" i="2" s="1"/>
  <c r="F3059" i="2"/>
  <c r="E3059" i="2"/>
  <c r="C3059" i="2"/>
  <c r="B3059" i="2" s="1"/>
  <c r="F3058" i="2"/>
  <c r="E3058" i="2"/>
  <c r="D3058" i="2" s="1"/>
  <c r="C3058" i="2"/>
  <c r="B3058" i="2" s="1"/>
  <c r="F3053" i="2"/>
  <c r="E3053" i="2"/>
  <c r="C3053" i="2"/>
  <c r="B3053" i="2" s="1"/>
  <c r="F3052" i="2"/>
  <c r="E3052" i="2"/>
  <c r="D3052" i="2" s="1"/>
  <c r="C3052" i="2"/>
  <c r="B3052" i="2" s="1"/>
  <c r="F3051" i="2"/>
  <c r="E3051" i="2"/>
  <c r="D3051" i="2" s="1"/>
  <c r="C3051" i="2"/>
  <c r="B3051" i="2" s="1"/>
  <c r="F3050" i="2"/>
  <c r="E3050" i="2"/>
  <c r="C3050" i="2"/>
  <c r="B3050" i="2" s="1"/>
  <c r="F3049" i="2"/>
  <c r="E3049" i="2"/>
  <c r="D3049" i="2" s="1"/>
  <c r="C3049" i="2"/>
  <c r="B3049" i="2" s="1"/>
  <c r="F3048" i="2"/>
  <c r="E3048" i="2"/>
  <c r="D3048" i="2" s="1"/>
  <c r="C3048" i="2"/>
  <c r="B3048" i="2" s="1"/>
  <c r="F3047" i="2"/>
  <c r="E3047" i="2"/>
  <c r="C3047" i="2"/>
  <c r="B3047" i="2" s="1"/>
  <c r="F3046" i="2"/>
  <c r="E3046" i="2"/>
  <c r="D3046" i="2" s="1"/>
  <c r="C3046" i="2"/>
  <c r="B3046" i="2" s="1"/>
  <c r="F3045" i="2"/>
  <c r="E3045" i="2"/>
  <c r="D3045" i="2" s="1"/>
  <c r="C3045" i="2"/>
  <c r="B3045" i="2" s="1"/>
  <c r="F3044" i="2"/>
  <c r="E3044" i="2"/>
  <c r="C3044" i="2"/>
  <c r="B3044" i="2" s="1"/>
  <c r="F3043" i="2"/>
  <c r="E3043" i="2"/>
  <c r="D3043" i="2" s="1"/>
  <c r="C3043" i="2"/>
  <c r="B3043" i="2" s="1"/>
  <c r="F3042" i="2"/>
  <c r="E3042" i="2"/>
  <c r="D3042" i="2" s="1"/>
  <c r="C3042" i="2"/>
  <c r="B3042" i="2" s="1"/>
  <c r="F3041" i="2"/>
  <c r="E3041" i="2"/>
  <c r="C3041" i="2"/>
  <c r="B3041" i="2" s="1"/>
  <c r="F3040" i="2"/>
  <c r="E3040" i="2"/>
  <c r="D3040" i="2" s="1"/>
  <c r="C3040" i="2"/>
  <c r="B3040" i="2" s="1"/>
  <c r="F3039" i="2"/>
  <c r="E3039" i="2"/>
  <c r="D3039" i="2" s="1"/>
  <c r="C3039" i="2"/>
  <c r="B3039" i="2" s="1"/>
  <c r="F3038" i="2"/>
  <c r="E3038" i="2"/>
  <c r="C3038" i="2"/>
  <c r="B3038" i="2" s="1"/>
  <c r="F3037" i="2"/>
  <c r="E3037" i="2"/>
  <c r="D3037" i="2" s="1"/>
  <c r="C3037" i="2"/>
  <c r="B3037" i="2" s="1"/>
  <c r="F3036" i="2"/>
  <c r="E3036" i="2"/>
  <c r="D3036" i="2" s="1"/>
  <c r="C3036" i="2"/>
  <c r="B3036" i="2" s="1"/>
  <c r="F3035" i="2"/>
  <c r="E3035" i="2"/>
  <c r="C3035" i="2"/>
  <c r="B3035" i="2" s="1"/>
  <c r="F3034" i="2"/>
  <c r="E3034" i="2"/>
  <c r="D3034" i="2" s="1"/>
  <c r="C3034" i="2"/>
  <c r="B3034" i="2" s="1"/>
  <c r="F3033" i="2"/>
  <c r="E3033" i="2"/>
  <c r="D3033" i="2" s="1"/>
  <c r="C3033" i="2"/>
  <c r="B3033" i="2" s="1"/>
  <c r="F3032" i="2"/>
  <c r="E3032" i="2"/>
  <c r="C3032" i="2"/>
  <c r="B3032" i="2" s="1"/>
  <c r="F3031" i="2"/>
  <c r="E3031" i="2"/>
  <c r="D3031" i="2" s="1"/>
  <c r="C3031" i="2"/>
  <c r="B3031" i="2" s="1"/>
  <c r="F3030" i="2"/>
  <c r="E3030" i="2"/>
  <c r="D3030" i="2" s="1"/>
  <c r="C3030" i="2"/>
  <c r="B3030" i="2" s="1"/>
  <c r="F3029" i="2"/>
  <c r="E3029" i="2"/>
  <c r="C3029" i="2"/>
  <c r="B3029" i="2" s="1"/>
  <c r="F3028" i="2"/>
  <c r="E3028" i="2"/>
  <c r="D3028" i="2" s="1"/>
  <c r="C3028" i="2"/>
  <c r="B3028" i="2" s="1"/>
  <c r="F3027" i="2"/>
  <c r="E3027" i="2"/>
  <c r="D3027" i="2" s="1"/>
  <c r="C3027" i="2"/>
  <c r="B3027" i="2" s="1"/>
  <c r="F3026" i="2"/>
  <c r="E3026" i="2"/>
  <c r="C3026" i="2"/>
  <c r="B3026" i="2" s="1"/>
  <c r="F3025" i="2"/>
  <c r="E3025" i="2"/>
  <c r="D3025" i="2" s="1"/>
  <c r="C3025" i="2"/>
  <c r="B3025" i="2" s="1"/>
  <c r="F3024" i="2"/>
  <c r="E3024" i="2"/>
  <c r="D3024" i="2" s="1"/>
  <c r="C3024" i="2"/>
  <c r="B3024" i="2" s="1"/>
  <c r="F3023" i="2"/>
  <c r="E3023" i="2"/>
  <c r="C3023" i="2"/>
  <c r="B3023" i="2" s="1"/>
  <c r="F3022" i="2"/>
  <c r="E3022" i="2"/>
  <c r="D3022" i="2" s="1"/>
  <c r="C3022" i="2"/>
  <c r="B3022" i="2" s="1"/>
  <c r="F3021" i="2"/>
  <c r="E3021" i="2"/>
  <c r="D3021" i="2" s="1"/>
  <c r="C3021" i="2"/>
  <c r="B3021" i="2" s="1"/>
  <c r="F3020" i="2"/>
  <c r="E3020" i="2"/>
  <c r="C3020" i="2"/>
  <c r="B3020" i="2" s="1"/>
  <c r="F3019" i="2"/>
  <c r="E3019" i="2"/>
  <c r="D3019" i="2" s="1"/>
  <c r="C3019" i="2"/>
  <c r="B3019" i="2" s="1"/>
  <c r="F3018" i="2"/>
  <c r="E3018" i="2"/>
  <c r="D3018" i="2" s="1"/>
  <c r="C3018" i="2"/>
  <c r="B3018" i="2" s="1"/>
  <c r="F3017" i="2"/>
  <c r="E3017" i="2"/>
  <c r="C3017" i="2"/>
  <c r="B3017" i="2" s="1"/>
  <c r="F3016" i="2"/>
  <c r="E3016" i="2"/>
  <c r="D3016" i="2" s="1"/>
  <c r="C3016" i="2"/>
  <c r="B3016" i="2" s="1"/>
  <c r="F3015" i="2"/>
  <c r="E3015" i="2"/>
  <c r="D3015" i="2" s="1"/>
  <c r="C3015" i="2"/>
  <c r="B3015" i="2" s="1"/>
  <c r="F3014" i="2"/>
  <c r="E3014" i="2"/>
  <c r="C3014" i="2"/>
  <c r="B3014" i="2" s="1"/>
  <c r="F3013" i="2"/>
  <c r="E3013" i="2"/>
  <c r="D3013" i="2" s="1"/>
  <c r="C3013" i="2"/>
  <c r="B3013" i="2" s="1"/>
  <c r="F3012" i="2"/>
  <c r="E3012" i="2"/>
  <c r="D3012" i="2" s="1"/>
  <c r="C3012" i="2"/>
  <c r="B3012" i="2" s="1"/>
  <c r="F3011" i="2"/>
  <c r="E3011" i="2"/>
  <c r="C3011" i="2"/>
  <c r="B3011" i="2" s="1"/>
  <c r="F3010" i="2"/>
  <c r="E3010" i="2"/>
  <c r="D3010" i="2" s="1"/>
  <c r="C3010" i="2"/>
  <c r="B3010" i="2" s="1"/>
  <c r="F3009" i="2"/>
  <c r="E3009" i="2"/>
  <c r="D3009" i="2" s="1"/>
  <c r="C3009" i="2"/>
  <c r="B3009" i="2" s="1"/>
  <c r="F3008" i="2"/>
  <c r="E3008" i="2"/>
  <c r="C3008" i="2"/>
  <c r="B3008" i="2" s="1"/>
  <c r="F3007" i="2"/>
  <c r="E3007" i="2"/>
  <c r="D3007" i="2" s="1"/>
  <c r="C3007" i="2"/>
  <c r="B3007" i="2" s="1"/>
  <c r="F3006" i="2"/>
  <c r="E3006" i="2"/>
  <c r="D3006" i="2" s="1"/>
  <c r="C3006" i="2"/>
  <c r="B3006" i="2" s="1"/>
  <c r="F3005" i="2"/>
  <c r="E3005" i="2"/>
  <c r="C3005" i="2"/>
  <c r="B3005" i="2" s="1"/>
  <c r="F3004" i="2"/>
  <c r="E3004" i="2"/>
  <c r="D3004" i="2" s="1"/>
  <c r="C3004" i="2"/>
  <c r="B3004" i="2" s="1"/>
  <c r="F3003" i="2"/>
  <c r="E3003" i="2"/>
  <c r="D3003" i="2" s="1"/>
  <c r="C3003" i="2"/>
  <c r="B3003" i="2" s="1"/>
  <c r="F3002" i="2"/>
  <c r="E3002" i="2"/>
  <c r="C3002" i="2"/>
  <c r="B3002" i="2" s="1"/>
  <c r="F3001" i="2"/>
  <c r="E3001" i="2"/>
  <c r="D3001" i="2" s="1"/>
  <c r="C3001" i="2"/>
  <c r="B3001" i="2" s="1"/>
  <c r="F3000" i="2"/>
  <c r="E3000" i="2"/>
  <c r="D3000" i="2" s="1"/>
  <c r="C3000" i="2"/>
  <c r="B3000" i="2" s="1"/>
  <c r="F2999" i="2"/>
  <c r="E2999" i="2"/>
  <c r="C2999" i="2"/>
  <c r="B2999" i="2" s="1"/>
  <c r="F2998" i="2"/>
  <c r="E2998" i="2"/>
  <c r="D2998" i="2" s="1"/>
  <c r="C2998" i="2"/>
  <c r="B2998" i="2" s="1"/>
  <c r="F2997" i="2"/>
  <c r="E2997" i="2"/>
  <c r="D2997" i="2" s="1"/>
  <c r="C2997" i="2"/>
  <c r="B2997" i="2" s="1"/>
  <c r="F2996" i="2"/>
  <c r="E2996" i="2"/>
  <c r="C2996" i="2"/>
  <c r="B2996" i="2" s="1"/>
  <c r="F2995" i="2"/>
  <c r="E2995" i="2"/>
  <c r="D2995" i="2" s="1"/>
  <c r="C2995" i="2"/>
  <c r="B2995" i="2" s="1"/>
  <c r="F2994" i="2"/>
  <c r="E2994" i="2"/>
  <c r="D2994" i="2" s="1"/>
  <c r="C2994" i="2"/>
  <c r="B2994" i="2" s="1"/>
  <c r="F2993" i="2"/>
  <c r="E2993" i="2"/>
  <c r="C2993" i="2"/>
  <c r="B2993" i="2" s="1"/>
  <c r="F2992" i="2"/>
  <c r="E2992" i="2"/>
  <c r="D2992" i="2" s="1"/>
  <c r="C2992" i="2"/>
  <c r="B2992" i="2" s="1"/>
  <c r="F2991" i="2"/>
  <c r="E2991" i="2"/>
  <c r="D2991" i="2" s="1"/>
  <c r="C2991" i="2"/>
  <c r="B2991" i="2" s="1"/>
  <c r="F2990" i="2"/>
  <c r="E2990" i="2"/>
  <c r="C2990" i="2"/>
  <c r="B2990" i="2" s="1"/>
  <c r="F2989" i="2"/>
  <c r="E2989" i="2"/>
  <c r="D2989" i="2" s="1"/>
  <c r="C2989" i="2"/>
  <c r="B2989" i="2" s="1"/>
  <c r="F2988" i="2"/>
  <c r="E2988" i="2"/>
  <c r="D2988" i="2" s="1"/>
  <c r="C2988" i="2"/>
  <c r="B2988" i="2" s="1"/>
  <c r="F2987" i="2"/>
  <c r="E2987" i="2"/>
  <c r="C2987" i="2"/>
  <c r="B2987" i="2" s="1"/>
  <c r="F2986" i="2"/>
  <c r="E2986" i="2"/>
  <c r="D2986" i="2" s="1"/>
  <c r="C2986" i="2"/>
  <c r="B2986" i="2" s="1"/>
  <c r="F2985" i="2"/>
  <c r="E2985" i="2"/>
  <c r="D2985" i="2" s="1"/>
  <c r="C2985" i="2"/>
  <c r="B2985" i="2" s="1"/>
  <c r="F2984" i="2"/>
  <c r="E2984" i="2"/>
  <c r="C2984" i="2"/>
  <c r="B2984" i="2" s="1"/>
  <c r="F2983" i="2"/>
  <c r="E2983" i="2"/>
  <c r="D2983" i="2" s="1"/>
  <c r="C2983" i="2"/>
  <c r="B2983" i="2" s="1"/>
  <c r="F2982" i="2"/>
  <c r="E2982" i="2"/>
  <c r="D2982" i="2" s="1"/>
  <c r="C2982" i="2"/>
  <c r="B2982" i="2" s="1"/>
  <c r="F2981" i="2"/>
  <c r="E2981" i="2"/>
  <c r="C2981" i="2"/>
  <c r="B2981" i="2" s="1"/>
  <c r="F2980" i="2"/>
  <c r="E2980" i="2"/>
  <c r="D2980" i="2" s="1"/>
  <c r="C2980" i="2"/>
  <c r="B2980" i="2" s="1"/>
  <c r="F2979" i="2"/>
  <c r="E2979" i="2"/>
  <c r="D2979" i="2" s="1"/>
  <c r="C2979" i="2"/>
  <c r="B2979" i="2" s="1"/>
  <c r="F2978" i="2"/>
  <c r="E2978" i="2"/>
  <c r="C2978" i="2"/>
  <c r="B2978" i="2" s="1"/>
  <c r="F2977" i="2"/>
  <c r="E2977" i="2"/>
  <c r="D2977" i="2" s="1"/>
  <c r="C2977" i="2"/>
  <c r="B2977" i="2" s="1"/>
  <c r="F2976" i="2"/>
  <c r="E2976" i="2"/>
  <c r="D2976" i="2" s="1"/>
  <c r="C2976" i="2"/>
  <c r="B2976" i="2" s="1"/>
  <c r="F2975" i="2"/>
  <c r="E2975" i="2"/>
  <c r="C2975" i="2"/>
  <c r="B2975" i="2" s="1"/>
  <c r="F2974" i="2"/>
  <c r="E2974" i="2"/>
  <c r="D2974" i="2" s="1"/>
  <c r="C2974" i="2"/>
  <c r="B2974" i="2" s="1"/>
  <c r="F2973" i="2"/>
  <c r="E2973" i="2"/>
  <c r="D2973" i="2" s="1"/>
  <c r="C2973" i="2"/>
  <c r="B2973" i="2" s="1"/>
  <c r="F2972" i="2"/>
  <c r="E2972" i="2"/>
  <c r="C2972" i="2"/>
  <c r="B2972" i="2" s="1"/>
  <c r="F2971" i="2"/>
  <c r="E2971" i="2"/>
  <c r="D2971" i="2" s="1"/>
  <c r="C2971" i="2"/>
  <c r="B2971" i="2" s="1"/>
  <c r="F2970" i="2"/>
  <c r="E2970" i="2"/>
  <c r="D2970" i="2" s="1"/>
  <c r="C2970" i="2"/>
  <c r="B2970" i="2" s="1"/>
  <c r="F2969" i="2"/>
  <c r="E2969" i="2"/>
  <c r="C2969" i="2"/>
  <c r="B2969" i="2" s="1"/>
  <c r="F2968" i="2"/>
  <c r="E2968" i="2"/>
  <c r="D2968" i="2" s="1"/>
  <c r="C2968" i="2"/>
  <c r="B2968" i="2" s="1"/>
  <c r="F2967" i="2"/>
  <c r="E2967" i="2"/>
  <c r="D2967" i="2" s="1"/>
  <c r="C2967" i="2"/>
  <c r="B2967" i="2" s="1"/>
  <c r="F2966" i="2"/>
  <c r="E2966" i="2"/>
  <c r="C2966" i="2"/>
  <c r="B2966" i="2" s="1"/>
  <c r="F2965" i="2"/>
  <c r="E2965" i="2"/>
  <c r="D2965" i="2" s="1"/>
  <c r="C2965" i="2"/>
  <c r="B2965" i="2" s="1"/>
  <c r="F2964" i="2"/>
  <c r="E2964" i="2"/>
  <c r="D2964" i="2" s="1"/>
  <c r="C2964" i="2"/>
  <c r="B2964" i="2" s="1"/>
  <c r="F2963" i="2"/>
  <c r="E2963" i="2"/>
  <c r="C2963" i="2"/>
  <c r="B2963" i="2" s="1"/>
  <c r="F2962" i="2"/>
  <c r="E2962" i="2"/>
  <c r="D2962" i="2" s="1"/>
  <c r="C2962" i="2"/>
  <c r="B2962" i="2" s="1"/>
  <c r="F2961" i="2"/>
  <c r="E2961" i="2"/>
  <c r="D2961" i="2" s="1"/>
  <c r="C2961" i="2"/>
  <c r="B2961" i="2" s="1"/>
  <c r="F2960" i="2"/>
  <c r="E2960" i="2"/>
  <c r="C2960" i="2"/>
  <c r="B2960" i="2" s="1"/>
  <c r="F2959" i="2"/>
  <c r="E2959" i="2"/>
  <c r="D2959" i="2" s="1"/>
  <c r="C2959" i="2"/>
  <c r="B2959" i="2" s="1"/>
  <c r="F2958" i="2"/>
  <c r="E2958" i="2"/>
  <c r="D2958" i="2" s="1"/>
  <c r="C2958" i="2"/>
  <c r="B2958" i="2" s="1"/>
  <c r="F2957" i="2"/>
  <c r="E2957" i="2"/>
  <c r="C2957" i="2"/>
  <c r="B2957" i="2" s="1"/>
  <c r="F2956" i="2"/>
  <c r="E2956" i="2"/>
  <c r="D2956" i="2" s="1"/>
  <c r="C2956" i="2"/>
  <c r="B2956" i="2" s="1"/>
  <c r="F2955" i="2"/>
  <c r="E2955" i="2"/>
  <c r="D2955" i="2" s="1"/>
  <c r="C2955" i="2"/>
  <c r="B2955" i="2" s="1"/>
  <c r="F2954" i="2"/>
  <c r="E2954" i="2"/>
  <c r="C2954" i="2"/>
  <c r="B2954" i="2" s="1"/>
  <c r="F2953" i="2"/>
  <c r="E2953" i="2"/>
  <c r="D2953" i="2" s="1"/>
  <c r="C2953" i="2"/>
  <c r="B2953" i="2" s="1"/>
  <c r="F2952" i="2"/>
  <c r="E2952" i="2"/>
  <c r="D2952" i="2" s="1"/>
  <c r="C2952" i="2"/>
  <c r="B2952" i="2" s="1"/>
  <c r="F2951" i="2"/>
  <c r="E2951" i="2"/>
  <c r="C2951" i="2"/>
  <c r="B2951" i="2" s="1"/>
  <c r="F2950" i="2"/>
  <c r="E2950" i="2"/>
  <c r="D2950" i="2" s="1"/>
  <c r="C2950" i="2"/>
  <c r="B2950" i="2" s="1"/>
  <c r="F2949" i="2"/>
  <c r="E2949" i="2"/>
  <c r="D2949" i="2" s="1"/>
  <c r="C2949" i="2"/>
  <c r="B2949" i="2" s="1"/>
  <c r="F2948" i="2"/>
  <c r="E2948" i="2"/>
  <c r="C2948" i="2"/>
  <c r="B2948" i="2" s="1"/>
  <c r="F2947" i="2"/>
  <c r="E2947" i="2"/>
  <c r="D2947" i="2" s="1"/>
  <c r="C2947" i="2"/>
  <c r="B2947" i="2" s="1"/>
  <c r="F2946" i="2"/>
  <c r="E2946" i="2"/>
  <c r="D2946" i="2" s="1"/>
  <c r="C2946" i="2"/>
  <c r="B2946" i="2" s="1"/>
  <c r="F2945" i="2"/>
  <c r="E2945" i="2"/>
  <c r="C2945" i="2"/>
  <c r="B2945" i="2" s="1"/>
  <c r="F2944" i="2"/>
  <c r="E2944" i="2"/>
  <c r="D2944" i="2" s="1"/>
  <c r="C2944" i="2"/>
  <c r="B2944" i="2" s="1"/>
  <c r="F2943" i="2"/>
  <c r="E2943" i="2"/>
  <c r="D2943" i="2" s="1"/>
  <c r="C2943" i="2"/>
  <c r="B2943" i="2" s="1"/>
  <c r="F2942" i="2"/>
  <c r="E2942" i="2"/>
  <c r="C2942" i="2"/>
  <c r="B2942" i="2" s="1"/>
  <c r="F2941" i="2"/>
  <c r="E2941" i="2"/>
  <c r="D2941" i="2" s="1"/>
  <c r="C2941" i="2"/>
  <c r="B2941" i="2" s="1"/>
  <c r="F2940" i="2"/>
  <c r="E2940" i="2"/>
  <c r="D2940" i="2" s="1"/>
  <c r="C2940" i="2"/>
  <c r="B2940" i="2" s="1"/>
  <c r="F2939" i="2"/>
  <c r="E2939" i="2"/>
  <c r="C2939" i="2"/>
  <c r="B2939" i="2" s="1"/>
  <c r="F2938" i="2"/>
  <c r="E2938" i="2"/>
  <c r="D2938" i="2" s="1"/>
  <c r="C2938" i="2"/>
  <c r="B2938" i="2" s="1"/>
  <c r="F2937" i="2"/>
  <c r="E2937" i="2"/>
  <c r="D2937" i="2" s="1"/>
  <c r="C2937" i="2"/>
  <c r="B2937" i="2" s="1"/>
  <c r="F2936" i="2"/>
  <c r="E2936" i="2"/>
  <c r="C2936" i="2"/>
  <c r="B2936" i="2" s="1"/>
  <c r="F2935" i="2"/>
  <c r="E2935" i="2"/>
  <c r="D2935" i="2" s="1"/>
  <c r="C2935" i="2"/>
  <c r="B2935" i="2" s="1"/>
  <c r="F2934" i="2"/>
  <c r="E2934" i="2"/>
  <c r="D2934" i="2" s="1"/>
  <c r="C2934" i="2"/>
  <c r="B2934" i="2" s="1"/>
  <c r="F2933" i="2"/>
  <c r="E2933" i="2"/>
  <c r="C2933" i="2"/>
  <c r="B2933" i="2" s="1"/>
  <c r="F2932" i="2"/>
  <c r="E2932" i="2"/>
  <c r="D2932" i="2" s="1"/>
  <c r="C2932" i="2"/>
  <c r="B2932" i="2" s="1"/>
  <c r="F2931" i="2"/>
  <c r="E2931" i="2"/>
  <c r="D2931" i="2" s="1"/>
  <c r="C2931" i="2"/>
  <c r="B2931" i="2" s="1"/>
  <c r="F2930" i="2"/>
  <c r="E2930" i="2"/>
  <c r="C2930" i="2"/>
  <c r="B2930" i="2" s="1"/>
  <c r="F2929" i="2"/>
  <c r="E2929" i="2"/>
  <c r="D2929" i="2" s="1"/>
  <c r="C2929" i="2"/>
  <c r="B2929" i="2" s="1"/>
  <c r="F2928" i="2"/>
  <c r="E2928" i="2"/>
  <c r="D2928" i="2" s="1"/>
  <c r="C2928" i="2"/>
  <c r="B2928" i="2" s="1"/>
  <c r="F2927" i="2"/>
  <c r="E2927" i="2"/>
  <c r="C2927" i="2"/>
  <c r="B2927" i="2" s="1"/>
  <c r="F2926" i="2"/>
  <c r="E2926" i="2"/>
  <c r="D2926" i="2" s="1"/>
  <c r="C2926" i="2"/>
  <c r="B2926" i="2" s="1"/>
  <c r="F2925" i="2"/>
  <c r="E2925" i="2"/>
  <c r="D2925" i="2" s="1"/>
  <c r="C2925" i="2"/>
  <c r="B2925" i="2" s="1"/>
  <c r="F2924" i="2"/>
  <c r="E2924" i="2"/>
  <c r="C2924" i="2"/>
  <c r="B2924" i="2" s="1"/>
  <c r="F2923" i="2"/>
  <c r="E2923" i="2"/>
  <c r="D2923" i="2" s="1"/>
  <c r="C2923" i="2"/>
  <c r="B2923" i="2" s="1"/>
  <c r="F2922" i="2"/>
  <c r="E2922" i="2"/>
  <c r="D2922" i="2" s="1"/>
  <c r="C2922" i="2"/>
  <c r="B2922" i="2" s="1"/>
  <c r="F2921" i="2"/>
  <c r="E2921" i="2"/>
  <c r="C2921" i="2"/>
  <c r="B2921" i="2" s="1"/>
  <c r="F2920" i="2"/>
  <c r="E2920" i="2"/>
  <c r="D2920" i="2" s="1"/>
  <c r="C2920" i="2"/>
  <c r="B2920" i="2" s="1"/>
  <c r="F2919" i="2"/>
  <c r="E2919" i="2"/>
  <c r="D2919" i="2" s="1"/>
  <c r="C2919" i="2"/>
  <c r="B2919" i="2" s="1"/>
  <c r="F2918" i="2"/>
  <c r="E2918" i="2"/>
  <c r="C2918" i="2"/>
  <c r="B2918" i="2" s="1"/>
  <c r="F2917" i="2"/>
  <c r="E2917" i="2"/>
  <c r="D2917" i="2" s="1"/>
  <c r="C2917" i="2"/>
  <c r="B2917" i="2" s="1"/>
  <c r="F2916" i="2"/>
  <c r="E2916" i="2"/>
  <c r="D2916" i="2" s="1"/>
  <c r="C2916" i="2"/>
  <c r="B2916" i="2" s="1"/>
  <c r="F2915" i="2"/>
  <c r="E2915" i="2"/>
  <c r="C2915" i="2"/>
  <c r="B2915" i="2" s="1"/>
  <c r="F2914" i="2"/>
  <c r="E2914" i="2"/>
  <c r="D2914" i="2" s="1"/>
  <c r="C2914" i="2"/>
  <c r="B2914" i="2" s="1"/>
  <c r="F2913" i="2"/>
  <c r="E2913" i="2"/>
  <c r="D2913" i="2" s="1"/>
  <c r="C2913" i="2"/>
  <c r="B2913" i="2" s="1"/>
  <c r="F2912" i="2"/>
  <c r="E2912" i="2"/>
  <c r="C2912" i="2"/>
  <c r="B2912" i="2" s="1"/>
  <c r="F2911" i="2"/>
  <c r="E2911" i="2"/>
  <c r="D2911" i="2" s="1"/>
  <c r="C2911" i="2"/>
  <c r="B2911" i="2" s="1"/>
  <c r="F2910" i="2"/>
  <c r="E2910" i="2"/>
  <c r="D2910" i="2" s="1"/>
  <c r="C2910" i="2"/>
  <c r="B2910" i="2" s="1"/>
  <c r="F2909" i="2"/>
  <c r="E2909" i="2"/>
  <c r="C2909" i="2"/>
  <c r="B2909" i="2" s="1"/>
  <c r="F2908" i="2"/>
  <c r="E2908" i="2"/>
  <c r="D2908" i="2" s="1"/>
  <c r="C2908" i="2"/>
  <c r="B2908" i="2" s="1"/>
  <c r="F2907" i="2"/>
  <c r="E2907" i="2"/>
  <c r="D2907" i="2" s="1"/>
  <c r="C2907" i="2"/>
  <c r="B2907" i="2" s="1"/>
  <c r="F2906" i="2"/>
  <c r="E2906" i="2"/>
  <c r="C2906" i="2"/>
  <c r="B2906" i="2" s="1"/>
  <c r="F2905" i="2"/>
  <c r="E2905" i="2"/>
  <c r="D2905" i="2" s="1"/>
  <c r="C2905" i="2"/>
  <c r="B2905" i="2" s="1"/>
  <c r="F2904" i="2"/>
  <c r="E2904" i="2"/>
  <c r="D2904" i="2" s="1"/>
  <c r="C2904" i="2"/>
  <c r="B2904" i="2" s="1"/>
  <c r="F2903" i="2"/>
  <c r="E2903" i="2"/>
  <c r="C2903" i="2"/>
  <c r="B2903" i="2" s="1"/>
  <c r="F2902" i="2"/>
  <c r="E2902" i="2"/>
  <c r="D2902" i="2" s="1"/>
  <c r="C2902" i="2"/>
  <c r="B2902" i="2" s="1"/>
  <c r="F2901" i="2"/>
  <c r="E2901" i="2"/>
  <c r="D2901" i="2" s="1"/>
  <c r="C2901" i="2"/>
  <c r="B2901" i="2" s="1"/>
  <c r="F2900" i="2"/>
  <c r="E2900" i="2"/>
  <c r="C2900" i="2"/>
  <c r="B2900" i="2" s="1"/>
  <c r="F2899" i="2"/>
  <c r="E2899" i="2"/>
  <c r="D2899" i="2" s="1"/>
  <c r="C2899" i="2"/>
  <c r="B2899" i="2" s="1"/>
  <c r="F2898" i="2"/>
  <c r="E2898" i="2"/>
  <c r="D2898" i="2" s="1"/>
  <c r="C2898" i="2"/>
  <c r="B2898" i="2" s="1"/>
  <c r="F2897" i="2"/>
  <c r="E2897" i="2"/>
  <c r="C2897" i="2"/>
  <c r="B2897" i="2" s="1"/>
  <c r="F2896" i="2"/>
  <c r="E2896" i="2"/>
  <c r="D2896" i="2" s="1"/>
  <c r="C2896" i="2"/>
  <c r="B2896" i="2" s="1"/>
  <c r="F2895" i="2"/>
  <c r="E2895" i="2"/>
  <c r="D2895" i="2" s="1"/>
  <c r="C2895" i="2"/>
  <c r="B2895" i="2" s="1"/>
  <c r="F2894" i="2"/>
  <c r="E2894" i="2"/>
  <c r="C2894" i="2"/>
  <c r="B2894" i="2" s="1"/>
  <c r="F2893" i="2"/>
  <c r="E2893" i="2"/>
  <c r="D2893" i="2" s="1"/>
  <c r="C2893" i="2"/>
  <c r="B2893" i="2" s="1"/>
  <c r="F2892" i="2"/>
  <c r="E2892" i="2"/>
  <c r="D2892" i="2" s="1"/>
  <c r="C2892" i="2"/>
  <c r="B2892" i="2" s="1"/>
  <c r="F2891" i="2"/>
  <c r="E2891" i="2"/>
  <c r="C2891" i="2"/>
  <c r="B2891" i="2" s="1"/>
  <c r="F2890" i="2"/>
  <c r="E2890" i="2"/>
  <c r="D2890" i="2" s="1"/>
  <c r="C2890" i="2"/>
  <c r="B2890" i="2" s="1"/>
  <c r="F2889" i="2"/>
  <c r="E2889" i="2"/>
  <c r="D2889" i="2" s="1"/>
  <c r="C2889" i="2"/>
  <c r="B2889" i="2" s="1"/>
  <c r="F2888" i="2"/>
  <c r="E2888" i="2"/>
  <c r="C2888" i="2"/>
  <c r="B2888" i="2" s="1"/>
  <c r="F2887" i="2"/>
  <c r="E2887" i="2"/>
  <c r="D2887" i="2" s="1"/>
  <c r="C2887" i="2"/>
  <c r="B2887" i="2" s="1"/>
  <c r="F2886" i="2"/>
  <c r="E2886" i="2"/>
  <c r="D2886" i="2" s="1"/>
  <c r="C2886" i="2"/>
  <c r="B2886" i="2" s="1"/>
  <c r="F2885" i="2"/>
  <c r="E2885" i="2"/>
  <c r="C2885" i="2"/>
  <c r="B2885" i="2" s="1"/>
  <c r="F2884" i="2"/>
  <c r="E2884" i="2"/>
  <c r="D2884" i="2" s="1"/>
  <c r="C2884" i="2"/>
  <c r="B2884" i="2" s="1"/>
  <c r="F2883" i="2"/>
  <c r="E2883" i="2"/>
  <c r="D2883" i="2" s="1"/>
  <c r="C2883" i="2"/>
  <c r="B2883" i="2" s="1"/>
  <c r="F2882" i="2"/>
  <c r="E2882" i="2"/>
  <c r="C2882" i="2"/>
  <c r="B2882" i="2" s="1"/>
  <c r="F2881" i="2"/>
  <c r="E2881" i="2"/>
  <c r="D2881" i="2" s="1"/>
  <c r="C2881" i="2"/>
  <c r="B2881" i="2" s="1"/>
  <c r="F2880" i="2"/>
  <c r="E2880" i="2"/>
  <c r="D2880" i="2" s="1"/>
  <c r="C2880" i="2"/>
  <c r="B2880" i="2" s="1"/>
  <c r="F2879" i="2"/>
  <c r="E2879" i="2"/>
  <c r="C2879" i="2"/>
  <c r="B2879" i="2" s="1"/>
  <c r="F2878" i="2"/>
  <c r="E2878" i="2"/>
  <c r="D2878" i="2" s="1"/>
  <c r="C2878" i="2"/>
  <c r="B2878" i="2" s="1"/>
  <c r="F2877" i="2"/>
  <c r="E2877" i="2"/>
  <c r="D2877" i="2" s="1"/>
  <c r="C2877" i="2"/>
  <c r="B2877" i="2" s="1"/>
  <c r="F2876" i="2"/>
  <c r="E2876" i="2"/>
  <c r="C2876" i="2"/>
  <c r="B2876" i="2" s="1"/>
  <c r="F2875" i="2"/>
  <c r="E2875" i="2"/>
  <c r="D2875" i="2" s="1"/>
  <c r="C2875" i="2"/>
  <c r="B2875" i="2" s="1"/>
  <c r="F2874" i="2"/>
  <c r="E2874" i="2"/>
  <c r="D2874" i="2" s="1"/>
  <c r="C2874" i="2"/>
  <c r="B2874" i="2" s="1"/>
  <c r="F2873" i="2"/>
  <c r="E2873" i="2"/>
  <c r="C2873" i="2"/>
  <c r="B2873" i="2" s="1"/>
  <c r="F2872" i="2"/>
  <c r="E2872" i="2"/>
  <c r="D2872" i="2" s="1"/>
  <c r="C2872" i="2"/>
  <c r="B2872" i="2" s="1"/>
  <c r="F2871" i="2"/>
  <c r="E2871" i="2"/>
  <c r="D2871" i="2" s="1"/>
  <c r="C2871" i="2"/>
  <c r="B2871" i="2" s="1"/>
  <c r="F2864" i="2"/>
  <c r="E2864" i="2"/>
  <c r="C2864" i="2"/>
  <c r="B2864" i="2" s="1"/>
  <c r="F2863" i="2"/>
  <c r="E2863" i="2"/>
  <c r="D2863" i="2" s="1"/>
  <c r="C2863" i="2"/>
  <c r="B2863" i="2" s="1"/>
  <c r="F2862" i="2"/>
  <c r="E2862" i="2"/>
  <c r="D2862" i="2" s="1"/>
  <c r="C2862" i="2"/>
  <c r="B2862" i="2" s="1"/>
  <c r="F2861" i="2"/>
  <c r="E2861" i="2"/>
  <c r="C2861" i="2"/>
  <c r="B2861" i="2" s="1"/>
  <c r="F2860" i="2"/>
  <c r="E2860" i="2"/>
  <c r="D2860" i="2" s="1"/>
  <c r="C2860" i="2"/>
  <c r="B2860" i="2" s="1"/>
  <c r="F2859" i="2"/>
  <c r="E2859" i="2"/>
  <c r="D2859" i="2" s="1"/>
  <c r="C2859" i="2"/>
  <c r="B2859" i="2" s="1"/>
  <c r="F2858" i="2"/>
  <c r="E2858" i="2"/>
  <c r="C2858" i="2"/>
  <c r="B2858" i="2" s="1"/>
  <c r="F2857" i="2"/>
  <c r="E2857" i="2"/>
  <c r="D2857" i="2" s="1"/>
  <c r="C2857" i="2"/>
  <c r="B2857" i="2" s="1"/>
  <c r="F2856" i="2"/>
  <c r="E2856" i="2"/>
  <c r="D2856" i="2" s="1"/>
  <c r="C2856" i="2"/>
  <c r="B2856" i="2" s="1"/>
  <c r="F2855" i="2"/>
  <c r="E2855" i="2"/>
  <c r="C2855" i="2"/>
  <c r="B2855" i="2" s="1"/>
  <c r="F2854" i="2"/>
  <c r="E2854" i="2"/>
  <c r="D2854" i="2" s="1"/>
  <c r="C2854" i="2"/>
  <c r="B2854" i="2" s="1"/>
  <c r="F2853" i="2"/>
  <c r="E2853" i="2"/>
  <c r="D2853" i="2" s="1"/>
  <c r="C2853" i="2"/>
  <c r="B2853" i="2" s="1"/>
  <c r="F2852" i="2"/>
  <c r="E2852" i="2"/>
  <c r="C2852" i="2"/>
  <c r="B2852" i="2" s="1"/>
  <c r="F2851" i="2"/>
  <c r="E2851" i="2"/>
  <c r="D2851" i="2" s="1"/>
  <c r="C2851" i="2"/>
  <c r="B2851" i="2" s="1"/>
  <c r="F2850" i="2"/>
  <c r="E2850" i="2"/>
  <c r="D2850" i="2" s="1"/>
  <c r="C2850" i="2"/>
  <c r="B2850" i="2" s="1"/>
  <c r="F2849" i="2"/>
  <c r="E2849" i="2"/>
  <c r="C2849" i="2"/>
  <c r="B2849" i="2" s="1"/>
  <c r="F2848" i="2"/>
  <c r="E2848" i="2"/>
  <c r="D2848" i="2" s="1"/>
  <c r="C2848" i="2"/>
  <c r="B2848" i="2" s="1"/>
  <c r="F2847" i="2"/>
  <c r="E2847" i="2"/>
  <c r="D2847" i="2" s="1"/>
  <c r="C2847" i="2"/>
  <c r="B2847" i="2" s="1"/>
  <c r="F2846" i="2"/>
  <c r="E2846" i="2"/>
  <c r="C2846" i="2"/>
  <c r="B2846" i="2" s="1"/>
  <c r="F2845" i="2"/>
  <c r="E2845" i="2"/>
  <c r="D2845" i="2" s="1"/>
  <c r="C2845" i="2"/>
  <c r="B2845" i="2" s="1"/>
  <c r="F2844" i="2"/>
  <c r="E2844" i="2"/>
  <c r="D2844" i="2" s="1"/>
  <c r="C2844" i="2"/>
  <c r="B2844" i="2" s="1"/>
  <c r="F2843" i="2"/>
  <c r="E2843" i="2"/>
  <c r="C2843" i="2"/>
  <c r="B2843" i="2" s="1"/>
  <c r="F2842" i="2"/>
  <c r="E2842" i="2"/>
  <c r="D2842" i="2" s="1"/>
  <c r="C2842" i="2"/>
  <c r="B2842" i="2" s="1"/>
  <c r="F2841" i="2"/>
  <c r="E2841" i="2"/>
  <c r="D2841" i="2" s="1"/>
  <c r="C2841" i="2"/>
  <c r="B2841" i="2" s="1"/>
  <c r="F2840" i="2"/>
  <c r="E2840" i="2"/>
  <c r="C2840" i="2"/>
  <c r="B2840" i="2" s="1"/>
  <c r="F2839" i="2"/>
  <c r="E2839" i="2"/>
  <c r="D2839" i="2" s="1"/>
  <c r="C2839" i="2"/>
  <c r="B2839" i="2" s="1"/>
  <c r="F2838" i="2"/>
  <c r="E2838" i="2"/>
  <c r="D2838" i="2" s="1"/>
  <c r="C2838" i="2"/>
  <c r="B2838" i="2" s="1"/>
  <c r="F2837" i="2"/>
  <c r="E2837" i="2"/>
  <c r="C2837" i="2"/>
  <c r="B2837" i="2" s="1"/>
  <c r="F2836" i="2"/>
  <c r="E2836" i="2"/>
  <c r="D2836" i="2" s="1"/>
  <c r="C2836" i="2"/>
  <c r="B2836" i="2" s="1"/>
  <c r="F2835" i="2"/>
  <c r="E2835" i="2"/>
  <c r="D2835" i="2" s="1"/>
  <c r="C2835" i="2"/>
  <c r="B2835" i="2" s="1"/>
  <c r="F2834" i="2"/>
  <c r="E2834" i="2"/>
  <c r="C2834" i="2"/>
  <c r="B2834" i="2" s="1"/>
  <c r="F2833" i="2"/>
  <c r="E2833" i="2"/>
  <c r="D2833" i="2" s="1"/>
  <c r="C2833" i="2"/>
  <c r="B2833" i="2" s="1"/>
  <c r="F2832" i="2"/>
  <c r="E2832" i="2"/>
  <c r="D2832" i="2" s="1"/>
  <c r="C2832" i="2"/>
  <c r="B2832" i="2" s="1"/>
  <c r="F2831" i="2"/>
  <c r="E2831" i="2"/>
  <c r="C2831" i="2"/>
  <c r="B2831" i="2" s="1"/>
  <c r="F2830" i="2"/>
  <c r="E2830" i="2"/>
  <c r="C2830" i="2"/>
  <c r="B2830" i="2" s="1"/>
  <c r="F2829" i="2"/>
  <c r="E2829" i="2"/>
  <c r="D2829" i="2" s="1"/>
  <c r="C2829" i="2"/>
  <c r="B2829" i="2" s="1"/>
  <c r="F2825" i="2"/>
  <c r="E2825" i="2"/>
  <c r="C2825" i="2"/>
  <c r="B2825" i="2" s="1"/>
  <c r="F2824" i="2"/>
  <c r="E2824" i="2"/>
  <c r="D2824" i="2" s="1"/>
  <c r="C2824" i="2"/>
  <c r="B2824" i="2" s="1"/>
  <c r="F2823" i="2"/>
  <c r="E2823" i="2"/>
  <c r="D2823" i="2" s="1"/>
  <c r="C2823" i="2"/>
  <c r="B2823" i="2" s="1"/>
  <c r="F2822" i="2"/>
  <c r="E2822" i="2"/>
  <c r="D2822" i="2" s="1"/>
  <c r="C2822" i="2"/>
  <c r="B2822" i="2" s="1"/>
  <c r="F2821" i="2"/>
  <c r="E2821" i="2"/>
  <c r="D2821" i="2" s="1"/>
  <c r="C2821" i="2"/>
  <c r="B2821" i="2" s="1"/>
  <c r="F2820" i="2"/>
  <c r="E2820" i="2"/>
  <c r="D2820" i="2" s="1"/>
  <c r="C2820" i="2"/>
  <c r="B2820" i="2" s="1"/>
  <c r="F2819" i="2"/>
  <c r="E2819" i="2"/>
  <c r="D2819" i="2" s="1"/>
  <c r="C2819" i="2"/>
  <c r="B2819" i="2" s="1"/>
  <c r="F2818" i="2"/>
  <c r="E2818" i="2"/>
  <c r="C2818" i="2"/>
  <c r="B2818" i="2" s="1"/>
  <c r="F2817" i="2"/>
  <c r="E2817" i="2"/>
  <c r="D2817" i="2" s="1"/>
  <c r="C2817" i="2"/>
  <c r="B2817" i="2" s="1"/>
  <c r="F2816" i="2"/>
  <c r="E2816" i="2"/>
  <c r="D2816" i="2" s="1"/>
  <c r="C2816" i="2"/>
  <c r="B2816" i="2" s="1"/>
  <c r="F2815" i="2"/>
  <c r="E2815" i="2"/>
  <c r="C2815" i="2"/>
  <c r="B2815" i="2" s="1"/>
  <c r="F2814" i="2"/>
  <c r="E2814" i="2"/>
  <c r="D2814" i="2" s="1"/>
  <c r="C2814" i="2"/>
  <c r="B2814" i="2" s="1"/>
  <c r="F2812" i="2"/>
  <c r="E2812" i="2"/>
  <c r="D2812" i="2" s="1"/>
  <c r="C2812" i="2"/>
  <c r="B2812" i="2" s="1"/>
  <c r="F2811" i="2"/>
  <c r="E2811" i="2"/>
  <c r="C2811" i="2"/>
  <c r="B2811" i="2" s="1"/>
  <c r="F2810" i="2"/>
  <c r="E2810" i="2"/>
  <c r="D2810" i="2" s="1"/>
  <c r="C2810" i="2"/>
  <c r="B2810" i="2" s="1"/>
  <c r="F2809" i="2"/>
  <c r="E2809" i="2"/>
  <c r="C2809" i="2"/>
  <c r="B2809" i="2" s="1"/>
  <c r="F2808" i="2"/>
  <c r="E2808" i="2"/>
  <c r="C2808" i="2"/>
  <c r="B2808" i="2" s="1"/>
  <c r="F2807" i="2"/>
  <c r="E2807" i="2"/>
  <c r="C2807" i="2"/>
  <c r="B2807" i="2" s="1"/>
  <c r="F2806" i="2"/>
  <c r="E2806" i="2"/>
  <c r="D2806" i="2" s="1"/>
  <c r="C2806" i="2"/>
  <c r="B2806" i="2" s="1"/>
  <c r="F2805" i="2"/>
  <c r="E2805" i="2"/>
  <c r="D2805" i="2" s="1"/>
  <c r="C2805" i="2"/>
  <c r="B2805" i="2" s="1"/>
  <c r="F2804" i="2"/>
  <c r="E2804" i="2"/>
  <c r="C2804" i="2"/>
  <c r="B2804" i="2" s="1"/>
  <c r="F2803" i="2"/>
  <c r="E2803" i="2"/>
  <c r="C2803" i="2"/>
  <c r="B2803" i="2" s="1"/>
  <c r="F2802" i="2"/>
  <c r="E2802" i="2"/>
  <c r="D2802" i="2" s="1"/>
  <c r="C2802" i="2"/>
  <c r="B2802" i="2" s="1"/>
  <c r="F2801" i="2"/>
  <c r="E2801" i="2"/>
  <c r="C2801" i="2"/>
  <c r="B2801" i="2" s="1"/>
  <c r="F2800" i="2"/>
  <c r="E2800" i="2"/>
  <c r="C2800" i="2"/>
  <c r="B2800" i="2" s="1"/>
  <c r="F2799" i="2"/>
  <c r="E2799" i="2"/>
  <c r="C2799" i="2"/>
  <c r="B2799" i="2" s="1"/>
  <c r="F2798" i="2"/>
  <c r="E2798" i="2"/>
  <c r="D2798" i="2" s="1"/>
  <c r="C2798" i="2"/>
  <c r="B2798" i="2" s="1"/>
  <c r="F2797" i="2"/>
  <c r="E2797" i="2"/>
  <c r="C2797" i="2"/>
  <c r="B2797" i="2" s="1"/>
  <c r="F2796" i="2"/>
  <c r="E2796" i="2"/>
  <c r="D2796" i="2" s="1"/>
  <c r="C2796" i="2"/>
  <c r="B2796" i="2" s="1"/>
  <c r="F2795" i="2"/>
  <c r="E2795" i="2"/>
  <c r="D2795" i="2" s="1"/>
  <c r="C2795" i="2"/>
  <c r="B2795" i="2" s="1"/>
  <c r="F2794" i="2"/>
  <c r="E2794" i="2"/>
  <c r="C2794" i="2"/>
  <c r="B2794" i="2" s="1"/>
  <c r="F2793" i="2"/>
  <c r="E2793" i="2"/>
  <c r="D2793" i="2" s="1"/>
  <c r="C2793" i="2"/>
  <c r="B2793" i="2" s="1"/>
  <c r="F2792" i="2"/>
  <c r="E2792" i="2"/>
  <c r="D2792" i="2" s="1"/>
  <c r="C2792" i="2"/>
  <c r="B2792" i="2" s="1"/>
  <c r="F2791" i="2"/>
  <c r="E2791" i="2"/>
  <c r="C2791" i="2"/>
  <c r="B2791" i="2" s="1"/>
  <c r="F2790" i="2"/>
  <c r="E2790" i="2"/>
  <c r="C2790" i="2"/>
  <c r="B2790" i="2" s="1"/>
  <c r="F2789" i="2"/>
  <c r="E2789" i="2"/>
  <c r="D2789" i="2" s="1"/>
  <c r="C2789" i="2"/>
  <c r="B2789" i="2" s="1"/>
  <c r="F2788" i="2"/>
  <c r="E2788" i="2"/>
  <c r="C2788" i="2"/>
  <c r="B2788" i="2" s="1"/>
  <c r="F2787" i="2"/>
  <c r="E2787" i="2"/>
  <c r="D2787" i="2" s="1"/>
  <c r="C2787" i="2"/>
  <c r="B2787" i="2" s="1"/>
  <c r="F2786" i="2"/>
  <c r="E2786" i="2"/>
  <c r="D2786" i="2" s="1"/>
  <c r="C2786" i="2"/>
  <c r="B2786" i="2" s="1"/>
  <c r="F2785" i="2"/>
  <c r="E2785" i="2"/>
  <c r="C2785" i="2"/>
  <c r="B2785" i="2" s="1"/>
  <c r="F2784" i="2"/>
  <c r="E2784" i="2"/>
  <c r="D2784" i="2" s="1"/>
  <c r="C2784" i="2"/>
  <c r="B2784" i="2" s="1"/>
  <c r="F2783" i="2"/>
  <c r="E2783" i="2"/>
  <c r="D2783" i="2" s="1"/>
  <c r="C2783" i="2"/>
  <c r="B2783" i="2" s="1"/>
  <c r="F2782" i="2"/>
  <c r="E2782" i="2"/>
  <c r="C2782" i="2"/>
  <c r="B2782" i="2" s="1"/>
  <c r="F2781" i="2"/>
  <c r="E2781" i="2"/>
  <c r="D2781" i="2" s="1"/>
  <c r="C2781" i="2"/>
  <c r="B2781" i="2" s="1"/>
  <c r="F2780" i="2"/>
  <c r="E2780" i="2"/>
  <c r="D2780" i="2" s="1"/>
  <c r="C2780" i="2"/>
  <c r="B2780" i="2" s="1"/>
  <c r="F2779" i="2"/>
  <c r="E2779" i="2"/>
  <c r="C2779" i="2"/>
  <c r="B2779" i="2" s="1"/>
  <c r="F2778" i="2"/>
  <c r="E2778" i="2"/>
  <c r="D2778" i="2" s="1"/>
  <c r="C2778" i="2"/>
  <c r="B2778" i="2" s="1"/>
  <c r="F2777" i="2"/>
  <c r="E2777" i="2"/>
  <c r="D2777" i="2" s="1"/>
  <c r="C2777" i="2"/>
  <c r="B2777" i="2" s="1"/>
  <c r="F2776" i="2"/>
  <c r="E2776" i="2"/>
  <c r="C2776" i="2"/>
  <c r="B2776" i="2" s="1"/>
  <c r="F2775" i="2"/>
  <c r="E2775" i="2"/>
  <c r="D2775" i="2" s="1"/>
  <c r="C2775" i="2"/>
  <c r="B2775" i="2" s="1"/>
  <c r="F2774" i="2"/>
  <c r="E2774" i="2"/>
  <c r="D2774" i="2" s="1"/>
  <c r="C2774" i="2"/>
  <c r="B2774" i="2" s="1"/>
  <c r="F2773" i="2"/>
  <c r="E2773" i="2"/>
  <c r="C2773" i="2"/>
  <c r="B2773" i="2" s="1"/>
  <c r="F2772" i="2"/>
  <c r="E2772" i="2"/>
  <c r="D2772" i="2" s="1"/>
  <c r="C2772" i="2"/>
  <c r="B2772" i="2" s="1"/>
  <c r="F2771" i="2"/>
  <c r="E2771" i="2"/>
  <c r="D2771" i="2" s="1"/>
  <c r="C2771" i="2"/>
  <c r="B2771" i="2" s="1"/>
  <c r="F2770" i="2"/>
  <c r="E2770" i="2"/>
  <c r="C2770" i="2"/>
  <c r="B2770" i="2" s="1"/>
  <c r="F2769" i="2"/>
  <c r="E2769" i="2"/>
  <c r="D2769" i="2" s="1"/>
  <c r="C2769" i="2"/>
  <c r="B2769" i="2" s="1"/>
  <c r="F2768" i="2"/>
  <c r="E2768" i="2"/>
  <c r="D2768" i="2" s="1"/>
  <c r="C2768" i="2"/>
  <c r="B2768" i="2" s="1"/>
  <c r="F2767" i="2"/>
  <c r="E2767" i="2"/>
  <c r="C2767" i="2"/>
  <c r="B2767" i="2" s="1"/>
  <c r="F2766" i="2"/>
  <c r="E2766" i="2"/>
  <c r="D2766" i="2" s="1"/>
  <c r="C2766" i="2"/>
  <c r="B2766" i="2" s="1"/>
  <c r="F2765" i="2"/>
  <c r="E2765" i="2"/>
  <c r="D2765" i="2" s="1"/>
  <c r="C2765" i="2"/>
  <c r="B2765" i="2" s="1"/>
  <c r="F2764" i="2"/>
  <c r="E2764" i="2"/>
  <c r="C2764" i="2"/>
  <c r="B2764" i="2" s="1"/>
  <c r="F2763" i="2"/>
  <c r="E2763" i="2"/>
  <c r="D2763" i="2" s="1"/>
  <c r="C2763" i="2"/>
  <c r="B2763" i="2" s="1"/>
  <c r="F2762" i="2"/>
  <c r="E2762" i="2"/>
  <c r="D2762" i="2" s="1"/>
  <c r="C2762" i="2"/>
  <c r="B2762" i="2" s="1"/>
  <c r="F2761" i="2"/>
  <c r="E2761" i="2"/>
  <c r="C2761" i="2"/>
  <c r="B2761" i="2" s="1"/>
  <c r="F2760" i="2"/>
  <c r="E2760" i="2"/>
  <c r="D2760" i="2" s="1"/>
  <c r="C2760" i="2"/>
  <c r="B2760" i="2" s="1"/>
  <c r="F2759" i="2"/>
  <c r="E2759" i="2"/>
  <c r="D2759" i="2" s="1"/>
  <c r="C2759" i="2"/>
  <c r="B2759" i="2" s="1"/>
  <c r="F2758" i="2"/>
  <c r="E2758" i="2"/>
  <c r="C2758" i="2"/>
  <c r="B2758" i="2" s="1"/>
  <c r="F2757" i="2"/>
  <c r="E2757" i="2"/>
  <c r="D2757" i="2" s="1"/>
  <c r="C2757" i="2"/>
  <c r="B2757" i="2" s="1"/>
  <c r="F2756" i="2"/>
  <c r="E2756" i="2"/>
  <c r="D2756" i="2" s="1"/>
  <c r="C2756" i="2"/>
  <c r="B2756" i="2" s="1"/>
  <c r="F2755" i="2"/>
  <c r="E2755" i="2"/>
  <c r="C2755" i="2"/>
  <c r="B2755" i="2" s="1"/>
  <c r="F2754" i="2"/>
  <c r="E2754" i="2"/>
  <c r="D2754" i="2" s="1"/>
  <c r="C2754" i="2"/>
  <c r="B2754" i="2" s="1"/>
  <c r="F2753" i="2"/>
  <c r="E2753" i="2"/>
  <c r="D2753" i="2" s="1"/>
  <c r="C2753" i="2"/>
  <c r="B2753" i="2" s="1"/>
  <c r="F2752" i="2"/>
  <c r="E2752" i="2"/>
  <c r="C2752" i="2"/>
  <c r="B2752" i="2" s="1"/>
  <c r="F2751" i="2"/>
  <c r="E2751" i="2"/>
  <c r="D2751" i="2" s="1"/>
  <c r="C2751" i="2"/>
  <c r="B2751" i="2" s="1"/>
  <c r="F2750" i="2"/>
  <c r="E2750" i="2"/>
  <c r="D2750" i="2" s="1"/>
  <c r="C2750" i="2"/>
  <c r="B2750" i="2" s="1"/>
  <c r="F2749" i="2"/>
  <c r="E2749" i="2"/>
  <c r="C2749" i="2"/>
  <c r="B2749" i="2" s="1"/>
  <c r="F2748" i="2"/>
  <c r="E2748" i="2"/>
  <c r="D2748" i="2" s="1"/>
  <c r="C2748" i="2"/>
  <c r="B2748" i="2" s="1"/>
  <c r="F2747" i="2"/>
  <c r="E2747" i="2"/>
  <c r="D2747" i="2" s="1"/>
  <c r="C2747" i="2"/>
  <c r="B2747" i="2" s="1"/>
  <c r="F2746" i="2"/>
  <c r="E2746" i="2"/>
  <c r="C2746" i="2"/>
  <c r="B2746" i="2" s="1"/>
  <c r="F2745" i="2"/>
  <c r="E2745" i="2"/>
  <c r="D2745" i="2" s="1"/>
  <c r="C2745" i="2"/>
  <c r="B2745" i="2" s="1"/>
  <c r="F2744" i="2"/>
  <c r="E2744" i="2"/>
  <c r="D2744" i="2" s="1"/>
  <c r="C2744" i="2"/>
  <c r="B2744" i="2" s="1"/>
  <c r="F2743" i="2"/>
  <c r="E2743" i="2"/>
  <c r="C2743" i="2"/>
  <c r="B2743" i="2" s="1"/>
  <c r="F2742" i="2"/>
  <c r="E2742" i="2"/>
  <c r="D2742" i="2" s="1"/>
  <c r="C2742" i="2"/>
  <c r="B2742" i="2" s="1"/>
  <c r="F2741" i="2"/>
  <c r="E2741" i="2"/>
  <c r="D2741" i="2" s="1"/>
  <c r="C2741" i="2"/>
  <c r="B2741" i="2" s="1"/>
  <c r="F2740" i="2"/>
  <c r="E2740" i="2"/>
  <c r="C2740" i="2"/>
  <c r="B2740" i="2" s="1"/>
  <c r="F2739" i="2"/>
  <c r="E2739" i="2"/>
  <c r="D2739" i="2" s="1"/>
  <c r="C2739" i="2"/>
  <c r="B2739" i="2" s="1"/>
  <c r="F2738" i="2"/>
  <c r="E2738" i="2"/>
  <c r="D2738" i="2" s="1"/>
  <c r="C2738" i="2"/>
  <c r="B2738" i="2" s="1"/>
  <c r="F2737" i="2"/>
  <c r="E2737" i="2"/>
  <c r="C2737" i="2"/>
  <c r="B2737" i="2" s="1"/>
  <c r="F2736" i="2"/>
  <c r="E2736" i="2"/>
  <c r="D2736" i="2" s="1"/>
  <c r="C2736" i="2"/>
  <c r="B2736" i="2" s="1"/>
  <c r="F2735" i="2"/>
  <c r="E2735" i="2"/>
  <c r="D2735" i="2" s="1"/>
  <c r="C2735" i="2"/>
  <c r="B2735" i="2" s="1"/>
  <c r="F2734" i="2"/>
  <c r="E2734" i="2"/>
  <c r="C2734" i="2"/>
  <c r="B2734" i="2" s="1"/>
  <c r="F2733" i="2"/>
  <c r="E2733" i="2"/>
  <c r="D2733" i="2" s="1"/>
  <c r="C2733" i="2"/>
  <c r="B2733" i="2" s="1"/>
  <c r="F2732" i="2"/>
  <c r="E2732" i="2"/>
  <c r="D2732" i="2" s="1"/>
  <c r="C2732" i="2"/>
  <c r="B2732" i="2" s="1"/>
  <c r="F2731" i="2"/>
  <c r="E2731" i="2"/>
  <c r="C2731" i="2"/>
  <c r="B2731" i="2" s="1"/>
  <c r="F2730" i="2"/>
  <c r="E2730" i="2"/>
  <c r="D2730" i="2" s="1"/>
  <c r="C2730" i="2"/>
  <c r="B2730" i="2" s="1"/>
  <c r="F2729" i="2"/>
  <c r="E2729" i="2"/>
  <c r="D2729" i="2" s="1"/>
  <c r="C2729" i="2"/>
  <c r="B2729" i="2" s="1"/>
  <c r="F2728" i="2"/>
  <c r="E2728" i="2"/>
  <c r="C2728" i="2"/>
  <c r="B2728" i="2" s="1"/>
  <c r="F2727" i="2"/>
  <c r="E2727" i="2"/>
  <c r="D2727" i="2" s="1"/>
  <c r="C2727" i="2"/>
  <c r="B2727" i="2" s="1"/>
  <c r="F2726" i="2"/>
  <c r="E2726" i="2"/>
  <c r="D2726" i="2" s="1"/>
  <c r="C2726" i="2"/>
  <c r="B2726" i="2" s="1"/>
  <c r="F2725" i="2"/>
  <c r="E2725" i="2"/>
  <c r="C2725" i="2"/>
  <c r="B2725" i="2" s="1"/>
  <c r="F2724" i="2"/>
  <c r="E2724" i="2"/>
  <c r="D2724" i="2" s="1"/>
  <c r="C2724" i="2"/>
  <c r="B2724" i="2" s="1"/>
  <c r="F2723" i="2"/>
  <c r="E2723" i="2"/>
  <c r="D2723" i="2" s="1"/>
  <c r="C2723" i="2"/>
  <c r="B2723" i="2" s="1"/>
  <c r="F2722" i="2"/>
  <c r="E2722" i="2"/>
  <c r="C2722" i="2"/>
  <c r="B2722" i="2" s="1"/>
  <c r="F2721" i="2"/>
  <c r="E2721" i="2"/>
  <c r="D2721" i="2" s="1"/>
  <c r="C2721" i="2"/>
  <c r="B2721" i="2" s="1"/>
  <c r="F2720" i="2"/>
  <c r="E2720" i="2"/>
  <c r="D2720" i="2" s="1"/>
  <c r="C2720" i="2"/>
  <c r="B2720" i="2" s="1"/>
  <c r="F2719" i="2"/>
  <c r="E2719" i="2"/>
  <c r="C2719" i="2"/>
  <c r="B2719" i="2" s="1"/>
  <c r="F2718" i="2"/>
  <c r="E2718" i="2"/>
  <c r="D2718" i="2" s="1"/>
  <c r="C2718" i="2"/>
  <c r="B2718" i="2" s="1"/>
  <c r="F2717" i="2"/>
  <c r="E2717" i="2"/>
  <c r="D2717" i="2" s="1"/>
  <c r="C2717" i="2"/>
  <c r="B2717" i="2" s="1"/>
  <c r="F2716" i="2"/>
  <c r="E2716" i="2"/>
  <c r="C2716" i="2"/>
  <c r="B2716" i="2" s="1"/>
  <c r="F2715" i="2"/>
  <c r="E2715" i="2"/>
  <c r="D2715" i="2" s="1"/>
  <c r="C2715" i="2"/>
  <c r="B2715" i="2" s="1"/>
  <c r="F2714" i="2"/>
  <c r="E2714" i="2"/>
  <c r="D2714" i="2" s="1"/>
  <c r="C2714" i="2"/>
  <c r="B2714" i="2" s="1"/>
  <c r="F2713" i="2"/>
  <c r="E2713" i="2"/>
  <c r="C2713" i="2"/>
  <c r="B2713" i="2" s="1"/>
  <c r="F2712" i="2"/>
  <c r="E2712" i="2"/>
  <c r="D2712" i="2" s="1"/>
  <c r="C2712" i="2"/>
  <c r="B2712" i="2" s="1"/>
  <c r="F2711" i="2"/>
  <c r="E2711" i="2"/>
  <c r="D2711" i="2" s="1"/>
  <c r="C2711" i="2"/>
  <c r="B2711" i="2" s="1"/>
  <c r="F2710" i="2"/>
  <c r="E2710" i="2"/>
  <c r="C2710" i="2"/>
  <c r="B2710" i="2" s="1"/>
  <c r="F2709" i="2"/>
  <c r="E2709" i="2"/>
  <c r="D2709" i="2" s="1"/>
  <c r="C2709" i="2"/>
  <c r="B2709" i="2" s="1"/>
  <c r="F2708" i="2"/>
  <c r="E2708" i="2"/>
  <c r="D2708" i="2" s="1"/>
  <c r="C2708" i="2"/>
  <c r="B2708" i="2" s="1"/>
  <c r="F2707" i="2"/>
  <c r="E2707" i="2"/>
  <c r="C2707" i="2"/>
  <c r="B2707" i="2" s="1"/>
  <c r="F2706" i="2"/>
  <c r="E2706" i="2"/>
  <c r="D2706" i="2" s="1"/>
  <c r="C2706" i="2"/>
  <c r="B2706" i="2" s="1"/>
  <c r="F2705" i="2"/>
  <c r="E2705" i="2"/>
  <c r="D2705" i="2" s="1"/>
  <c r="C2705" i="2"/>
  <c r="B2705" i="2" s="1"/>
  <c r="F2698" i="2"/>
  <c r="E2698" i="2"/>
  <c r="C2698" i="2"/>
  <c r="B2698" i="2" s="1"/>
  <c r="F2697" i="2"/>
  <c r="E2697" i="2"/>
  <c r="D2697" i="2" s="1"/>
  <c r="C2697" i="2"/>
  <c r="B2697" i="2" s="1"/>
  <c r="F2696" i="2"/>
  <c r="E2696" i="2"/>
  <c r="D2696" i="2" s="1"/>
  <c r="C2696" i="2"/>
  <c r="B2696" i="2" s="1"/>
  <c r="F2695" i="2"/>
  <c r="E2695" i="2"/>
  <c r="C2695" i="2"/>
  <c r="B2695" i="2" s="1"/>
  <c r="F2694" i="2"/>
  <c r="E2694" i="2"/>
  <c r="D2694" i="2" s="1"/>
  <c r="C2694" i="2"/>
  <c r="B2694" i="2" s="1"/>
  <c r="F2693" i="2"/>
  <c r="E2693" i="2"/>
  <c r="D2693" i="2" s="1"/>
  <c r="C2693" i="2"/>
  <c r="B2693" i="2" s="1"/>
  <c r="F2692" i="2"/>
  <c r="E2692" i="2"/>
  <c r="C2692" i="2"/>
  <c r="B2692" i="2" s="1"/>
  <c r="F2691" i="2"/>
  <c r="E2691" i="2"/>
  <c r="D2691" i="2" s="1"/>
  <c r="C2691" i="2"/>
  <c r="B2691" i="2" s="1"/>
  <c r="F2690" i="2"/>
  <c r="E2690" i="2"/>
  <c r="D2690" i="2" s="1"/>
  <c r="C2690" i="2"/>
  <c r="B2690" i="2" s="1"/>
  <c r="F2689" i="2"/>
  <c r="E2689" i="2"/>
  <c r="C2689" i="2"/>
  <c r="B2689" i="2" s="1"/>
  <c r="F2688" i="2"/>
  <c r="E2688" i="2"/>
  <c r="D2688" i="2" s="1"/>
  <c r="C2688" i="2"/>
  <c r="B2688" i="2" s="1"/>
  <c r="F2687" i="2"/>
  <c r="E2687" i="2"/>
  <c r="D2687" i="2" s="1"/>
  <c r="C2687" i="2"/>
  <c r="B2687" i="2" s="1"/>
  <c r="F2686" i="2"/>
  <c r="E2686" i="2"/>
  <c r="C2686" i="2"/>
  <c r="B2686" i="2" s="1"/>
  <c r="F2685" i="2"/>
  <c r="E2685" i="2"/>
  <c r="D2685" i="2" s="1"/>
  <c r="C2685" i="2"/>
  <c r="B2685" i="2" s="1"/>
  <c r="F2684" i="2"/>
  <c r="E2684" i="2"/>
  <c r="D2684" i="2" s="1"/>
  <c r="C2684" i="2"/>
  <c r="B2684" i="2" s="1"/>
  <c r="F2683" i="2"/>
  <c r="E2683" i="2"/>
  <c r="D2683" i="2" s="1"/>
  <c r="C2683" i="2"/>
  <c r="B2683" i="2" s="1"/>
  <c r="F2682" i="2"/>
  <c r="E2682" i="2"/>
  <c r="C2682" i="2"/>
  <c r="B2682" i="2" s="1"/>
  <c r="F2681" i="2"/>
  <c r="E2681" i="2"/>
  <c r="D2681" i="2" s="1"/>
  <c r="C2681" i="2"/>
  <c r="B2681" i="2" s="1"/>
  <c r="F2680" i="2"/>
  <c r="E2680" i="2"/>
  <c r="D2680" i="2" s="1"/>
  <c r="C2680" i="2"/>
  <c r="B2680" i="2" s="1"/>
  <c r="F2679" i="2"/>
  <c r="E2679" i="2"/>
  <c r="C2679" i="2"/>
  <c r="B2679" i="2" s="1"/>
  <c r="F2678" i="2"/>
  <c r="E2678" i="2"/>
  <c r="D2678" i="2" s="1"/>
  <c r="C2678" i="2"/>
  <c r="B2678" i="2" s="1"/>
  <c r="F2677" i="2"/>
  <c r="E2677" i="2"/>
  <c r="D2677" i="2" s="1"/>
  <c r="C2677" i="2"/>
  <c r="B2677" i="2" s="1"/>
  <c r="F2676" i="2"/>
  <c r="E2676" i="2"/>
  <c r="C2676" i="2"/>
  <c r="B2676" i="2" s="1"/>
  <c r="F2675" i="2"/>
  <c r="E2675" i="2"/>
  <c r="D2675" i="2" s="1"/>
  <c r="C2675" i="2"/>
  <c r="B2675" i="2" s="1"/>
  <c r="F2674" i="2"/>
  <c r="E2674" i="2"/>
  <c r="D2674" i="2" s="1"/>
  <c r="C2674" i="2"/>
  <c r="B2674" i="2" s="1"/>
  <c r="F2673" i="2"/>
  <c r="E2673" i="2"/>
  <c r="C2673" i="2"/>
  <c r="B2673" i="2" s="1"/>
  <c r="F2672" i="2"/>
  <c r="E2672" i="2"/>
  <c r="D2672" i="2" s="1"/>
  <c r="C2672" i="2"/>
  <c r="B2672" i="2" s="1"/>
  <c r="F2671" i="2"/>
  <c r="E2671" i="2"/>
  <c r="D2671" i="2" s="1"/>
  <c r="C2671" i="2"/>
  <c r="B2671" i="2" s="1"/>
  <c r="F2670" i="2"/>
  <c r="E2670" i="2"/>
  <c r="C2670" i="2"/>
  <c r="B2670" i="2" s="1"/>
  <c r="F2669" i="2"/>
  <c r="E2669" i="2"/>
  <c r="D2669" i="2" s="1"/>
  <c r="C2669" i="2"/>
  <c r="B2669" i="2" s="1"/>
  <c r="F2668" i="2"/>
  <c r="E2668" i="2"/>
  <c r="D2668" i="2" s="1"/>
  <c r="C2668" i="2"/>
  <c r="B2668" i="2" s="1"/>
  <c r="F2667" i="2"/>
  <c r="E2667" i="2"/>
  <c r="C2667" i="2"/>
  <c r="B2667" i="2" s="1"/>
  <c r="F2666" i="2"/>
  <c r="E2666" i="2"/>
  <c r="D2666" i="2" s="1"/>
  <c r="C2666" i="2"/>
  <c r="B2666" i="2" s="1"/>
  <c r="F2665" i="2"/>
  <c r="E2665" i="2"/>
  <c r="D2665" i="2" s="1"/>
  <c r="C2665" i="2"/>
  <c r="B2665" i="2" s="1"/>
  <c r="F2664" i="2"/>
  <c r="E2664" i="2"/>
  <c r="C2664" i="2"/>
  <c r="B2664" i="2" s="1"/>
  <c r="F2663" i="2"/>
  <c r="E2663" i="2"/>
  <c r="D2663" i="2" s="1"/>
  <c r="C2663" i="2"/>
  <c r="B2663" i="2" s="1"/>
  <c r="F2662" i="2"/>
  <c r="E2662" i="2"/>
  <c r="D2662" i="2" s="1"/>
  <c r="C2662" i="2"/>
  <c r="B2662" i="2" s="1"/>
  <c r="F2661" i="2"/>
  <c r="E2661" i="2"/>
  <c r="C2661" i="2"/>
  <c r="B2661" i="2" s="1"/>
  <c r="F2660" i="2"/>
  <c r="E2660" i="2"/>
  <c r="D2660" i="2" s="1"/>
  <c r="C2660" i="2"/>
  <c r="B2660" i="2" s="1"/>
  <c r="F2659" i="2"/>
  <c r="E2659" i="2"/>
  <c r="D2659" i="2" s="1"/>
  <c r="C2659" i="2"/>
  <c r="B2659" i="2" s="1"/>
  <c r="F2658" i="2"/>
  <c r="E2658" i="2"/>
  <c r="C2658" i="2"/>
  <c r="B2658" i="2" s="1"/>
  <c r="F2657" i="2"/>
  <c r="E2657" i="2"/>
  <c r="D2657" i="2" s="1"/>
  <c r="C2657" i="2"/>
  <c r="B2657" i="2" s="1"/>
  <c r="F2656" i="2"/>
  <c r="E2656" i="2"/>
  <c r="D2656" i="2" s="1"/>
  <c r="C2656" i="2"/>
  <c r="B2656" i="2" s="1"/>
  <c r="F2655" i="2"/>
  <c r="E2655" i="2"/>
  <c r="C2655" i="2"/>
  <c r="B2655" i="2" s="1"/>
  <c r="F2654" i="2"/>
  <c r="E2654" i="2"/>
  <c r="D2654" i="2" s="1"/>
  <c r="C2654" i="2"/>
  <c r="B2654" i="2" s="1"/>
  <c r="F2653" i="2"/>
  <c r="E2653" i="2"/>
  <c r="D2653" i="2" s="1"/>
  <c r="C2653" i="2"/>
  <c r="B2653" i="2" s="1"/>
  <c r="F2652" i="2"/>
  <c r="E2652" i="2"/>
  <c r="C2652" i="2"/>
  <c r="B2652" i="2" s="1"/>
  <c r="F2651" i="2"/>
  <c r="E2651" i="2"/>
  <c r="D2651" i="2" s="1"/>
  <c r="C2651" i="2"/>
  <c r="B2651" i="2" s="1"/>
  <c r="F2650" i="2"/>
  <c r="E2650" i="2"/>
  <c r="D2650" i="2" s="1"/>
  <c r="C2650" i="2"/>
  <c r="B2650" i="2" s="1"/>
  <c r="F2649" i="2"/>
  <c r="E2649" i="2"/>
  <c r="C2649" i="2"/>
  <c r="B2649" i="2" s="1"/>
  <c r="F2648" i="2"/>
  <c r="E2648" i="2"/>
  <c r="D2648" i="2" s="1"/>
  <c r="C2648" i="2"/>
  <c r="B2648" i="2" s="1"/>
  <c r="F2647" i="2"/>
  <c r="E2647" i="2"/>
  <c r="D2647" i="2" s="1"/>
  <c r="C2647" i="2"/>
  <c r="B2647" i="2" s="1"/>
  <c r="F2646" i="2"/>
  <c r="E2646" i="2"/>
  <c r="C2646" i="2"/>
  <c r="B2646" i="2" s="1"/>
  <c r="F2645" i="2"/>
  <c r="E2645" i="2"/>
  <c r="D2645" i="2" s="1"/>
  <c r="C2645" i="2"/>
  <c r="B2645" i="2" s="1"/>
  <c r="F2644" i="2"/>
  <c r="E2644" i="2"/>
  <c r="D2644" i="2" s="1"/>
  <c r="C2644" i="2"/>
  <c r="B2644" i="2" s="1"/>
  <c r="F2643" i="2"/>
  <c r="E2643" i="2"/>
  <c r="C2643" i="2"/>
  <c r="B2643" i="2" s="1"/>
  <c r="F2642" i="2"/>
  <c r="E2642" i="2"/>
  <c r="D2642" i="2" s="1"/>
  <c r="C2642" i="2"/>
  <c r="B2642" i="2" s="1"/>
  <c r="F2641" i="2"/>
  <c r="E2641" i="2"/>
  <c r="D2641" i="2" s="1"/>
  <c r="C2641" i="2"/>
  <c r="B2641" i="2" s="1"/>
  <c r="F2640" i="2"/>
  <c r="E2640" i="2"/>
  <c r="C2640" i="2"/>
  <c r="B2640" i="2" s="1"/>
  <c r="F2639" i="2"/>
  <c r="E2639" i="2"/>
  <c r="D2639" i="2" s="1"/>
  <c r="C2639" i="2"/>
  <c r="B2639" i="2" s="1"/>
  <c r="F2638" i="2"/>
  <c r="E2638" i="2"/>
  <c r="D2638" i="2" s="1"/>
  <c r="C2638" i="2"/>
  <c r="B2638" i="2" s="1"/>
  <c r="F2637" i="2"/>
  <c r="E2637" i="2"/>
  <c r="C2637" i="2"/>
  <c r="B2637" i="2" s="1"/>
  <c r="F2636" i="2"/>
  <c r="E2636" i="2"/>
  <c r="D2636" i="2" s="1"/>
  <c r="C2636" i="2"/>
  <c r="B2636" i="2" s="1"/>
  <c r="F2635" i="2"/>
  <c r="E2635" i="2"/>
  <c r="D2635" i="2" s="1"/>
  <c r="C2635" i="2"/>
  <c r="B2635" i="2" s="1"/>
  <c r="F2634" i="2"/>
  <c r="E2634" i="2"/>
  <c r="C2634" i="2"/>
  <c r="B2634" i="2" s="1"/>
  <c r="F2633" i="2"/>
  <c r="E2633" i="2"/>
  <c r="D2633" i="2" s="1"/>
  <c r="C2633" i="2"/>
  <c r="B2633" i="2" s="1"/>
  <c r="F2632" i="2"/>
  <c r="E2632" i="2"/>
  <c r="D2632" i="2" s="1"/>
  <c r="C2632" i="2"/>
  <c r="B2632" i="2" s="1"/>
  <c r="F2631" i="2"/>
  <c r="E2631" i="2"/>
  <c r="C2631" i="2"/>
  <c r="B2631" i="2" s="1"/>
  <c r="F2630" i="2"/>
  <c r="E2630" i="2"/>
  <c r="D2630" i="2" s="1"/>
  <c r="C2630" i="2"/>
  <c r="B2630" i="2" s="1"/>
  <c r="F2629" i="2"/>
  <c r="E2629" i="2"/>
  <c r="D2629" i="2" s="1"/>
  <c r="C2629" i="2"/>
  <c r="B2629" i="2" s="1"/>
  <c r="F2628" i="2"/>
  <c r="E2628" i="2"/>
  <c r="C2628" i="2"/>
  <c r="B2628" i="2" s="1"/>
  <c r="F2627" i="2"/>
  <c r="E2627" i="2"/>
  <c r="D2627" i="2" s="1"/>
  <c r="C2627" i="2"/>
  <c r="B2627" i="2" s="1"/>
  <c r="F2626" i="2"/>
  <c r="E2626" i="2"/>
  <c r="D2626" i="2" s="1"/>
  <c r="C2626" i="2"/>
  <c r="B2626" i="2" s="1"/>
  <c r="F2625" i="2"/>
  <c r="E2625" i="2"/>
  <c r="C2625" i="2"/>
  <c r="B2625" i="2" s="1"/>
  <c r="F2624" i="2"/>
  <c r="E2624" i="2"/>
  <c r="D2624" i="2" s="1"/>
  <c r="C2624" i="2"/>
  <c r="B2624" i="2" s="1"/>
  <c r="F2623" i="2"/>
  <c r="E2623" i="2"/>
  <c r="D2623" i="2" s="1"/>
  <c r="C2623" i="2"/>
  <c r="B2623" i="2" s="1"/>
  <c r="F2622" i="2"/>
  <c r="E2622" i="2"/>
  <c r="C2622" i="2"/>
  <c r="B2622" i="2" s="1"/>
  <c r="F2621" i="2"/>
  <c r="E2621" i="2"/>
  <c r="D2621" i="2" s="1"/>
  <c r="C2621" i="2"/>
  <c r="B2621" i="2" s="1"/>
  <c r="F2620" i="2"/>
  <c r="E2620" i="2"/>
  <c r="D2620" i="2" s="1"/>
  <c r="C2620" i="2"/>
  <c r="B2620" i="2" s="1"/>
  <c r="F2619" i="2"/>
  <c r="E2619" i="2"/>
  <c r="C2619" i="2"/>
  <c r="B2619" i="2" s="1"/>
  <c r="F2618" i="2"/>
  <c r="E2618" i="2"/>
  <c r="D2618" i="2" s="1"/>
  <c r="C2618" i="2"/>
  <c r="B2618" i="2" s="1"/>
  <c r="F2617" i="2"/>
  <c r="E2617" i="2"/>
  <c r="D2617" i="2" s="1"/>
  <c r="C2617" i="2"/>
  <c r="B2617" i="2" s="1"/>
  <c r="F2616" i="2"/>
  <c r="E2616" i="2"/>
  <c r="C2616" i="2"/>
  <c r="B2616" i="2" s="1"/>
  <c r="F2615" i="2"/>
  <c r="E2615" i="2"/>
  <c r="D2615" i="2" s="1"/>
  <c r="C2615" i="2"/>
  <c r="B2615" i="2" s="1"/>
  <c r="F2614" i="2"/>
  <c r="E2614" i="2"/>
  <c r="D2614" i="2" s="1"/>
  <c r="C2614" i="2"/>
  <c r="B2614" i="2" s="1"/>
  <c r="F2613" i="2"/>
  <c r="E2613" i="2"/>
  <c r="C2613" i="2"/>
  <c r="B2613" i="2" s="1"/>
  <c r="F2612" i="2"/>
  <c r="E2612" i="2"/>
  <c r="D2612" i="2" s="1"/>
  <c r="C2612" i="2"/>
  <c r="B2612" i="2" s="1"/>
  <c r="F2611" i="2"/>
  <c r="E2611" i="2"/>
  <c r="D2611" i="2" s="1"/>
  <c r="C2611" i="2"/>
  <c r="B2611" i="2" s="1"/>
  <c r="F2610" i="2"/>
  <c r="E2610" i="2"/>
  <c r="C2610" i="2"/>
  <c r="B2610" i="2" s="1"/>
  <c r="F2609" i="2"/>
  <c r="E2609" i="2"/>
  <c r="D2609" i="2" s="1"/>
  <c r="C2609" i="2"/>
  <c r="B2609" i="2" s="1"/>
  <c r="F2608" i="2"/>
  <c r="E2608" i="2"/>
  <c r="D2608" i="2" s="1"/>
  <c r="C2608" i="2"/>
  <c r="B2608" i="2" s="1"/>
  <c r="F2607" i="2"/>
  <c r="E2607" i="2"/>
  <c r="C2607" i="2"/>
  <c r="B2607" i="2" s="1"/>
  <c r="F2606" i="2"/>
  <c r="E2606" i="2"/>
  <c r="D2606" i="2" s="1"/>
  <c r="C2606" i="2"/>
  <c r="B2606" i="2" s="1"/>
  <c r="F2605" i="2"/>
  <c r="E2605" i="2"/>
  <c r="D2605" i="2" s="1"/>
  <c r="C2605" i="2"/>
  <c r="B2605" i="2" s="1"/>
  <c r="F2604" i="2"/>
  <c r="E2604" i="2"/>
  <c r="C2604" i="2"/>
  <c r="B2604" i="2" s="1"/>
  <c r="F2603" i="2"/>
  <c r="E2603" i="2"/>
  <c r="D2603" i="2" s="1"/>
  <c r="C2603" i="2"/>
  <c r="B2603" i="2" s="1"/>
  <c r="F2602" i="2"/>
  <c r="E2602" i="2"/>
  <c r="D2602" i="2" s="1"/>
  <c r="C2602" i="2"/>
  <c r="B2602" i="2" s="1"/>
  <c r="F2601" i="2"/>
  <c r="E2601" i="2"/>
  <c r="C2601" i="2"/>
  <c r="B2601" i="2" s="1"/>
  <c r="F2600" i="2"/>
  <c r="E2600" i="2"/>
  <c r="D2600" i="2" s="1"/>
  <c r="C2600" i="2"/>
  <c r="B2600" i="2" s="1"/>
  <c r="F2599" i="2"/>
  <c r="E2599" i="2"/>
  <c r="D2599" i="2" s="1"/>
  <c r="C2599" i="2"/>
  <c r="B2599" i="2" s="1"/>
  <c r="F2598" i="2"/>
  <c r="E2598" i="2"/>
  <c r="C2598" i="2"/>
  <c r="B2598" i="2" s="1"/>
  <c r="F2597" i="2"/>
  <c r="E2597" i="2"/>
  <c r="D2597" i="2" s="1"/>
  <c r="C2597" i="2"/>
  <c r="B2597" i="2" s="1"/>
  <c r="F2596" i="2"/>
  <c r="E2596" i="2"/>
  <c r="D2596" i="2" s="1"/>
  <c r="C2596" i="2"/>
  <c r="B2596" i="2" s="1"/>
  <c r="F2595" i="2"/>
  <c r="E2595" i="2"/>
  <c r="C2595" i="2"/>
  <c r="B2595" i="2" s="1"/>
  <c r="F2594" i="2"/>
  <c r="E2594" i="2"/>
  <c r="D2594" i="2" s="1"/>
  <c r="C2594" i="2"/>
  <c r="B2594" i="2" s="1"/>
  <c r="F2593" i="2"/>
  <c r="E2593" i="2"/>
  <c r="D2593" i="2" s="1"/>
  <c r="C2593" i="2"/>
  <c r="B2593" i="2" s="1"/>
  <c r="F2592" i="2"/>
  <c r="E2592" i="2"/>
  <c r="C2592" i="2"/>
  <c r="B2592" i="2" s="1"/>
  <c r="F2591" i="2"/>
  <c r="E2591" i="2"/>
  <c r="D2591" i="2" s="1"/>
  <c r="C2591" i="2"/>
  <c r="B2591" i="2" s="1"/>
  <c r="F2590" i="2"/>
  <c r="E2590" i="2"/>
  <c r="D2590" i="2" s="1"/>
  <c r="C2590" i="2"/>
  <c r="B2590" i="2" s="1"/>
  <c r="F2586" i="2"/>
  <c r="E2586" i="2"/>
  <c r="C2586" i="2"/>
  <c r="B2586" i="2" s="1"/>
  <c r="F2585" i="2"/>
  <c r="E2585" i="2"/>
  <c r="D2585" i="2" s="1"/>
  <c r="C2585" i="2"/>
  <c r="B2585" i="2" s="1"/>
  <c r="F2584" i="2"/>
  <c r="E2584" i="2"/>
  <c r="D2584" i="2" s="1"/>
  <c r="C2584" i="2"/>
  <c r="B2584" i="2" s="1"/>
  <c r="F2583" i="2"/>
  <c r="E2583" i="2"/>
  <c r="D2583" i="2" s="1"/>
  <c r="C2583" i="2"/>
  <c r="B2583" i="2" s="1"/>
  <c r="F2582" i="2"/>
  <c r="E2582" i="2"/>
  <c r="D2582" i="2" s="1"/>
  <c r="C2582" i="2"/>
  <c r="B2582" i="2" s="1"/>
  <c r="F2581" i="2"/>
  <c r="E2581" i="2"/>
  <c r="D2581" i="2" s="1"/>
  <c r="C2581" i="2"/>
  <c r="B2581" i="2" s="1"/>
  <c r="F2580" i="2"/>
  <c r="E2580" i="2"/>
  <c r="D2580" i="2" s="1"/>
  <c r="C2580" i="2"/>
  <c r="B2580" i="2" s="1"/>
  <c r="F2579" i="2"/>
  <c r="E2579" i="2"/>
  <c r="C2579" i="2"/>
  <c r="B2579" i="2" s="1"/>
  <c r="F2578" i="2"/>
  <c r="E2578" i="2"/>
  <c r="D2578" i="2" s="1"/>
  <c r="C2578" i="2"/>
  <c r="B2578" i="2" s="1"/>
  <c r="F2577" i="2"/>
  <c r="E2577" i="2"/>
  <c r="D2577" i="2" s="1"/>
  <c r="C2577" i="2"/>
  <c r="B2577" i="2" s="1"/>
  <c r="F2576" i="2"/>
  <c r="E2576" i="2"/>
  <c r="C2576" i="2"/>
  <c r="B2576" i="2" s="1"/>
  <c r="F2575" i="2"/>
  <c r="E2575" i="2"/>
  <c r="D2575" i="2" s="1"/>
  <c r="C2575" i="2"/>
  <c r="B2575" i="2" s="1"/>
  <c r="F2574" i="2"/>
  <c r="E2574" i="2"/>
  <c r="D2574" i="2" s="1"/>
  <c r="C2574" i="2"/>
  <c r="B2574" i="2" s="1"/>
  <c r="F2573" i="2"/>
  <c r="E2573" i="2"/>
  <c r="C2573" i="2"/>
  <c r="B2573" i="2" s="1"/>
  <c r="F2572" i="2"/>
  <c r="E2572" i="2"/>
  <c r="D2572" i="2" s="1"/>
  <c r="C2572" i="2"/>
  <c r="B2572" i="2" s="1"/>
  <c r="F2571" i="2"/>
  <c r="E2571" i="2"/>
  <c r="D2571" i="2" s="1"/>
  <c r="C2571" i="2"/>
  <c r="B2571" i="2" s="1"/>
  <c r="F2570" i="2"/>
  <c r="E2570" i="2"/>
  <c r="C2570" i="2"/>
  <c r="B2570" i="2" s="1"/>
  <c r="F2568" i="2"/>
  <c r="E2568" i="2"/>
  <c r="D2568" i="2" s="1"/>
  <c r="C2568" i="2"/>
  <c r="B2568" i="2" s="1"/>
  <c r="F2567" i="2"/>
  <c r="E2567" i="2"/>
  <c r="D2567" i="2" s="1"/>
  <c r="C2567" i="2"/>
  <c r="B2567" i="2" s="1"/>
  <c r="F2566" i="2"/>
  <c r="E2566" i="2"/>
  <c r="C2566" i="2"/>
  <c r="B2566" i="2" s="1"/>
  <c r="F2565" i="2"/>
  <c r="E2565" i="2"/>
  <c r="D2565" i="2" s="1"/>
  <c r="C2565" i="2"/>
  <c r="B2565" i="2" s="1"/>
  <c r="F2564" i="2"/>
  <c r="E2564" i="2"/>
  <c r="C2564" i="2"/>
  <c r="B2564" i="2" s="1"/>
  <c r="F2563" i="2"/>
  <c r="E2563" i="2"/>
  <c r="C2563" i="2"/>
  <c r="B2563" i="2" s="1"/>
  <c r="F2562" i="2"/>
  <c r="E2562" i="2"/>
  <c r="C2562" i="2"/>
  <c r="B2562" i="2" s="1"/>
  <c r="F2561" i="2"/>
  <c r="E2561" i="2"/>
  <c r="D2561" i="2" s="1"/>
  <c r="C2561" i="2"/>
  <c r="B2561" i="2" s="1"/>
  <c r="F2560" i="2"/>
  <c r="E2560" i="2"/>
  <c r="D2560" i="2" s="1"/>
  <c r="C2560" i="2"/>
  <c r="B2560" i="2" s="1"/>
  <c r="F2559" i="2"/>
  <c r="E2559" i="2"/>
  <c r="C2559" i="2"/>
  <c r="B2559" i="2" s="1"/>
  <c r="F2558" i="2"/>
  <c r="E2558" i="2"/>
  <c r="C2558" i="2"/>
  <c r="B2558" i="2" s="1"/>
  <c r="F2557" i="2"/>
  <c r="E2557" i="2"/>
  <c r="D2557" i="2" s="1"/>
  <c r="C2557" i="2"/>
  <c r="B2557" i="2" s="1"/>
  <c r="F2556" i="2"/>
  <c r="E2556" i="2"/>
  <c r="D2556" i="2" s="1"/>
  <c r="C2556" i="2"/>
  <c r="B2556" i="2" s="1"/>
  <c r="F2555" i="2"/>
  <c r="E2555" i="2"/>
  <c r="C2555" i="2"/>
  <c r="B2555" i="2" s="1"/>
  <c r="F2554" i="2"/>
  <c r="E2554" i="2"/>
  <c r="C2554" i="2"/>
  <c r="B2554" i="2" s="1"/>
  <c r="F2553" i="2"/>
  <c r="E2553" i="2"/>
  <c r="D2553" i="2" s="1"/>
  <c r="C2553" i="2"/>
  <c r="B2553" i="2" s="1"/>
  <c r="F2552" i="2"/>
  <c r="E2552" i="2"/>
  <c r="C2552" i="2"/>
  <c r="B2552" i="2" s="1"/>
  <c r="F2551" i="2"/>
  <c r="E2551" i="2"/>
  <c r="D2551" i="2" s="1"/>
  <c r="C2551" i="2"/>
  <c r="B2551" i="2" s="1"/>
  <c r="F2550" i="2"/>
  <c r="E2550" i="2"/>
  <c r="D2550" i="2" s="1"/>
  <c r="C2550" i="2"/>
  <c r="B2550" i="2" s="1"/>
  <c r="F2549" i="2"/>
  <c r="E2549" i="2"/>
  <c r="C2549" i="2"/>
  <c r="B2549" i="2" s="1"/>
  <c r="F2548" i="2"/>
  <c r="E2548" i="2"/>
  <c r="D2548" i="2" s="1"/>
  <c r="C2548" i="2"/>
  <c r="B2548" i="2" s="1"/>
  <c r="F2547" i="2"/>
  <c r="E2547" i="2"/>
  <c r="D2547" i="2" s="1"/>
  <c r="C2547" i="2"/>
  <c r="B2547" i="2" s="1"/>
  <c r="F2546" i="2"/>
  <c r="E2546" i="2"/>
  <c r="C2546" i="2"/>
  <c r="B2546" i="2" s="1"/>
  <c r="F2545" i="2"/>
  <c r="E2545" i="2"/>
  <c r="D2545" i="2" s="1"/>
  <c r="C2545" i="2"/>
  <c r="B2545" i="2" s="1"/>
  <c r="F2544" i="2"/>
  <c r="E2544" i="2"/>
  <c r="D2544" i="2" s="1"/>
  <c r="C2544" i="2"/>
  <c r="B2544" i="2" s="1"/>
  <c r="F2543" i="2"/>
  <c r="E2543" i="2"/>
  <c r="C2543" i="2"/>
  <c r="B2543" i="2" s="1"/>
  <c r="F2542" i="2"/>
  <c r="E2542" i="2"/>
  <c r="D2542" i="2" s="1"/>
  <c r="C2542" i="2"/>
  <c r="B2542" i="2" s="1"/>
  <c r="F2541" i="2"/>
  <c r="E2541" i="2"/>
  <c r="D2541" i="2" s="1"/>
  <c r="C2541" i="2"/>
  <c r="B2541" i="2" s="1"/>
  <c r="F2540" i="2"/>
  <c r="E2540" i="2"/>
  <c r="C2540" i="2"/>
  <c r="B2540" i="2" s="1"/>
  <c r="F2539" i="2"/>
  <c r="E2539" i="2"/>
  <c r="D2539" i="2" s="1"/>
  <c r="C2539" i="2"/>
  <c r="B2539" i="2" s="1"/>
  <c r="F2538" i="2"/>
  <c r="E2538" i="2"/>
  <c r="D2538" i="2" s="1"/>
  <c r="C2538" i="2"/>
  <c r="B2538" i="2" s="1"/>
  <c r="F2537" i="2"/>
  <c r="E2537" i="2"/>
  <c r="C2537" i="2"/>
  <c r="B2537" i="2" s="1"/>
  <c r="F2536" i="2"/>
  <c r="E2536" i="2"/>
  <c r="D2536" i="2" s="1"/>
  <c r="C2536" i="2"/>
  <c r="B2536" i="2" s="1"/>
  <c r="F2535" i="2"/>
  <c r="E2535" i="2"/>
  <c r="D2535" i="2" s="1"/>
  <c r="C2535" i="2"/>
  <c r="B2535" i="2" s="1"/>
  <c r="F2534" i="2"/>
  <c r="E2534" i="2"/>
  <c r="C2534" i="2"/>
  <c r="B2534" i="2" s="1"/>
  <c r="F2533" i="2"/>
  <c r="E2533" i="2"/>
  <c r="D2533" i="2" s="1"/>
  <c r="C2533" i="2"/>
  <c r="B2533" i="2" s="1"/>
  <c r="F2532" i="2"/>
  <c r="E2532" i="2"/>
  <c r="D2532" i="2" s="1"/>
  <c r="C2532" i="2"/>
  <c r="B2532" i="2" s="1"/>
  <c r="F2531" i="2"/>
  <c r="E2531" i="2"/>
  <c r="C2531" i="2"/>
  <c r="B2531" i="2" s="1"/>
  <c r="F2530" i="2"/>
  <c r="E2530" i="2"/>
  <c r="D2530" i="2" s="1"/>
  <c r="C2530" i="2"/>
  <c r="B2530" i="2" s="1"/>
  <c r="F2529" i="2"/>
  <c r="E2529" i="2"/>
  <c r="D2529" i="2" s="1"/>
  <c r="C2529" i="2"/>
  <c r="B2529" i="2" s="1"/>
  <c r="F2528" i="2"/>
  <c r="E2528" i="2"/>
  <c r="C2528" i="2"/>
  <c r="B2528" i="2" s="1"/>
  <c r="F2527" i="2"/>
  <c r="E2527" i="2"/>
  <c r="D2527" i="2" s="1"/>
  <c r="C2527" i="2"/>
  <c r="B2527" i="2" s="1"/>
  <c r="F2526" i="2"/>
  <c r="E2526" i="2"/>
  <c r="D2526" i="2" s="1"/>
  <c r="C2526" i="2"/>
  <c r="B2526" i="2" s="1"/>
  <c r="F2525" i="2"/>
  <c r="E2525" i="2"/>
  <c r="C2525" i="2"/>
  <c r="B2525" i="2" s="1"/>
  <c r="F2524" i="2"/>
  <c r="E2524" i="2"/>
  <c r="D2524" i="2" s="1"/>
  <c r="C2524" i="2"/>
  <c r="B2524" i="2" s="1"/>
  <c r="F2523" i="2"/>
  <c r="E2523" i="2"/>
  <c r="D2523" i="2" s="1"/>
  <c r="C2523" i="2"/>
  <c r="B2523" i="2" s="1"/>
  <c r="F2522" i="2"/>
  <c r="E2522" i="2"/>
  <c r="C2522" i="2"/>
  <c r="B2522" i="2" s="1"/>
  <c r="F2521" i="2"/>
  <c r="E2521" i="2"/>
  <c r="D2521" i="2" s="1"/>
  <c r="C2521" i="2"/>
  <c r="B2521" i="2" s="1"/>
  <c r="F2520" i="2"/>
  <c r="E2520" i="2"/>
  <c r="D2520" i="2" s="1"/>
  <c r="C2520" i="2"/>
  <c r="B2520" i="2" s="1"/>
  <c r="F2519" i="2"/>
  <c r="E2519" i="2"/>
  <c r="C2519" i="2"/>
  <c r="B2519" i="2" s="1"/>
  <c r="F2518" i="2"/>
  <c r="E2518" i="2"/>
  <c r="D2518" i="2" s="1"/>
  <c r="C2518" i="2"/>
  <c r="B2518" i="2" s="1"/>
  <c r="F2517" i="2"/>
  <c r="E2517" i="2"/>
  <c r="D2517" i="2" s="1"/>
  <c r="C2517" i="2"/>
  <c r="B2517" i="2" s="1"/>
  <c r="F2516" i="2"/>
  <c r="E2516" i="2"/>
  <c r="C2516" i="2"/>
  <c r="B2516" i="2" s="1"/>
  <c r="F2515" i="2"/>
  <c r="E2515" i="2"/>
  <c r="D2515" i="2" s="1"/>
  <c r="C2515" i="2"/>
  <c r="B2515" i="2" s="1"/>
  <c r="F2514" i="2"/>
  <c r="E2514" i="2"/>
  <c r="D2514" i="2" s="1"/>
  <c r="C2514" i="2"/>
  <c r="B2514" i="2" s="1"/>
  <c r="F2513" i="2"/>
  <c r="E2513" i="2"/>
  <c r="C2513" i="2"/>
  <c r="B2513" i="2" s="1"/>
  <c r="F2512" i="2"/>
  <c r="E2512" i="2"/>
  <c r="D2512" i="2" s="1"/>
  <c r="C2512" i="2"/>
  <c r="B2512" i="2" s="1"/>
  <c r="F2511" i="2"/>
  <c r="E2511" i="2"/>
  <c r="D2511" i="2" s="1"/>
  <c r="C2511" i="2"/>
  <c r="B2511" i="2" s="1"/>
  <c r="F2510" i="2"/>
  <c r="E2510" i="2"/>
  <c r="C2510" i="2"/>
  <c r="B2510" i="2" s="1"/>
  <c r="F2509" i="2"/>
  <c r="E2509" i="2"/>
  <c r="D2509" i="2" s="1"/>
  <c r="C2509" i="2"/>
  <c r="B2509" i="2" s="1"/>
  <c r="F2508" i="2"/>
  <c r="E2508" i="2"/>
  <c r="D2508" i="2" s="1"/>
  <c r="C2508" i="2"/>
  <c r="B2508" i="2" s="1"/>
  <c r="F2507" i="2"/>
  <c r="E2507" i="2"/>
  <c r="D2507" i="2" s="1"/>
  <c r="C2507" i="2"/>
  <c r="B2507" i="2" s="1"/>
  <c r="F2506" i="2"/>
  <c r="E2506" i="2"/>
  <c r="C2506" i="2"/>
  <c r="B2506" i="2" s="1"/>
  <c r="F2505" i="2"/>
  <c r="E2505" i="2"/>
  <c r="D2505" i="2" s="1"/>
  <c r="C2505" i="2"/>
  <c r="B2505" i="2" s="1"/>
  <c r="F2504" i="2"/>
  <c r="E2504" i="2"/>
  <c r="D2504" i="2" s="1"/>
  <c r="C2504" i="2"/>
  <c r="B2504" i="2" s="1"/>
  <c r="F2503" i="2"/>
  <c r="E2503" i="2"/>
  <c r="C2503" i="2"/>
  <c r="B2503" i="2" s="1"/>
  <c r="F2502" i="2"/>
  <c r="E2502" i="2"/>
  <c r="D2502" i="2" s="1"/>
  <c r="C2502" i="2"/>
  <c r="B2502" i="2" s="1"/>
  <c r="F2501" i="2"/>
  <c r="E2501" i="2"/>
  <c r="D2501" i="2" s="1"/>
  <c r="C2501" i="2"/>
  <c r="B2501" i="2" s="1"/>
  <c r="F2500" i="2"/>
  <c r="E2500" i="2"/>
  <c r="C2500" i="2"/>
  <c r="B2500" i="2" s="1"/>
  <c r="F2499" i="2"/>
  <c r="E2499" i="2"/>
  <c r="D2499" i="2" s="1"/>
  <c r="C2499" i="2"/>
  <c r="B2499" i="2" s="1"/>
  <c r="F2498" i="2"/>
  <c r="E2498" i="2"/>
  <c r="D2498" i="2" s="1"/>
  <c r="C2498" i="2"/>
  <c r="B2498" i="2" s="1"/>
  <c r="F2497" i="2"/>
  <c r="E2497" i="2"/>
  <c r="C2497" i="2"/>
  <c r="B2497" i="2" s="1"/>
  <c r="F2496" i="2"/>
  <c r="E2496" i="2"/>
  <c r="D2496" i="2" s="1"/>
  <c r="C2496" i="2"/>
  <c r="B2496" i="2" s="1"/>
  <c r="F2495" i="2"/>
  <c r="E2495" i="2"/>
  <c r="D2495" i="2" s="1"/>
  <c r="C2495" i="2"/>
  <c r="B2495" i="2" s="1"/>
  <c r="F2494" i="2"/>
  <c r="E2494" i="2"/>
  <c r="C2494" i="2"/>
  <c r="B2494" i="2" s="1"/>
  <c r="F2493" i="2"/>
  <c r="E2493" i="2"/>
  <c r="D2493" i="2" s="1"/>
  <c r="C2493" i="2"/>
  <c r="B2493" i="2" s="1"/>
  <c r="F2492" i="2"/>
  <c r="E2492" i="2"/>
  <c r="D2492" i="2" s="1"/>
  <c r="C2492" i="2"/>
  <c r="B2492" i="2" s="1"/>
  <c r="F2491" i="2"/>
  <c r="E2491" i="2"/>
  <c r="C2491" i="2"/>
  <c r="B2491" i="2" s="1"/>
  <c r="F2490" i="2"/>
  <c r="E2490" i="2"/>
  <c r="D2490" i="2" s="1"/>
  <c r="C2490" i="2"/>
  <c r="B2490" i="2" s="1"/>
  <c r="F2489" i="2"/>
  <c r="E2489" i="2"/>
  <c r="D2489" i="2" s="1"/>
  <c r="C2489" i="2"/>
  <c r="B2489" i="2" s="1"/>
  <c r="F2488" i="2"/>
  <c r="E2488" i="2"/>
  <c r="C2488" i="2"/>
  <c r="B2488" i="2" s="1"/>
  <c r="F2487" i="2"/>
  <c r="E2487" i="2"/>
  <c r="D2487" i="2" s="1"/>
  <c r="C2487" i="2"/>
  <c r="B2487" i="2" s="1"/>
  <c r="F2486" i="2"/>
  <c r="E2486" i="2"/>
  <c r="D2486" i="2" s="1"/>
  <c r="C2486" i="2"/>
  <c r="B2486" i="2" s="1"/>
  <c r="F2485" i="2"/>
  <c r="E2485" i="2"/>
  <c r="C2485" i="2"/>
  <c r="B2485" i="2" s="1"/>
  <c r="F2484" i="2"/>
  <c r="E2484" i="2"/>
  <c r="D2484" i="2" s="1"/>
  <c r="C2484" i="2"/>
  <c r="B2484" i="2" s="1"/>
  <c r="F2483" i="2"/>
  <c r="E2483" i="2"/>
  <c r="D2483" i="2" s="1"/>
  <c r="C2483" i="2"/>
  <c r="B2483" i="2" s="1"/>
  <c r="F2482" i="2"/>
  <c r="E2482" i="2"/>
  <c r="C2482" i="2"/>
  <c r="B2482" i="2" s="1"/>
  <c r="F2481" i="2"/>
  <c r="E2481" i="2"/>
  <c r="D2481" i="2" s="1"/>
  <c r="C2481" i="2"/>
  <c r="B2481" i="2" s="1"/>
  <c r="F2480" i="2"/>
  <c r="E2480" i="2"/>
  <c r="D2480" i="2" s="1"/>
  <c r="C2480" i="2"/>
  <c r="B2480" i="2" s="1"/>
  <c r="F2479" i="2"/>
  <c r="E2479" i="2"/>
  <c r="C2479" i="2"/>
  <c r="B2479" i="2" s="1"/>
  <c r="F2478" i="2"/>
  <c r="E2478" i="2"/>
  <c r="C2478" i="2"/>
  <c r="B2478" i="2" s="1"/>
  <c r="F2477" i="2"/>
  <c r="E2477" i="2"/>
  <c r="D2477" i="2" s="1"/>
  <c r="C2477" i="2"/>
  <c r="B2477" i="2" s="1"/>
  <c r="F2476" i="2"/>
  <c r="E2476" i="2"/>
  <c r="C2476" i="2"/>
  <c r="B2476" i="2" s="1"/>
  <c r="F2475" i="2"/>
  <c r="E2475" i="2"/>
  <c r="D2475" i="2" s="1"/>
  <c r="C2475" i="2"/>
  <c r="B2475" i="2" s="1"/>
  <c r="F2474" i="2"/>
  <c r="E2474" i="2"/>
  <c r="D2474" i="2" s="1"/>
  <c r="C2474" i="2"/>
  <c r="B2474" i="2" s="1"/>
  <c r="F2473" i="2"/>
  <c r="E2473" i="2"/>
  <c r="C2473" i="2"/>
  <c r="B2473" i="2" s="1"/>
  <c r="F2472" i="2"/>
  <c r="E2472" i="2"/>
  <c r="D2472" i="2" s="1"/>
  <c r="C2472" i="2"/>
  <c r="B2472" i="2" s="1"/>
  <c r="F2471" i="2"/>
  <c r="E2471" i="2"/>
  <c r="D2471" i="2" s="1"/>
  <c r="C2471" i="2"/>
  <c r="B2471" i="2" s="1"/>
  <c r="F2470" i="2"/>
  <c r="E2470" i="2"/>
  <c r="C2470" i="2"/>
  <c r="B2470" i="2" s="1"/>
  <c r="F2469" i="2"/>
  <c r="E2469" i="2"/>
  <c r="D2469" i="2" s="1"/>
  <c r="C2469" i="2"/>
  <c r="B2469" i="2" s="1"/>
  <c r="F2468" i="2"/>
  <c r="E2468" i="2"/>
  <c r="D2468" i="2" s="1"/>
  <c r="C2468" i="2"/>
  <c r="B2468" i="2" s="1"/>
  <c r="F2467" i="2"/>
  <c r="E2467" i="2"/>
  <c r="C2467" i="2"/>
  <c r="B2467" i="2" s="1"/>
  <c r="F2466" i="2"/>
  <c r="E2466" i="2"/>
  <c r="D2466" i="2" s="1"/>
  <c r="C2466" i="2"/>
  <c r="B2466" i="2" s="1"/>
  <c r="F2465" i="2"/>
  <c r="E2465" i="2"/>
  <c r="D2465" i="2" s="1"/>
  <c r="C2465" i="2"/>
  <c r="B2465" i="2" s="1"/>
  <c r="F2464" i="2"/>
  <c r="E2464" i="2"/>
  <c r="C2464" i="2"/>
  <c r="B2464" i="2" s="1"/>
  <c r="F2463" i="2"/>
  <c r="E2463" i="2"/>
  <c r="D2463" i="2" s="1"/>
  <c r="C2463" i="2"/>
  <c r="B2463" i="2" s="1"/>
  <c r="F2462" i="2"/>
  <c r="E2462" i="2"/>
  <c r="D2462" i="2" s="1"/>
  <c r="C2462" i="2"/>
  <c r="B2462" i="2" s="1"/>
  <c r="F2461" i="2"/>
  <c r="E2461" i="2"/>
  <c r="C2461" i="2"/>
  <c r="B2461" i="2" s="1"/>
  <c r="F2460" i="2"/>
  <c r="E2460" i="2"/>
  <c r="D2460" i="2" s="1"/>
  <c r="C2460" i="2"/>
  <c r="B2460" i="2" s="1"/>
  <c r="F2459" i="2"/>
  <c r="E2459" i="2"/>
  <c r="D2459" i="2" s="1"/>
  <c r="C2459" i="2"/>
  <c r="B2459" i="2" s="1"/>
  <c r="F2458" i="2"/>
  <c r="E2458" i="2"/>
  <c r="C2458" i="2"/>
  <c r="B2458" i="2" s="1"/>
  <c r="F2457" i="2"/>
  <c r="E2457" i="2"/>
  <c r="D2457" i="2" s="1"/>
  <c r="C2457" i="2"/>
  <c r="B2457" i="2" s="1"/>
  <c r="F2456" i="2"/>
  <c r="E2456" i="2"/>
  <c r="D2456" i="2" s="1"/>
  <c r="C2456" i="2"/>
  <c r="B2456" i="2" s="1"/>
  <c r="F2455" i="2"/>
  <c r="E2455" i="2"/>
  <c r="C2455" i="2"/>
  <c r="B2455" i="2" s="1"/>
  <c r="F2454" i="2"/>
  <c r="E2454" i="2"/>
  <c r="D2454" i="2" s="1"/>
  <c r="C2454" i="2"/>
  <c r="B2454" i="2" s="1"/>
  <c r="F2453" i="2"/>
  <c r="E2453" i="2"/>
  <c r="D2453" i="2" s="1"/>
  <c r="C2453" i="2"/>
  <c r="B2453" i="2" s="1"/>
  <c r="F2452" i="2"/>
  <c r="E2452" i="2"/>
  <c r="C2452" i="2"/>
  <c r="B2452" i="2" s="1"/>
  <c r="F2451" i="2"/>
  <c r="E2451" i="2"/>
  <c r="D2451" i="2" s="1"/>
  <c r="C2451" i="2"/>
  <c r="B2451" i="2" s="1"/>
  <c r="F2450" i="2"/>
  <c r="E2450" i="2"/>
  <c r="D2450" i="2" s="1"/>
  <c r="C2450" i="2"/>
  <c r="B2450" i="2" s="1"/>
  <c r="F2449" i="2"/>
  <c r="E2449" i="2"/>
  <c r="C2449" i="2"/>
  <c r="B2449" i="2" s="1"/>
  <c r="F2448" i="2"/>
  <c r="E2448" i="2"/>
  <c r="D2448" i="2" s="1"/>
  <c r="C2448" i="2"/>
  <c r="B2448" i="2" s="1"/>
  <c r="F2447" i="2"/>
  <c r="E2447" i="2"/>
  <c r="D2447" i="2" s="1"/>
  <c r="C2447" i="2"/>
  <c r="B2447" i="2" s="1"/>
  <c r="F2446" i="2"/>
  <c r="E2446" i="2"/>
  <c r="C2446" i="2"/>
  <c r="B2446" i="2" s="1"/>
  <c r="F2445" i="2"/>
  <c r="E2445" i="2"/>
  <c r="D2445" i="2" s="1"/>
  <c r="C2445" i="2"/>
  <c r="B2445" i="2" s="1"/>
  <c r="F2444" i="2"/>
  <c r="E2444" i="2"/>
  <c r="D2444" i="2" s="1"/>
  <c r="C2444" i="2"/>
  <c r="B2444" i="2" s="1"/>
  <c r="F2443" i="2"/>
  <c r="E2443" i="2"/>
  <c r="C2443" i="2"/>
  <c r="B2443" i="2" s="1"/>
  <c r="F2442" i="2"/>
  <c r="E2442" i="2"/>
  <c r="D2442" i="2" s="1"/>
  <c r="C2442" i="2"/>
  <c r="B2442" i="2" s="1"/>
  <c r="F2441" i="2"/>
  <c r="E2441" i="2"/>
  <c r="D2441" i="2" s="1"/>
  <c r="C2441" i="2"/>
  <c r="B2441" i="2" s="1"/>
  <c r="F2440" i="2"/>
  <c r="E2440" i="2"/>
  <c r="C2440" i="2"/>
  <c r="B2440" i="2" s="1"/>
  <c r="F2439" i="2"/>
  <c r="E2439" i="2"/>
  <c r="D2439" i="2" s="1"/>
  <c r="C2439" i="2"/>
  <c r="B2439" i="2" s="1"/>
  <c r="F2438" i="2"/>
  <c r="E2438" i="2"/>
  <c r="D2438" i="2" s="1"/>
  <c r="C2438" i="2"/>
  <c r="B2438" i="2" s="1"/>
  <c r="F2437" i="2"/>
  <c r="E2437" i="2"/>
  <c r="C2437" i="2"/>
  <c r="B2437" i="2" s="1"/>
  <c r="F2436" i="2"/>
  <c r="E2436" i="2"/>
  <c r="D2436" i="2" s="1"/>
  <c r="C2436" i="2"/>
  <c r="B2436" i="2" s="1"/>
  <c r="F2435" i="2"/>
  <c r="E2435" i="2"/>
  <c r="D2435" i="2" s="1"/>
  <c r="C2435" i="2"/>
  <c r="B2435" i="2" s="1"/>
  <c r="F2434" i="2"/>
  <c r="E2434" i="2"/>
  <c r="C2434" i="2"/>
  <c r="B2434" i="2" s="1"/>
  <c r="F2433" i="2"/>
  <c r="E2433" i="2"/>
  <c r="D2433" i="2" s="1"/>
  <c r="C2433" i="2"/>
  <c r="B2433" i="2" s="1"/>
  <c r="F2432" i="2"/>
  <c r="E2432" i="2"/>
  <c r="D2432" i="2" s="1"/>
  <c r="C2432" i="2"/>
  <c r="B2432" i="2" s="1"/>
  <c r="F2431" i="2"/>
  <c r="E2431" i="2"/>
  <c r="C2431" i="2"/>
  <c r="B2431" i="2" s="1"/>
  <c r="F2430" i="2"/>
  <c r="E2430" i="2"/>
  <c r="D2430" i="2" s="1"/>
  <c r="C2430" i="2"/>
  <c r="B2430" i="2" s="1"/>
  <c r="F2429" i="2"/>
  <c r="E2429" i="2"/>
  <c r="D2429" i="2" s="1"/>
  <c r="C2429" i="2"/>
  <c r="B2429" i="2" s="1"/>
  <c r="F2428" i="2"/>
  <c r="E2428" i="2"/>
  <c r="C2428" i="2"/>
  <c r="B2428" i="2" s="1"/>
  <c r="F2427" i="2"/>
  <c r="E2427" i="2"/>
  <c r="D2427" i="2" s="1"/>
  <c r="C2427" i="2"/>
  <c r="B2427" i="2" s="1"/>
  <c r="F2426" i="2"/>
  <c r="E2426" i="2"/>
  <c r="D2426" i="2" s="1"/>
  <c r="C2426" i="2"/>
  <c r="B2426" i="2" s="1"/>
  <c r="F2425" i="2"/>
  <c r="E2425" i="2"/>
  <c r="C2425" i="2"/>
  <c r="B2425" i="2" s="1"/>
  <c r="F2424" i="2"/>
  <c r="E2424" i="2"/>
  <c r="D2424" i="2" s="1"/>
  <c r="C2424" i="2"/>
  <c r="B2424" i="2" s="1"/>
  <c r="F2423" i="2"/>
  <c r="E2423" i="2"/>
  <c r="D2423" i="2" s="1"/>
  <c r="C2423" i="2"/>
  <c r="B2423" i="2" s="1"/>
  <c r="F2422" i="2"/>
  <c r="E2422" i="2"/>
  <c r="C2422" i="2"/>
  <c r="B2422" i="2" s="1"/>
  <c r="F2421" i="2"/>
  <c r="E2421" i="2"/>
  <c r="D2421" i="2" s="1"/>
  <c r="C2421" i="2"/>
  <c r="B2421" i="2" s="1"/>
  <c r="F2420" i="2"/>
  <c r="E2420" i="2"/>
  <c r="D2420" i="2" s="1"/>
  <c r="C2420" i="2"/>
  <c r="B2420" i="2" s="1"/>
  <c r="F2419" i="2"/>
  <c r="E2419" i="2"/>
  <c r="C2419" i="2"/>
  <c r="B2419" i="2" s="1"/>
  <c r="F2418" i="2"/>
  <c r="E2418" i="2"/>
  <c r="D2418" i="2" s="1"/>
  <c r="C2418" i="2"/>
  <c r="B2418" i="2" s="1"/>
  <c r="F2417" i="2"/>
  <c r="E2417" i="2"/>
  <c r="D2417" i="2" s="1"/>
  <c r="C2417" i="2"/>
  <c r="B2417" i="2" s="1"/>
  <c r="F2416" i="2"/>
  <c r="E2416" i="2"/>
  <c r="C2416" i="2"/>
  <c r="B2416" i="2" s="1"/>
  <c r="F2415" i="2"/>
  <c r="E2415" i="2"/>
  <c r="D2415" i="2" s="1"/>
  <c r="C2415" i="2"/>
  <c r="B2415" i="2" s="1"/>
  <c r="F2414" i="2"/>
  <c r="E2414" i="2"/>
  <c r="D2414" i="2" s="1"/>
  <c r="C2414" i="2"/>
  <c r="B2414" i="2" s="1"/>
  <c r="F2413" i="2"/>
  <c r="E2413" i="2"/>
  <c r="C2413" i="2"/>
  <c r="B2413" i="2" s="1"/>
  <c r="F2412" i="2"/>
  <c r="E2412" i="2"/>
  <c r="D2412" i="2" s="1"/>
  <c r="C2412" i="2"/>
  <c r="B2412" i="2" s="1"/>
  <c r="F2411" i="2"/>
  <c r="E2411" i="2"/>
  <c r="D2411" i="2" s="1"/>
  <c r="C2411" i="2"/>
  <c r="B2411" i="2" s="1"/>
  <c r="F2410" i="2"/>
  <c r="E2410" i="2"/>
  <c r="C2410" i="2"/>
  <c r="B2410" i="2" s="1"/>
  <c r="F2409" i="2"/>
  <c r="E2409" i="2"/>
  <c r="D2409" i="2" s="1"/>
  <c r="C2409" i="2"/>
  <c r="B2409" i="2" s="1"/>
  <c r="F2408" i="2"/>
  <c r="E2408" i="2"/>
  <c r="D2408" i="2" s="1"/>
  <c r="C2408" i="2"/>
  <c r="B2408" i="2" s="1"/>
  <c r="F2407" i="2"/>
  <c r="E2407" i="2"/>
  <c r="C2407" i="2"/>
  <c r="B2407" i="2" s="1"/>
  <c r="F2406" i="2"/>
  <c r="E2406" i="2"/>
  <c r="D2406" i="2" s="1"/>
  <c r="C2406" i="2"/>
  <c r="B2406" i="2" s="1"/>
  <c r="F2405" i="2"/>
  <c r="E2405" i="2"/>
  <c r="D2405" i="2" s="1"/>
  <c r="C2405" i="2"/>
  <c r="B2405" i="2" s="1"/>
  <c r="F2404" i="2"/>
  <c r="E2404" i="2"/>
  <c r="C2404" i="2"/>
  <c r="B2404" i="2" s="1"/>
  <c r="F2403" i="2"/>
  <c r="E2403" i="2"/>
  <c r="D2403" i="2" s="1"/>
  <c r="C2403" i="2"/>
  <c r="B2403" i="2" s="1"/>
  <c r="F2402" i="2"/>
  <c r="E2402" i="2"/>
  <c r="D2402" i="2" s="1"/>
  <c r="C2402" i="2"/>
  <c r="B2402" i="2" s="1"/>
  <c r="F2401" i="2"/>
  <c r="E2401" i="2"/>
  <c r="C2401" i="2"/>
  <c r="B2401" i="2" s="1"/>
  <c r="F2400" i="2"/>
  <c r="E2400" i="2"/>
  <c r="D2400" i="2" s="1"/>
  <c r="C2400" i="2"/>
  <c r="B2400" i="2" s="1"/>
  <c r="F2399" i="2"/>
  <c r="E2399" i="2"/>
  <c r="D2399" i="2" s="1"/>
  <c r="C2399" i="2"/>
  <c r="B2399" i="2" s="1"/>
  <c r="F2398" i="2"/>
  <c r="E2398" i="2"/>
  <c r="C2398" i="2"/>
  <c r="B2398" i="2" s="1"/>
  <c r="F2397" i="2"/>
  <c r="E2397" i="2"/>
  <c r="D2397" i="2" s="1"/>
  <c r="C2397" i="2"/>
  <c r="B2397" i="2" s="1"/>
  <c r="F2396" i="2"/>
  <c r="E2396" i="2"/>
  <c r="D2396" i="2" s="1"/>
  <c r="C2396" i="2"/>
  <c r="B2396" i="2" s="1"/>
  <c r="F2395" i="2"/>
  <c r="E2395" i="2"/>
  <c r="C2395" i="2"/>
  <c r="B2395" i="2" s="1"/>
  <c r="F2394" i="2"/>
  <c r="E2394" i="2"/>
  <c r="D2394" i="2" s="1"/>
  <c r="C2394" i="2"/>
  <c r="B2394" i="2" s="1"/>
  <c r="F2393" i="2"/>
  <c r="E2393" i="2"/>
  <c r="D2393" i="2" s="1"/>
  <c r="C2393" i="2"/>
  <c r="B2393" i="2" s="1"/>
  <c r="F2392" i="2"/>
  <c r="E2392" i="2"/>
  <c r="C2392" i="2"/>
  <c r="B2392" i="2" s="1"/>
  <c r="F2391" i="2"/>
  <c r="E2391" i="2"/>
  <c r="D2391" i="2" s="1"/>
  <c r="C2391" i="2"/>
  <c r="B2391" i="2" s="1"/>
  <c r="F2390" i="2"/>
  <c r="E2390" i="2"/>
  <c r="D2390" i="2" s="1"/>
  <c r="C2390" i="2"/>
  <c r="B2390" i="2" s="1"/>
  <c r="F2389" i="2"/>
  <c r="E2389" i="2"/>
  <c r="C2389" i="2"/>
  <c r="B2389" i="2" s="1"/>
  <c r="F2388" i="2"/>
  <c r="E2388" i="2"/>
  <c r="D2388" i="2" s="1"/>
  <c r="C2388" i="2"/>
  <c r="B2388" i="2" s="1"/>
  <c r="F2387" i="2"/>
  <c r="E2387" i="2"/>
  <c r="D2387" i="2" s="1"/>
  <c r="C2387" i="2"/>
  <c r="B2387" i="2" s="1"/>
  <c r="F2386" i="2"/>
  <c r="E2386" i="2"/>
  <c r="C2386" i="2"/>
  <c r="B2386" i="2" s="1"/>
  <c r="F2385" i="2"/>
  <c r="E2385" i="2"/>
  <c r="D2385" i="2" s="1"/>
  <c r="C2385" i="2"/>
  <c r="B2385" i="2" s="1"/>
  <c r="F2384" i="2"/>
  <c r="E2384" i="2"/>
  <c r="D2384" i="2" s="1"/>
  <c r="C2384" i="2"/>
  <c r="B2384" i="2" s="1"/>
  <c r="F2383" i="2"/>
  <c r="E2383" i="2"/>
  <c r="C2383" i="2"/>
  <c r="B2383" i="2" s="1"/>
  <c r="F2382" i="2"/>
  <c r="E2382" i="2"/>
  <c r="D2382" i="2" s="1"/>
  <c r="C2382" i="2"/>
  <c r="B2382" i="2" s="1"/>
  <c r="F2381" i="2"/>
  <c r="E2381" i="2"/>
  <c r="D2381" i="2" s="1"/>
  <c r="C2381" i="2"/>
  <c r="B2381" i="2" s="1"/>
  <c r="F2380" i="2"/>
  <c r="E2380" i="2"/>
  <c r="C2380" i="2"/>
  <c r="B2380" i="2" s="1"/>
  <c r="F2379" i="2"/>
  <c r="E2379" i="2"/>
  <c r="D2379" i="2" s="1"/>
  <c r="C2379" i="2"/>
  <c r="B2379" i="2" s="1"/>
  <c r="F2378" i="2"/>
  <c r="E2378" i="2"/>
  <c r="D2378" i="2" s="1"/>
  <c r="C2378" i="2"/>
  <c r="B2378" i="2" s="1"/>
  <c r="F2377" i="2"/>
  <c r="E2377" i="2"/>
  <c r="C2377" i="2"/>
  <c r="B2377" i="2" s="1"/>
  <c r="F2376" i="2"/>
  <c r="E2376" i="2"/>
  <c r="D2376" i="2" s="1"/>
  <c r="C2376" i="2"/>
  <c r="B2376" i="2" s="1"/>
  <c r="F2375" i="2"/>
  <c r="E2375" i="2"/>
  <c r="D2375" i="2" s="1"/>
  <c r="C2375" i="2"/>
  <c r="B2375" i="2" s="1"/>
  <c r="F2374" i="2"/>
  <c r="E2374" i="2"/>
  <c r="C2374" i="2"/>
  <c r="B2374" i="2" s="1"/>
  <c r="F2373" i="2"/>
  <c r="E2373" i="2"/>
  <c r="D2373" i="2" s="1"/>
  <c r="C2373" i="2"/>
  <c r="B2373" i="2" s="1"/>
  <c r="F2372" i="2"/>
  <c r="E2372" i="2"/>
  <c r="D2372" i="2" s="1"/>
  <c r="C2372" i="2"/>
  <c r="B2372" i="2" s="1"/>
  <c r="F2371" i="2"/>
  <c r="E2371" i="2"/>
  <c r="C2371" i="2"/>
  <c r="B2371" i="2" s="1"/>
  <c r="F2370" i="2"/>
  <c r="E2370" i="2"/>
  <c r="D2370" i="2" s="1"/>
  <c r="C2370" i="2"/>
  <c r="B2370" i="2" s="1"/>
  <c r="F2369" i="2"/>
  <c r="E2369" i="2"/>
  <c r="D2369" i="2" s="1"/>
  <c r="C2369" i="2"/>
  <c r="B2369" i="2" s="1"/>
  <c r="F2368" i="2"/>
  <c r="E2368" i="2"/>
  <c r="C2368" i="2"/>
  <c r="B2368" i="2" s="1"/>
  <c r="F2367" i="2"/>
  <c r="E2367" i="2"/>
  <c r="D2367" i="2" s="1"/>
  <c r="C2367" i="2"/>
  <c r="B2367" i="2" s="1"/>
  <c r="F2366" i="2"/>
  <c r="E2366" i="2"/>
  <c r="D2366" i="2" s="1"/>
  <c r="C2366" i="2"/>
  <c r="B2366" i="2" s="1"/>
  <c r="F2365" i="2"/>
  <c r="E2365" i="2"/>
  <c r="C2365" i="2"/>
  <c r="B2365" i="2" s="1"/>
  <c r="F2364" i="2"/>
  <c r="E2364" i="2"/>
  <c r="D2364" i="2" s="1"/>
  <c r="C2364" i="2"/>
  <c r="B2364" i="2" s="1"/>
  <c r="F2363" i="2"/>
  <c r="E2363" i="2"/>
  <c r="D2363" i="2" s="1"/>
  <c r="C2363" i="2"/>
  <c r="B2363" i="2" s="1"/>
  <c r="F2362" i="2"/>
  <c r="E2362" i="2"/>
  <c r="C2362" i="2"/>
  <c r="B2362" i="2" s="1"/>
  <c r="F2361" i="2"/>
  <c r="E2361" i="2"/>
  <c r="D2361" i="2" s="1"/>
  <c r="C2361" i="2"/>
  <c r="B2361" i="2" s="1"/>
  <c r="F2360" i="2"/>
  <c r="E2360" i="2"/>
  <c r="D2360" i="2" s="1"/>
  <c r="C2360" i="2"/>
  <c r="B2360" i="2" s="1"/>
  <c r="F2359" i="2"/>
  <c r="E2359" i="2"/>
  <c r="C2359" i="2"/>
  <c r="B2359" i="2" s="1"/>
  <c r="F2358" i="2"/>
  <c r="E2358" i="2"/>
  <c r="D2358" i="2" s="1"/>
  <c r="C2358" i="2"/>
  <c r="B2358" i="2" s="1"/>
  <c r="F2357" i="2"/>
  <c r="E2357" i="2"/>
  <c r="D2357" i="2" s="1"/>
  <c r="C2357" i="2"/>
  <c r="B2357" i="2" s="1"/>
  <c r="F2356" i="2"/>
  <c r="E2356" i="2"/>
  <c r="C2356" i="2"/>
  <c r="B2356" i="2" s="1"/>
  <c r="F2355" i="2"/>
  <c r="E2355" i="2"/>
  <c r="D2355" i="2" s="1"/>
  <c r="C2355" i="2"/>
  <c r="B2355" i="2" s="1"/>
  <c r="F2354" i="2"/>
  <c r="E2354" i="2"/>
  <c r="D2354" i="2" s="1"/>
  <c r="C2354" i="2"/>
  <c r="B2354" i="2" s="1"/>
  <c r="F2353" i="2"/>
  <c r="E2353" i="2"/>
  <c r="C2353" i="2"/>
  <c r="B2353" i="2" s="1"/>
  <c r="F2352" i="2"/>
  <c r="E2352" i="2"/>
  <c r="D2352" i="2" s="1"/>
  <c r="C2352" i="2"/>
  <c r="B2352" i="2" s="1"/>
  <c r="F2351" i="2"/>
  <c r="E2351" i="2"/>
  <c r="D2351" i="2" s="1"/>
  <c r="C2351" i="2"/>
  <c r="B2351" i="2" s="1"/>
  <c r="F2350" i="2"/>
  <c r="E2350" i="2"/>
  <c r="C2350" i="2"/>
  <c r="B2350" i="2" s="1"/>
  <c r="F2349" i="2"/>
  <c r="E2349" i="2"/>
  <c r="D2349" i="2" s="1"/>
  <c r="C2349" i="2"/>
  <c r="B2349" i="2" s="1"/>
  <c r="F2348" i="2"/>
  <c r="E2348" i="2"/>
  <c r="D2348" i="2" s="1"/>
  <c r="C2348" i="2"/>
  <c r="B2348" i="2" s="1"/>
  <c r="F2347" i="2"/>
  <c r="E2347" i="2"/>
  <c r="C2347" i="2"/>
  <c r="B2347" i="2" s="1"/>
  <c r="F2346" i="2"/>
  <c r="E2346" i="2"/>
  <c r="D2346" i="2" s="1"/>
  <c r="C2346" i="2"/>
  <c r="B2346" i="2" s="1"/>
  <c r="F2345" i="2"/>
  <c r="E2345" i="2"/>
  <c r="D2345" i="2" s="1"/>
  <c r="C2345" i="2"/>
  <c r="B2345" i="2" s="1"/>
  <c r="F2344" i="2"/>
  <c r="E2344" i="2"/>
  <c r="C2344" i="2"/>
  <c r="B2344" i="2" s="1"/>
  <c r="F2343" i="2"/>
  <c r="E2343" i="2"/>
  <c r="D2343" i="2" s="1"/>
  <c r="C2343" i="2"/>
  <c r="B2343" i="2" s="1"/>
  <c r="F2342" i="2"/>
  <c r="E2342" i="2"/>
  <c r="D2342" i="2" s="1"/>
  <c r="C2342" i="2"/>
  <c r="B2342" i="2" s="1"/>
  <c r="F2341" i="2"/>
  <c r="E2341" i="2"/>
  <c r="C2341" i="2"/>
  <c r="B2341" i="2" s="1"/>
  <c r="F2340" i="2"/>
  <c r="E2340" i="2"/>
  <c r="D2340" i="2" s="1"/>
  <c r="C2340" i="2"/>
  <c r="B2340" i="2" s="1"/>
  <c r="F2339" i="2"/>
  <c r="E2339" i="2"/>
  <c r="D2339" i="2" s="1"/>
  <c r="C2339" i="2"/>
  <c r="B2339" i="2" s="1"/>
  <c r="F2338" i="2"/>
  <c r="E2338" i="2"/>
  <c r="C2338" i="2"/>
  <c r="B2338" i="2" s="1"/>
  <c r="F2337" i="2"/>
  <c r="E2337" i="2"/>
  <c r="D2337" i="2" s="1"/>
  <c r="C2337" i="2"/>
  <c r="B2337" i="2" s="1"/>
  <c r="F2336" i="2"/>
  <c r="E2336" i="2"/>
  <c r="D2336" i="2" s="1"/>
  <c r="C2336" i="2"/>
  <c r="B2336" i="2" s="1"/>
  <c r="F2335" i="2"/>
  <c r="E2335" i="2"/>
  <c r="C2335" i="2"/>
  <c r="B2335" i="2" s="1"/>
  <c r="F2334" i="2"/>
  <c r="E2334" i="2"/>
  <c r="D2334" i="2" s="1"/>
  <c r="C2334" i="2"/>
  <c r="B2334" i="2" s="1"/>
  <c r="F2333" i="2"/>
  <c r="E2333" i="2"/>
  <c r="D2333" i="2" s="1"/>
  <c r="C2333" i="2"/>
  <c r="B2333" i="2" s="1"/>
  <c r="F2332" i="2"/>
  <c r="E2332" i="2"/>
  <c r="C2332" i="2"/>
  <c r="B2332" i="2" s="1"/>
  <c r="F2331" i="2"/>
  <c r="E2331" i="2"/>
  <c r="D2331" i="2" s="1"/>
  <c r="C2331" i="2"/>
  <c r="B2331" i="2" s="1"/>
  <c r="F2330" i="2"/>
  <c r="E2330" i="2"/>
  <c r="D2330" i="2" s="1"/>
  <c r="C2330" i="2"/>
  <c r="B2330" i="2" s="1"/>
  <c r="F2329" i="2"/>
  <c r="E2329" i="2"/>
  <c r="C2329" i="2"/>
  <c r="B2329" i="2" s="1"/>
  <c r="F2328" i="2"/>
  <c r="E2328" i="2"/>
  <c r="D2328" i="2" s="1"/>
  <c r="C2328" i="2"/>
  <c r="B2328" i="2" s="1"/>
  <c r="F2327" i="2"/>
  <c r="E2327" i="2"/>
  <c r="D2327" i="2" s="1"/>
  <c r="C2327" i="2"/>
  <c r="B2327" i="2" s="1"/>
  <c r="F2326" i="2"/>
  <c r="E2326" i="2"/>
  <c r="C2326" i="2"/>
  <c r="B2326" i="2" s="1"/>
  <c r="F2325" i="2"/>
  <c r="E2325" i="2"/>
  <c r="D2325" i="2" s="1"/>
  <c r="C2325" i="2"/>
  <c r="B2325" i="2" s="1"/>
  <c r="F2324" i="2"/>
  <c r="E2324" i="2"/>
  <c r="D2324" i="2" s="1"/>
  <c r="C2324" i="2"/>
  <c r="B2324" i="2" s="1"/>
  <c r="F2323" i="2"/>
  <c r="E2323" i="2"/>
  <c r="C2323" i="2"/>
  <c r="B2323" i="2" s="1"/>
  <c r="F2322" i="2"/>
  <c r="E2322" i="2"/>
  <c r="D2322" i="2" s="1"/>
  <c r="C2322" i="2"/>
  <c r="B2322" i="2" s="1"/>
  <c r="F2321" i="2"/>
  <c r="E2321" i="2"/>
  <c r="D2321" i="2" s="1"/>
  <c r="C2321" i="2"/>
  <c r="B2321" i="2" s="1"/>
  <c r="F2320" i="2"/>
  <c r="E2320" i="2"/>
  <c r="C2320" i="2"/>
  <c r="B2320" i="2" s="1"/>
  <c r="F2319" i="2"/>
  <c r="E2319" i="2"/>
  <c r="D2319" i="2" s="1"/>
  <c r="C2319" i="2"/>
  <c r="B2319" i="2" s="1"/>
  <c r="F2318" i="2"/>
  <c r="E2318" i="2"/>
  <c r="D2318" i="2" s="1"/>
  <c r="C2318" i="2"/>
  <c r="B2318" i="2" s="1"/>
  <c r="F2317" i="2"/>
  <c r="E2317" i="2"/>
  <c r="C2317" i="2"/>
  <c r="B2317" i="2" s="1"/>
  <c r="F2316" i="2"/>
  <c r="E2316" i="2"/>
  <c r="D2316" i="2" s="1"/>
  <c r="C2316" i="2"/>
  <c r="B2316" i="2" s="1"/>
  <c r="F2315" i="2"/>
  <c r="E2315" i="2"/>
  <c r="D2315" i="2" s="1"/>
  <c r="C2315" i="2"/>
  <c r="B2315" i="2" s="1"/>
  <c r="F2314" i="2"/>
  <c r="E2314" i="2"/>
  <c r="C2314" i="2"/>
  <c r="B2314" i="2" s="1"/>
  <c r="F2313" i="2"/>
  <c r="E2313" i="2"/>
  <c r="D2313" i="2" s="1"/>
  <c r="C2313" i="2"/>
  <c r="B2313" i="2" s="1"/>
  <c r="F2312" i="2"/>
  <c r="E2312" i="2"/>
  <c r="D2312" i="2" s="1"/>
  <c r="C2312" i="2"/>
  <c r="B2312" i="2" s="1"/>
  <c r="F2311" i="2"/>
  <c r="E2311" i="2"/>
  <c r="C2311" i="2"/>
  <c r="B2311" i="2" s="1"/>
  <c r="F2310" i="2"/>
  <c r="E2310" i="2"/>
  <c r="D2310" i="2" s="1"/>
  <c r="C2310" i="2"/>
  <c r="B2310" i="2" s="1"/>
  <c r="F2309" i="2"/>
  <c r="E2309" i="2"/>
  <c r="D2309" i="2" s="1"/>
  <c r="C2309" i="2"/>
  <c r="B2309" i="2" s="1"/>
  <c r="F2308" i="2"/>
  <c r="E2308" i="2"/>
  <c r="C2308" i="2"/>
  <c r="B2308" i="2" s="1"/>
  <c r="F2307" i="2"/>
  <c r="E2307" i="2"/>
  <c r="D2307" i="2" s="1"/>
  <c r="C2307" i="2"/>
  <c r="B2307" i="2" s="1"/>
  <c r="F2306" i="2"/>
  <c r="E2306" i="2"/>
  <c r="D2306" i="2" s="1"/>
  <c r="C2306" i="2"/>
  <c r="B2306" i="2" s="1"/>
  <c r="F2305" i="2"/>
  <c r="E2305" i="2"/>
  <c r="C2305" i="2"/>
  <c r="B2305" i="2" s="1"/>
  <c r="F2304" i="2"/>
  <c r="E2304" i="2"/>
  <c r="D2304" i="2" s="1"/>
  <c r="C2304" i="2"/>
  <c r="B2304" i="2" s="1"/>
  <c r="F2303" i="2"/>
  <c r="E2303" i="2"/>
  <c r="D2303" i="2" s="1"/>
  <c r="C2303" i="2"/>
  <c r="B2303" i="2" s="1"/>
  <c r="F2302" i="2"/>
  <c r="E2302" i="2"/>
  <c r="C2302" i="2"/>
  <c r="B2302" i="2" s="1"/>
  <c r="F2301" i="2"/>
  <c r="E2301" i="2"/>
  <c r="D2301" i="2" s="1"/>
  <c r="C2301" i="2"/>
  <c r="B2301" i="2" s="1"/>
  <c r="F2300" i="2"/>
  <c r="E2300" i="2"/>
  <c r="D2300" i="2" s="1"/>
  <c r="C2300" i="2"/>
  <c r="B2300" i="2" s="1"/>
  <c r="F2299" i="2"/>
  <c r="E2299" i="2"/>
  <c r="C2299" i="2"/>
  <c r="B2299" i="2" s="1"/>
  <c r="F2298" i="2"/>
  <c r="E2298" i="2"/>
  <c r="D2298" i="2" s="1"/>
  <c r="C2298" i="2"/>
  <c r="B2298" i="2" s="1"/>
  <c r="F2297" i="2"/>
  <c r="E2297" i="2"/>
  <c r="D2297" i="2" s="1"/>
  <c r="C2297" i="2"/>
  <c r="B2297" i="2" s="1"/>
  <c r="F2296" i="2"/>
  <c r="E2296" i="2"/>
  <c r="C2296" i="2"/>
  <c r="B2296" i="2" s="1"/>
  <c r="F2295" i="2"/>
  <c r="E2295" i="2"/>
  <c r="D2295" i="2" s="1"/>
  <c r="C2295" i="2"/>
  <c r="B2295" i="2" s="1"/>
  <c r="F2294" i="2"/>
  <c r="E2294" i="2"/>
  <c r="D2294" i="2" s="1"/>
  <c r="C2294" i="2"/>
  <c r="B2294" i="2" s="1"/>
  <c r="F2293" i="2"/>
  <c r="E2293" i="2"/>
  <c r="C2293" i="2"/>
  <c r="B2293" i="2" s="1"/>
  <c r="F2292" i="2"/>
  <c r="E2292" i="2"/>
  <c r="D2292" i="2" s="1"/>
  <c r="C2292" i="2"/>
  <c r="B2292" i="2" s="1"/>
  <c r="F2291" i="2"/>
  <c r="E2291" i="2"/>
  <c r="D2291" i="2" s="1"/>
  <c r="C2291" i="2"/>
  <c r="B2291" i="2" s="1"/>
  <c r="F2290" i="2"/>
  <c r="E2290" i="2"/>
  <c r="C2290" i="2"/>
  <c r="B2290" i="2" s="1"/>
  <c r="F2289" i="2"/>
  <c r="E2289" i="2"/>
  <c r="D2289" i="2" s="1"/>
  <c r="C2289" i="2"/>
  <c r="B2289" i="2" s="1"/>
  <c r="F2288" i="2"/>
  <c r="E2288" i="2"/>
  <c r="D2288" i="2" s="1"/>
  <c r="C2288" i="2"/>
  <c r="B2288" i="2" s="1"/>
  <c r="F2287" i="2"/>
  <c r="E2287" i="2"/>
  <c r="C2287" i="2"/>
  <c r="B2287" i="2" s="1"/>
  <c r="F2286" i="2"/>
  <c r="E2286" i="2"/>
  <c r="D2286" i="2" s="1"/>
  <c r="C2286" i="2"/>
  <c r="B2286" i="2" s="1"/>
  <c r="F2285" i="2"/>
  <c r="E2285" i="2"/>
  <c r="D2285" i="2" s="1"/>
  <c r="C2285" i="2"/>
  <c r="B2285" i="2" s="1"/>
  <c r="F2284" i="2"/>
  <c r="E2284" i="2"/>
  <c r="C2284" i="2"/>
  <c r="B2284" i="2" s="1"/>
  <c r="F2283" i="2"/>
  <c r="E2283" i="2"/>
  <c r="D2283" i="2" s="1"/>
  <c r="C2283" i="2"/>
  <c r="B2283" i="2" s="1"/>
  <c r="F2282" i="2"/>
  <c r="E2282" i="2"/>
  <c r="D2282" i="2" s="1"/>
  <c r="C2282" i="2"/>
  <c r="B2282" i="2" s="1"/>
  <c r="F2281" i="2"/>
  <c r="E2281" i="2"/>
  <c r="C2281" i="2"/>
  <c r="B2281" i="2" s="1"/>
  <c r="F2280" i="2"/>
  <c r="E2280" i="2"/>
  <c r="D2280" i="2" s="1"/>
  <c r="C2280" i="2"/>
  <c r="B2280" i="2" s="1"/>
  <c r="F2279" i="2"/>
  <c r="E2279" i="2"/>
  <c r="D2279" i="2" s="1"/>
  <c r="C2279" i="2"/>
  <c r="B2279" i="2" s="1"/>
  <c r="F2278" i="2"/>
  <c r="E2278" i="2"/>
  <c r="C2278" i="2"/>
  <c r="B2278" i="2" s="1"/>
  <c r="F2277" i="2"/>
  <c r="E2277" i="2"/>
  <c r="D2277" i="2" s="1"/>
  <c r="C2277" i="2"/>
  <c r="B2277" i="2" s="1"/>
  <c r="F2276" i="2"/>
  <c r="E2276" i="2"/>
  <c r="D2276" i="2" s="1"/>
  <c r="C2276" i="2"/>
  <c r="B2276" i="2" s="1"/>
  <c r="F2275" i="2"/>
  <c r="E2275" i="2"/>
  <c r="C2275" i="2"/>
  <c r="B2275" i="2" s="1"/>
  <c r="F2274" i="2"/>
  <c r="E2274" i="2"/>
  <c r="D2274" i="2" s="1"/>
  <c r="C2274" i="2"/>
  <c r="B2274" i="2" s="1"/>
  <c r="F2273" i="2"/>
  <c r="E2273" i="2"/>
  <c r="D2273" i="2" s="1"/>
  <c r="C2273" i="2"/>
  <c r="B2273" i="2" s="1"/>
  <c r="F2272" i="2"/>
  <c r="E2272" i="2"/>
  <c r="C2272" i="2"/>
  <c r="B2272" i="2" s="1"/>
  <c r="F2271" i="2"/>
  <c r="E2271" i="2"/>
  <c r="D2271" i="2" s="1"/>
  <c r="C2271" i="2"/>
  <c r="B2271" i="2" s="1"/>
  <c r="F2270" i="2"/>
  <c r="E2270" i="2"/>
  <c r="D2270" i="2" s="1"/>
  <c r="C2270" i="2"/>
  <c r="B2270" i="2" s="1"/>
  <c r="F2269" i="2"/>
  <c r="E2269" i="2"/>
  <c r="C2269" i="2"/>
  <c r="B2269" i="2" s="1"/>
  <c r="F2268" i="2"/>
  <c r="E2268" i="2"/>
  <c r="D2268" i="2" s="1"/>
  <c r="C2268" i="2"/>
  <c r="B2268" i="2" s="1"/>
  <c r="F2267" i="2"/>
  <c r="E2267" i="2"/>
  <c r="D2267" i="2" s="1"/>
  <c r="C2267" i="2"/>
  <c r="B2267" i="2" s="1"/>
  <c r="F2266" i="2"/>
  <c r="E2266" i="2"/>
  <c r="C2266" i="2"/>
  <c r="B2266" i="2" s="1"/>
  <c r="F2265" i="2"/>
  <c r="E2265" i="2"/>
  <c r="D2265" i="2" s="1"/>
  <c r="C2265" i="2"/>
  <c r="B2265" i="2" s="1"/>
  <c r="F2264" i="2"/>
  <c r="E2264" i="2"/>
  <c r="D2264" i="2" s="1"/>
  <c r="C2264" i="2"/>
  <c r="B2264" i="2" s="1"/>
  <c r="F2263" i="2"/>
  <c r="E2263" i="2"/>
  <c r="C2263" i="2"/>
  <c r="B2263" i="2" s="1"/>
  <c r="F2262" i="2"/>
  <c r="E2262" i="2"/>
  <c r="D2262" i="2" s="1"/>
  <c r="C2262" i="2"/>
  <c r="B2262" i="2" s="1"/>
  <c r="F2261" i="2"/>
  <c r="E2261" i="2"/>
  <c r="D2261" i="2" s="1"/>
  <c r="C2261" i="2"/>
  <c r="B2261" i="2" s="1"/>
  <c r="F2260" i="2"/>
  <c r="E2260" i="2"/>
  <c r="C2260" i="2"/>
  <c r="B2260" i="2" s="1"/>
  <c r="F2259" i="2"/>
  <c r="E2259" i="2"/>
  <c r="D2259" i="2" s="1"/>
  <c r="C2259" i="2"/>
  <c r="B2259" i="2" s="1"/>
  <c r="F2258" i="2"/>
  <c r="E2258" i="2"/>
  <c r="D2258" i="2" s="1"/>
  <c r="C2258" i="2"/>
  <c r="B2258" i="2" s="1"/>
  <c r="F2257" i="2"/>
  <c r="E2257" i="2"/>
  <c r="C2257" i="2"/>
  <c r="B2257" i="2" s="1"/>
  <c r="F2256" i="2"/>
  <c r="E2256" i="2"/>
  <c r="D2256" i="2" s="1"/>
  <c r="C2256" i="2"/>
  <c r="B2256" i="2" s="1"/>
  <c r="F2255" i="2"/>
  <c r="E2255" i="2"/>
  <c r="D2255" i="2" s="1"/>
  <c r="C2255" i="2"/>
  <c r="B2255" i="2" s="1"/>
  <c r="F2254" i="2"/>
  <c r="E2254" i="2"/>
  <c r="C2254" i="2"/>
  <c r="B2254" i="2" s="1"/>
  <c r="F2253" i="2"/>
  <c r="E2253" i="2"/>
  <c r="D2253" i="2" s="1"/>
  <c r="C2253" i="2"/>
  <c r="B2253" i="2" s="1"/>
  <c r="F2252" i="2"/>
  <c r="E2252" i="2"/>
  <c r="D2252" i="2" s="1"/>
  <c r="C2252" i="2"/>
  <c r="B2252" i="2" s="1"/>
  <c r="F2251" i="2"/>
  <c r="E2251" i="2"/>
  <c r="C2251" i="2"/>
  <c r="B2251" i="2" s="1"/>
  <c r="F2250" i="2"/>
  <c r="E2250" i="2"/>
  <c r="D2250" i="2" s="1"/>
  <c r="C2250" i="2"/>
  <c r="B2250" i="2" s="1"/>
  <c r="F2249" i="2"/>
  <c r="E2249" i="2"/>
  <c r="D2249" i="2" s="1"/>
  <c r="C2249" i="2"/>
  <c r="B2249" i="2" s="1"/>
  <c r="F2248" i="2"/>
  <c r="E2248" i="2"/>
  <c r="C2248" i="2"/>
  <c r="B2248" i="2" s="1"/>
  <c r="F2247" i="2"/>
  <c r="E2247" i="2"/>
  <c r="D2247" i="2" s="1"/>
  <c r="C2247" i="2"/>
  <c r="B2247" i="2" s="1"/>
  <c r="F2246" i="2"/>
  <c r="E2246" i="2"/>
  <c r="D2246" i="2" s="1"/>
  <c r="C2246" i="2"/>
  <c r="B2246" i="2" s="1"/>
  <c r="F2245" i="2"/>
  <c r="E2245" i="2"/>
  <c r="C2245" i="2"/>
  <c r="B2245" i="2" s="1"/>
  <c r="F2244" i="2"/>
  <c r="E2244" i="2"/>
  <c r="D2244" i="2" s="1"/>
  <c r="C2244" i="2"/>
  <c r="B2244" i="2" s="1"/>
  <c r="F2243" i="2"/>
  <c r="E2243" i="2"/>
  <c r="D2243" i="2" s="1"/>
  <c r="C2243" i="2"/>
  <c r="B2243" i="2" s="1"/>
  <c r="F2242" i="2"/>
  <c r="E2242" i="2"/>
  <c r="C2242" i="2"/>
  <c r="B2242" i="2" s="1"/>
  <c r="F2241" i="2"/>
  <c r="E2241" i="2"/>
  <c r="D2241" i="2" s="1"/>
  <c r="C2241" i="2"/>
  <c r="B2241" i="2" s="1"/>
  <c r="F2240" i="2"/>
  <c r="E2240" i="2"/>
  <c r="D2240" i="2" s="1"/>
  <c r="C2240" i="2"/>
  <c r="B2240" i="2" s="1"/>
  <c r="F2239" i="2"/>
  <c r="E2239" i="2"/>
  <c r="C2239" i="2"/>
  <c r="B2239" i="2" s="1"/>
  <c r="F2238" i="2"/>
  <c r="E2238" i="2"/>
  <c r="D2238" i="2" s="1"/>
  <c r="C2238" i="2"/>
  <c r="B2238" i="2" s="1"/>
  <c r="F2237" i="2"/>
  <c r="E2237" i="2"/>
  <c r="D2237" i="2" s="1"/>
  <c r="C2237" i="2"/>
  <c r="B2237" i="2" s="1"/>
  <c r="F2236" i="2"/>
  <c r="E2236" i="2"/>
  <c r="C2236" i="2"/>
  <c r="B2236" i="2" s="1"/>
  <c r="F2235" i="2"/>
  <c r="E2235" i="2"/>
  <c r="D2235" i="2" s="1"/>
  <c r="C2235" i="2"/>
  <c r="B2235" i="2" s="1"/>
  <c r="F2234" i="2"/>
  <c r="E2234" i="2"/>
  <c r="D2234" i="2" s="1"/>
  <c r="C2234" i="2"/>
  <c r="B2234" i="2" s="1"/>
  <c r="F2233" i="2"/>
  <c r="E2233" i="2"/>
  <c r="C2233" i="2"/>
  <c r="B2233" i="2" s="1"/>
  <c r="F2232" i="2"/>
  <c r="E2232" i="2"/>
  <c r="D2232" i="2" s="1"/>
  <c r="C2232" i="2"/>
  <c r="B2232" i="2" s="1"/>
  <c r="F2231" i="2"/>
  <c r="E2231" i="2"/>
  <c r="D2231" i="2" s="1"/>
  <c r="C2231" i="2"/>
  <c r="B2231" i="2" s="1"/>
  <c r="F2230" i="2"/>
  <c r="E2230" i="2"/>
  <c r="C2230" i="2"/>
  <c r="B2230" i="2" s="1"/>
  <c r="F2229" i="2"/>
  <c r="E2229" i="2"/>
  <c r="D2229" i="2" s="1"/>
  <c r="C2229" i="2"/>
  <c r="B2229" i="2" s="1"/>
  <c r="F2228" i="2"/>
  <c r="E2228" i="2"/>
  <c r="D2228" i="2" s="1"/>
  <c r="C2228" i="2"/>
  <c r="B2228" i="2" s="1"/>
  <c r="F2227" i="2"/>
  <c r="E2227" i="2"/>
  <c r="C2227" i="2"/>
  <c r="B2227" i="2" s="1"/>
  <c r="F2226" i="2"/>
  <c r="E2226" i="2"/>
  <c r="D2226" i="2" s="1"/>
  <c r="C2226" i="2"/>
  <c r="B2226" i="2" s="1"/>
  <c r="F2225" i="2"/>
  <c r="E2225" i="2"/>
  <c r="D2225" i="2" s="1"/>
  <c r="C2225" i="2"/>
  <c r="B2225" i="2" s="1"/>
  <c r="F2224" i="2"/>
  <c r="E2224" i="2"/>
  <c r="C2224" i="2"/>
  <c r="B2224" i="2" s="1"/>
  <c r="F2223" i="2"/>
  <c r="E2223" i="2"/>
  <c r="D2223" i="2" s="1"/>
  <c r="C2223" i="2"/>
  <c r="B2223" i="2" s="1"/>
  <c r="F2222" i="2"/>
  <c r="E2222" i="2"/>
  <c r="D2222" i="2" s="1"/>
  <c r="C2222" i="2"/>
  <c r="B2222" i="2" s="1"/>
  <c r="F2221" i="2"/>
  <c r="E2221" i="2"/>
  <c r="C2221" i="2"/>
  <c r="B2221" i="2" s="1"/>
  <c r="F2220" i="2"/>
  <c r="E2220" i="2"/>
  <c r="D2220" i="2" s="1"/>
  <c r="C2220" i="2"/>
  <c r="B2220" i="2" s="1"/>
  <c r="F2219" i="2"/>
  <c r="E2219" i="2"/>
  <c r="D2219" i="2" s="1"/>
  <c r="C2219" i="2"/>
  <c r="B2219" i="2" s="1"/>
  <c r="F2218" i="2"/>
  <c r="E2218" i="2"/>
  <c r="C2218" i="2"/>
  <c r="B2218" i="2" s="1"/>
  <c r="F2217" i="2"/>
  <c r="E2217" i="2"/>
  <c r="D2217" i="2" s="1"/>
  <c r="C2217" i="2"/>
  <c r="B2217" i="2" s="1"/>
  <c r="F2216" i="2"/>
  <c r="E2216" i="2"/>
  <c r="D2216" i="2" s="1"/>
  <c r="C2216" i="2"/>
  <c r="B2216" i="2" s="1"/>
  <c r="F2215" i="2"/>
  <c r="E2215" i="2"/>
  <c r="C2215" i="2"/>
  <c r="B2215" i="2" s="1"/>
  <c r="F2214" i="2"/>
  <c r="E2214" i="2"/>
  <c r="D2214" i="2" s="1"/>
  <c r="C2214" i="2"/>
  <c r="B2214" i="2" s="1"/>
  <c r="F2213" i="2"/>
  <c r="E2213" i="2"/>
  <c r="D2213" i="2" s="1"/>
  <c r="C2213" i="2"/>
  <c r="B2213" i="2" s="1"/>
  <c r="F2212" i="2"/>
  <c r="E2212" i="2"/>
  <c r="C2212" i="2"/>
  <c r="B2212" i="2" s="1"/>
  <c r="F2211" i="2"/>
  <c r="E2211" i="2"/>
  <c r="D2211" i="2" s="1"/>
  <c r="C2211" i="2"/>
  <c r="B2211" i="2" s="1"/>
  <c r="F2210" i="2"/>
  <c r="E2210" i="2"/>
  <c r="D2210" i="2" s="1"/>
  <c r="C2210" i="2"/>
  <c r="B2210" i="2" s="1"/>
  <c r="F2209" i="2"/>
  <c r="E2209" i="2"/>
  <c r="C2209" i="2"/>
  <c r="B2209" i="2" s="1"/>
  <c r="F2208" i="2"/>
  <c r="E2208" i="2"/>
  <c r="D2208" i="2" s="1"/>
  <c r="C2208" i="2"/>
  <c r="B2208" i="2" s="1"/>
  <c r="F2207" i="2"/>
  <c r="E2207" i="2"/>
  <c r="D2207" i="2" s="1"/>
  <c r="C2207" i="2"/>
  <c r="B2207" i="2" s="1"/>
  <c r="F2206" i="2"/>
  <c r="E2206" i="2"/>
  <c r="C2206" i="2"/>
  <c r="B2206" i="2" s="1"/>
  <c r="F2205" i="2"/>
  <c r="E2205" i="2"/>
  <c r="D2205" i="2" s="1"/>
  <c r="C2205" i="2"/>
  <c r="B2205" i="2" s="1"/>
  <c r="F2204" i="2"/>
  <c r="E2204" i="2"/>
  <c r="D2204" i="2" s="1"/>
  <c r="C2204" i="2"/>
  <c r="B2204" i="2" s="1"/>
  <c r="F2197" i="2"/>
  <c r="E2197" i="2"/>
  <c r="C2197" i="2"/>
  <c r="B2197" i="2" s="1"/>
  <c r="F2196" i="2"/>
  <c r="E2196" i="2"/>
  <c r="D2196" i="2" s="1"/>
  <c r="C2196" i="2"/>
  <c r="B2196" i="2" s="1"/>
  <c r="F2195" i="2"/>
  <c r="E2195" i="2"/>
  <c r="D2195" i="2" s="1"/>
  <c r="C2195" i="2"/>
  <c r="B2195" i="2" s="1"/>
  <c r="F2194" i="2"/>
  <c r="E2194" i="2"/>
  <c r="C2194" i="2"/>
  <c r="B2194" i="2" s="1"/>
  <c r="F2193" i="2"/>
  <c r="E2193" i="2"/>
  <c r="D2193" i="2" s="1"/>
  <c r="C2193" i="2"/>
  <c r="B2193" i="2" s="1"/>
  <c r="F2192" i="2"/>
  <c r="E2192" i="2"/>
  <c r="D2192" i="2" s="1"/>
  <c r="C2192" i="2"/>
  <c r="B2192" i="2" s="1"/>
  <c r="F2191" i="2"/>
  <c r="E2191" i="2"/>
  <c r="C2191" i="2"/>
  <c r="B2191" i="2" s="1"/>
  <c r="F2190" i="2"/>
  <c r="E2190" i="2"/>
  <c r="D2190" i="2" s="1"/>
  <c r="C2190" i="2"/>
  <c r="B2190" i="2" s="1"/>
  <c r="F2189" i="2"/>
  <c r="E2189" i="2"/>
  <c r="D2189" i="2" s="1"/>
  <c r="C2189" i="2"/>
  <c r="B2189" i="2" s="1"/>
  <c r="F2188" i="2"/>
  <c r="E2188" i="2"/>
  <c r="C2188" i="2"/>
  <c r="B2188" i="2" s="1"/>
  <c r="F2187" i="2"/>
  <c r="E2187" i="2"/>
  <c r="D2187" i="2" s="1"/>
  <c r="C2187" i="2"/>
  <c r="B2187" i="2" s="1"/>
  <c r="F2186" i="2"/>
  <c r="E2186" i="2"/>
  <c r="D2186" i="2" s="1"/>
  <c r="C2186" i="2"/>
  <c r="B2186" i="2" s="1"/>
  <c r="F2185" i="2"/>
  <c r="E2185" i="2"/>
  <c r="C2185" i="2"/>
  <c r="B2185" i="2" s="1"/>
  <c r="F2184" i="2"/>
  <c r="E2184" i="2"/>
  <c r="D2184" i="2" s="1"/>
  <c r="C2184" i="2"/>
  <c r="B2184" i="2" s="1"/>
  <c r="F2183" i="2"/>
  <c r="E2183" i="2"/>
  <c r="D2183" i="2" s="1"/>
  <c r="C2183" i="2"/>
  <c r="B2183" i="2" s="1"/>
  <c r="F2182" i="2"/>
  <c r="E2182" i="2"/>
  <c r="C2182" i="2"/>
  <c r="B2182" i="2" s="1"/>
  <c r="F2181" i="2"/>
  <c r="E2181" i="2"/>
  <c r="D2181" i="2" s="1"/>
  <c r="C2181" i="2"/>
  <c r="B2181" i="2" s="1"/>
  <c r="F2180" i="2"/>
  <c r="E2180" i="2"/>
  <c r="D2180" i="2" s="1"/>
  <c r="C2180" i="2"/>
  <c r="B2180" i="2" s="1"/>
  <c r="F2179" i="2"/>
  <c r="E2179" i="2"/>
  <c r="C2179" i="2"/>
  <c r="B2179" i="2" s="1"/>
  <c r="F2178" i="2"/>
  <c r="E2178" i="2"/>
  <c r="D2178" i="2" s="1"/>
  <c r="C2178" i="2"/>
  <c r="B2178" i="2" s="1"/>
  <c r="F2177" i="2"/>
  <c r="E2177" i="2"/>
  <c r="D2177" i="2" s="1"/>
  <c r="C2177" i="2"/>
  <c r="B2177" i="2" s="1"/>
  <c r="F2176" i="2"/>
  <c r="E2176" i="2"/>
  <c r="D2176" i="2" s="1"/>
  <c r="C2176" i="2"/>
  <c r="B2176" i="2" s="1"/>
  <c r="F2175" i="2"/>
  <c r="E2175" i="2"/>
  <c r="D2175" i="2" s="1"/>
  <c r="C2175" i="2"/>
  <c r="B2175" i="2" s="1"/>
  <c r="F2174" i="2"/>
  <c r="E2174" i="2"/>
  <c r="D2174" i="2" s="1"/>
  <c r="C2174" i="2"/>
  <c r="B2174" i="2" s="1"/>
  <c r="F2173" i="2"/>
  <c r="E2173" i="2"/>
  <c r="D2173" i="2" s="1"/>
  <c r="C2173" i="2"/>
  <c r="B2173" i="2" s="1"/>
  <c r="F2172" i="2"/>
  <c r="E2172" i="2"/>
  <c r="C2172" i="2"/>
  <c r="B2172" i="2" s="1"/>
  <c r="F2171" i="2"/>
  <c r="E2171" i="2"/>
  <c r="D2171" i="2" s="1"/>
  <c r="C2171" i="2"/>
  <c r="B2171" i="2" s="1"/>
  <c r="F2170" i="2"/>
  <c r="E2170" i="2"/>
  <c r="D2170" i="2" s="1"/>
  <c r="C2170" i="2"/>
  <c r="B2170" i="2" s="1"/>
  <c r="F2169" i="2"/>
  <c r="E2169" i="2"/>
  <c r="C2169" i="2"/>
  <c r="B2169" i="2" s="1"/>
  <c r="F2168" i="2"/>
  <c r="E2168" i="2"/>
  <c r="D2168" i="2" s="1"/>
  <c r="C2168" i="2"/>
  <c r="B2168" i="2" s="1"/>
  <c r="F2167" i="2"/>
  <c r="E2167" i="2"/>
  <c r="D2167" i="2" s="1"/>
  <c r="C2167" i="2"/>
  <c r="B2167" i="2" s="1"/>
  <c r="F2166" i="2"/>
  <c r="E2166" i="2"/>
  <c r="C2166" i="2"/>
  <c r="B2166" i="2" s="1"/>
  <c r="F2165" i="2"/>
  <c r="E2165" i="2"/>
  <c r="D2165" i="2" s="1"/>
  <c r="C2165" i="2"/>
  <c r="B2165" i="2" s="1"/>
  <c r="F2164" i="2"/>
  <c r="E2164" i="2"/>
  <c r="D2164" i="2" s="1"/>
  <c r="C2164" i="2"/>
  <c r="B2164" i="2" s="1"/>
  <c r="F2163" i="2"/>
  <c r="E2163" i="2"/>
  <c r="C2163" i="2"/>
  <c r="B2163" i="2" s="1"/>
  <c r="F2162" i="2"/>
  <c r="E2162" i="2"/>
  <c r="D2162" i="2" s="1"/>
  <c r="C2162" i="2"/>
  <c r="B2162" i="2" s="1"/>
  <c r="F2157" i="2"/>
  <c r="E2157" i="2"/>
  <c r="D2157" i="2" s="1"/>
  <c r="C2157" i="2"/>
  <c r="B2157" i="2" s="1"/>
  <c r="F2156" i="2"/>
  <c r="E2156" i="2"/>
  <c r="C2156" i="2"/>
  <c r="B2156" i="2" s="1"/>
  <c r="F2155" i="2"/>
  <c r="E2155" i="2"/>
  <c r="D2155" i="2" s="1"/>
  <c r="C2155" i="2"/>
  <c r="B2155" i="2" s="1"/>
  <c r="F2154" i="2"/>
  <c r="E2154" i="2"/>
  <c r="C2154" i="2"/>
  <c r="B2154" i="2" s="1"/>
  <c r="F2153" i="2"/>
  <c r="E2153" i="2"/>
  <c r="C2153" i="2"/>
  <c r="B2153" i="2" s="1"/>
  <c r="F2152" i="2"/>
  <c r="E2152" i="2"/>
  <c r="D2152" i="2" s="1"/>
  <c r="C2152" i="2"/>
  <c r="B2152" i="2" s="1"/>
  <c r="F2151" i="2"/>
  <c r="E2151" i="2"/>
  <c r="D2151" i="2" s="1"/>
  <c r="C2151" i="2"/>
  <c r="B2151" i="2" s="1"/>
  <c r="F2150" i="2"/>
  <c r="E2150" i="2"/>
  <c r="D2150" i="2" s="1"/>
  <c r="C2150" i="2"/>
  <c r="B2150" i="2" s="1"/>
  <c r="F2149" i="2"/>
  <c r="E2149" i="2"/>
  <c r="C2149" i="2"/>
  <c r="B2149" i="2" s="1"/>
  <c r="F2148" i="2"/>
  <c r="E2148" i="2"/>
  <c r="C2148" i="2"/>
  <c r="B2148" i="2" s="1"/>
  <c r="F2147" i="2"/>
  <c r="E2147" i="2"/>
  <c r="D2147" i="2" s="1"/>
  <c r="C2147" i="2"/>
  <c r="B2147" i="2" s="1"/>
  <c r="F2146" i="2"/>
  <c r="E2146" i="2"/>
  <c r="C2146" i="2"/>
  <c r="B2146" i="2" s="1"/>
  <c r="F2145" i="2"/>
  <c r="E2145" i="2"/>
  <c r="C2145" i="2"/>
  <c r="B2145" i="2" s="1"/>
  <c r="F2144" i="2"/>
  <c r="E2144" i="2"/>
  <c r="C2144" i="2"/>
  <c r="B2144" i="2" s="1"/>
  <c r="F2143" i="2"/>
  <c r="E2143" i="2"/>
  <c r="D2143" i="2" s="1"/>
  <c r="C2143" i="2"/>
  <c r="B2143" i="2" s="1"/>
  <c r="F2142" i="2"/>
  <c r="E2142" i="2"/>
  <c r="C2142" i="2"/>
  <c r="B2142" i="2" s="1"/>
  <c r="F2141" i="2"/>
  <c r="E2141" i="2"/>
  <c r="D2141" i="2" s="1"/>
  <c r="C2141" i="2"/>
  <c r="B2141" i="2" s="1"/>
  <c r="F2140" i="2"/>
  <c r="E2140" i="2"/>
  <c r="D2140" i="2" s="1"/>
  <c r="C2140" i="2"/>
  <c r="B2140" i="2" s="1"/>
  <c r="F2139" i="2"/>
  <c r="E2139" i="2"/>
  <c r="C2139" i="2"/>
  <c r="B2139" i="2" s="1"/>
  <c r="F2138" i="2"/>
  <c r="E2138" i="2"/>
  <c r="D2138" i="2" s="1"/>
  <c r="C2138" i="2"/>
  <c r="B2138" i="2" s="1"/>
  <c r="F2137" i="2"/>
  <c r="E2137" i="2"/>
  <c r="D2137" i="2" s="1"/>
  <c r="C2137" i="2"/>
  <c r="B2137" i="2" s="1"/>
  <c r="F2136" i="2"/>
  <c r="E2136" i="2"/>
  <c r="C2136" i="2"/>
  <c r="B2136" i="2" s="1"/>
  <c r="F2135" i="2"/>
  <c r="E2135" i="2"/>
  <c r="D2135" i="2" s="1"/>
  <c r="C2135" i="2"/>
  <c r="B2135" i="2" s="1"/>
  <c r="F2134" i="2"/>
  <c r="E2134" i="2"/>
  <c r="D2134" i="2" s="1"/>
  <c r="C2134" i="2"/>
  <c r="B2134" i="2" s="1"/>
  <c r="F2133" i="2"/>
  <c r="E2133" i="2"/>
  <c r="D2133" i="2" s="1"/>
  <c r="C2133" i="2"/>
  <c r="B2133" i="2" s="1"/>
  <c r="F2132" i="2"/>
  <c r="E2132" i="2"/>
  <c r="C2132" i="2"/>
  <c r="B2132" i="2" s="1"/>
  <c r="F2131" i="2"/>
  <c r="E2131" i="2"/>
  <c r="D2131" i="2" s="1"/>
  <c r="C2131" i="2"/>
  <c r="B2131" i="2" s="1"/>
  <c r="F2130" i="2"/>
  <c r="E2130" i="2"/>
  <c r="C2130" i="2"/>
  <c r="B2130" i="2" s="1"/>
  <c r="F2129" i="2"/>
  <c r="E2129" i="2"/>
  <c r="D2129" i="2" s="1"/>
  <c r="C2129" i="2"/>
  <c r="B2129" i="2" s="1"/>
  <c r="F2128" i="2"/>
  <c r="E2128" i="2"/>
  <c r="D2128" i="2" s="1"/>
  <c r="C2128" i="2"/>
  <c r="B2128" i="2" s="1"/>
  <c r="F2127" i="2"/>
  <c r="E2127" i="2"/>
  <c r="C2127" i="2"/>
  <c r="B2127" i="2" s="1"/>
  <c r="F2126" i="2"/>
  <c r="E2126" i="2"/>
  <c r="D2126" i="2" s="1"/>
  <c r="C2126" i="2"/>
  <c r="B2126" i="2" s="1"/>
  <c r="F2125" i="2"/>
  <c r="E2125" i="2"/>
  <c r="D2125" i="2" s="1"/>
  <c r="C2125" i="2"/>
  <c r="B2125" i="2" s="1"/>
  <c r="F2124" i="2"/>
  <c r="E2124" i="2"/>
  <c r="C2124" i="2"/>
  <c r="B2124" i="2" s="1"/>
  <c r="F2123" i="2"/>
  <c r="E2123" i="2"/>
  <c r="D2123" i="2" s="1"/>
  <c r="C2123" i="2"/>
  <c r="B2123" i="2" s="1"/>
  <c r="F2122" i="2"/>
  <c r="E2122" i="2"/>
  <c r="D2122" i="2" s="1"/>
  <c r="C2122" i="2"/>
  <c r="B2122" i="2" s="1"/>
  <c r="F2121" i="2"/>
  <c r="E2121" i="2"/>
  <c r="C2121" i="2"/>
  <c r="B2121" i="2" s="1"/>
  <c r="F2120" i="2"/>
  <c r="E2120" i="2"/>
  <c r="D2120" i="2" s="1"/>
  <c r="C2120" i="2"/>
  <c r="B2120" i="2" s="1"/>
  <c r="F2119" i="2"/>
  <c r="E2119" i="2"/>
  <c r="D2119" i="2" s="1"/>
  <c r="C2119" i="2"/>
  <c r="B2119" i="2" s="1"/>
  <c r="F2118" i="2"/>
  <c r="E2118" i="2"/>
  <c r="C2118" i="2"/>
  <c r="B2118" i="2" s="1"/>
  <c r="F2117" i="2"/>
  <c r="E2117" i="2"/>
  <c r="D2117" i="2" s="1"/>
  <c r="C2117" i="2"/>
  <c r="B2117" i="2" s="1"/>
  <c r="F2116" i="2"/>
  <c r="E2116" i="2"/>
  <c r="D2116" i="2" s="1"/>
  <c r="C2116" i="2"/>
  <c r="B2116" i="2" s="1"/>
  <c r="F2115" i="2"/>
  <c r="E2115" i="2"/>
  <c r="C2115" i="2"/>
  <c r="B2115" i="2" s="1"/>
  <c r="F2114" i="2"/>
  <c r="E2114" i="2"/>
  <c r="D2114" i="2" s="1"/>
  <c r="C2114" i="2"/>
  <c r="B2114" i="2" s="1"/>
  <c r="F2113" i="2"/>
  <c r="E2113" i="2"/>
  <c r="D2113" i="2" s="1"/>
  <c r="C2113" i="2"/>
  <c r="B2113" i="2" s="1"/>
  <c r="F2112" i="2"/>
  <c r="E2112" i="2"/>
  <c r="C2112" i="2"/>
  <c r="B2112" i="2" s="1"/>
  <c r="F2111" i="2"/>
  <c r="E2111" i="2"/>
  <c r="D2111" i="2" s="1"/>
  <c r="C2111" i="2"/>
  <c r="B2111" i="2" s="1"/>
  <c r="F2110" i="2"/>
  <c r="E2110" i="2"/>
  <c r="D2110" i="2" s="1"/>
  <c r="C2110" i="2"/>
  <c r="B2110" i="2" s="1"/>
  <c r="F2109" i="2"/>
  <c r="E2109" i="2"/>
  <c r="C2109" i="2"/>
  <c r="B2109" i="2" s="1"/>
  <c r="F2108" i="2"/>
  <c r="E2108" i="2"/>
  <c r="D2108" i="2" s="1"/>
  <c r="C2108" i="2"/>
  <c r="B2108" i="2" s="1"/>
  <c r="F2107" i="2"/>
  <c r="E2107" i="2"/>
  <c r="D2107" i="2" s="1"/>
  <c r="C2107" i="2"/>
  <c r="B2107" i="2" s="1"/>
  <c r="F2106" i="2"/>
  <c r="E2106" i="2"/>
  <c r="C2106" i="2"/>
  <c r="B2106" i="2" s="1"/>
  <c r="F2105" i="2"/>
  <c r="E2105" i="2"/>
  <c r="D2105" i="2" s="1"/>
  <c r="C2105" i="2"/>
  <c r="B2105" i="2" s="1"/>
  <c r="F2104" i="2"/>
  <c r="E2104" i="2"/>
  <c r="D2104" i="2" s="1"/>
  <c r="C2104" i="2"/>
  <c r="B2104" i="2" s="1"/>
  <c r="F2103" i="2"/>
  <c r="E2103" i="2"/>
  <c r="C2103" i="2"/>
  <c r="B2103" i="2" s="1"/>
  <c r="F2102" i="2"/>
  <c r="E2102" i="2"/>
  <c r="D2102" i="2" s="1"/>
  <c r="C2102" i="2"/>
  <c r="B2102" i="2" s="1"/>
  <c r="F2101" i="2"/>
  <c r="E2101" i="2"/>
  <c r="D2101" i="2" s="1"/>
  <c r="C2101" i="2"/>
  <c r="B2101" i="2" s="1"/>
  <c r="F2100" i="2"/>
  <c r="E2100" i="2"/>
  <c r="C2100" i="2"/>
  <c r="B2100" i="2" s="1"/>
  <c r="F2099" i="2"/>
  <c r="E2099" i="2"/>
  <c r="D2099" i="2" s="1"/>
  <c r="C2099" i="2"/>
  <c r="B2099" i="2" s="1"/>
  <c r="F2098" i="2"/>
  <c r="E2098" i="2"/>
  <c r="D2098" i="2" s="1"/>
  <c r="C2098" i="2"/>
  <c r="B2098" i="2" s="1"/>
  <c r="F2097" i="2"/>
  <c r="E2097" i="2"/>
  <c r="C2097" i="2"/>
  <c r="B2097" i="2" s="1"/>
  <c r="F2096" i="2"/>
  <c r="E2096" i="2"/>
  <c r="D2096" i="2" s="1"/>
  <c r="C2096" i="2"/>
  <c r="B2096" i="2" s="1"/>
  <c r="F2095" i="2"/>
  <c r="E2095" i="2"/>
  <c r="D2095" i="2" s="1"/>
  <c r="C2095" i="2"/>
  <c r="B2095" i="2" s="1"/>
  <c r="F2094" i="2"/>
  <c r="E2094" i="2"/>
  <c r="C2094" i="2"/>
  <c r="B2094" i="2" s="1"/>
  <c r="F2093" i="2"/>
  <c r="E2093" i="2"/>
  <c r="D2093" i="2" s="1"/>
  <c r="C2093" i="2"/>
  <c r="B2093" i="2" s="1"/>
  <c r="F2092" i="2"/>
  <c r="E2092" i="2"/>
  <c r="D2092" i="2" s="1"/>
  <c r="C2092" i="2"/>
  <c r="B2092" i="2" s="1"/>
  <c r="F2091" i="2"/>
  <c r="E2091" i="2"/>
  <c r="C2091" i="2"/>
  <c r="B2091" i="2" s="1"/>
  <c r="F2090" i="2"/>
  <c r="E2090" i="2"/>
  <c r="D2090" i="2" s="1"/>
  <c r="C2090" i="2"/>
  <c r="B2090" i="2" s="1"/>
  <c r="F2089" i="2"/>
  <c r="E2089" i="2"/>
  <c r="D2089" i="2" s="1"/>
  <c r="C2089" i="2"/>
  <c r="B2089" i="2" s="1"/>
  <c r="F2088" i="2"/>
  <c r="E2088" i="2"/>
  <c r="C2088" i="2"/>
  <c r="B2088" i="2" s="1"/>
  <c r="F2087" i="2"/>
  <c r="E2087" i="2"/>
  <c r="D2087" i="2" s="1"/>
  <c r="C2087" i="2"/>
  <c r="B2087" i="2" s="1"/>
  <c r="F2086" i="2"/>
  <c r="E2086" i="2"/>
  <c r="D2086" i="2" s="1"/>
  <c r="C2086" i="2"/>
  <c r="B2086" i="2" s="1"/>
  <c r="F2085" i="2"/>
  <c r="E2085" i="2"/>
  <c r="C2085" i="2"/>
  <c r="B2085" i="2" s="1"/>
  <c r="F2084" i="2"/>
  <c r="E2084" i="2"/>
  <c r="D2084" i="2" s="1"/>
  <c r="C2084" i="2"/>
  <c r="B2084" i="2" s="1"/>
  <c r="F2083" i="2"/>
  <c r="E2083" i="2"/>
  <c r="D2083" i="2" s="1"/>
  <c r="C2083" i="2"/>
  <c r="B2083" i="2" s="1"/>
  <c r="F2082" i="2"/>
  <c r="E2082" i="2"/>
  <c r="C2082" i="2"/>
  <c r="B2082" i="2" s="1"/>
  <c r="F2081" i="2"/>
  <c r="E2081" i="2"/>
  <c r="D2081" i="2" s="1"/>
  <c r="C2081" i="2"/>
  <c r="B2081" i="2" s="1"/>
  <c r="F2080" i="2"/>
  <c r="E2080" i="2"/>
  <c r="D2080" i="2" s="1"/>
  <c r="C2080" i="2"/>
  <c r="B2080" i="2" s="1"/>
  <c r="F2079" i="2"/>
  <c r="E2079" i="2"/>
  <c r="C2079" i="2"/>
  <c r="B2079" i="2" s="1"/>
  <c r="F2078" i="2"/>
  <c r="E2078" i="2"/>
  <c r="D2078" i="2" s="1"/>
  <c r="C2078" i="2"/>
  <c r="B2078" i="2" s="1"/>
  <c r="F2077" i="2"/>
  <c r="E2077" i="2"/>
  <c r="D2077" i="2" s="1"/>
  <c r="C2077" i="2"/>
  <c r="B2077" i="2" s="1"/>
  <c r="F2076" i="2"/>
  <c r="E2076" i="2"/>
  <c r="C2076" i="2"/>
  <c r="B2076" i="2" s="1"/>
  <c r="F2075" i="2"/>
  <c r="E2075" i="2"/>
  <c r="D2075" i="2" s="1"/>
  <c r="C2075" i="2"/>
  <c r="B2075" i="2" s="1"/>
  <c r="F2074" i="2"/>
  <c r="E2074" i="2"/>
  <c r="D2074" i="2" s="1"/>
  <c r="C2074" i="2"/>
  <c r="B2074" i="2" s="1"/>
  <c r="F2073" i="2"/>
  <c r="E2073" i="2"/>
  <c r="C2073" i="2"/>
  <c r="B2073" i="2" s="1"/>
  <c r="F2072" i="2"/>
  <c r="E2072" i="2"/>
  <c r="D2072" i="2" s="1"/>
  <c r="C2072" i="2"/>
  <c r="B2072" i="2" s="1"/>
  <c r="F2071" i="2"/>
  <c r="E2071" i="2"/>
  <c r="D2071" i="2" s="1"/>
  <c r="C2071" i="2"/>
  <c r="B2071" i="2" s="1"/>
  <c r="F2070" i="2"/>
  <c r="E2070" i="2"/>
  <c r="C2070" i="2"/>
  <c r="B2070" i="2" s="1"/>
  <c r="F2069" i="2"/>
  <c r="E2069" i="2"/>
  <c r="D2069" i="2" s="1"/>
  <c r="C2069" i="2"/>
  <c r="B2069" i="2" s="1"/>
  <c r="F2068" i="2"/>
  <c r="E2068" i="2"/>
  <c r="D2068" i="2" s="1"/>
  <c r="C2068" i="2"/>
  <c r="B2068" i="2" s="1"/>
  <c r="F2067" i="2"/>
  <c r="E2067" i="2"/>
  <c r="C2067" i="2"/>
  <c r="B2067" i="2" s="1"/>
  <c r="F2066" i="2"/>
  <c r="E2066" i="2"/>
  <c r="D2066" i="2" s="1"/>
  <c r="C2066" i="2"/>
  <c r="B2066" i="2" s="1"/>
  <c r="F2065" i="2"/>
  <c r="E2065" i="2"/>
  <c r="D2065" i="2" s="1"/>
  <c r="C2065" i="2"/>
  <c r="B2065" i="2" s="1"/>
  <c r="F2064" i="2"/>
  <c r="E2064" i="2"/>
  <c r="C2064" i="2"/>
  <c r="B2064" i="2" s="1"/>
  <c r="F2063" i="2"/>
  <c r="E2063" i="2"/>
  <c r="D2063" i="2" s="1"/>
  <c r="C2063" i="2"/>
  <c r="B2063" i="2" s="1"/>
  <c r="F2062" i="2"/>
  <c r="E2062" i="2"/>
  <c r="D2062" i="2" s="1"/>
  <c r="C2062" i="2"/>
  <c r="B2062" i="2" s="1"/>
  <c r="F2061" i="2"/>
  <c r="E2061" i="2"/>
  <c r="C2061" i="2"/>
  <c r="B2061" i="2" s="1"/>
  <c r="F2060" i="2"/>
  <c r="E2060" i="2"/>
  <c r="D2060" i="2" s="1"/>
  <c r="C2060" i="2"/>
  <c r="B2060" i="2" s="1"/>
  <c r="F2059" i="2"/>
  <c r="E2059" i="2"/>
  <c r="D2059" i="2" s="1"/>
  <c r="C2059" i="2"/>
  <c r="B2059" i="2" s="1"/>
  <c r="F2058" i="2"/>
  <c r="E2058" i="2"/>
  <c r="C2058" i="2"/>
  <c r="B2058" i="2" s="1"/>
  <c r="F2057" i="2"/>
  <c r="E2057" i="2"/>
  <c r="D2057" i="2" s="1"/>
  <c r="C2057" i="2"/>
  <c r="B2057" i="2" s="1"/>
  <c r="F2056" i="2"/>
  <c r="E2056" i="2"/>
  <c r="D2056" i="2" s="1"/>
  <c r="C2056" i="2"/>
  <c r="B2056" i="2" s="1"/>
  <c r="F2055" i="2"/>
  <c r="E2055" i="2"/>
  <c r="C2055" i="2"/>
  <c r="B2055" i="2" s="1"/>
  <c r="F2054" i="2"/>
  <c r="E2054" i="2"/>
  <c r="D2054" i="2" s="1"/>
  <c r="C2054" i="2"/>
  <c r="B2054" i="2" s="1"/>
  <c r="F2053" i="2"/>
  <c r="E2053" i="2"/>
  <c r="D2053" i="2" s="1"/>
  <c r="C2053" i="2"/>
  <c r="B2053" i="2" s="1"/>
  <c r="F2052" i="2"/>
  <c r="E2052" i="2"/>
  <c r="C2052" i="2"/>
  <c r="B2052" i="2" s="1"/>
  <c r="F2051" i="2"/>
  <c r="E2051" i="2"/>
  <c r="D2051" i="2" s="1"/>
  <c r="C2051" i="2"/>
  <c r="B2051" i="2" s="1"/>
  <c r="F2050" i="2"/>
  <c r="E2050" i="2"/>
  <c r="D2050" i="2" s="1"/>
  <c r="C2050" i="2"/>
  <c r="B2050" i="2" s="1"/>
  <c r="F2049" i="2"/>
  <c r="E2049" i="2"/>
  <c r="C2049" i="2"/>
  <c r="B2049" i="2" s="1"/>
  <c r="F2048" i="2"/>
  <c r="E2048" i="2"/>
  <c r="D2048" i="2" s="1"/>
  <c r="C2048" i="2"/>
  <c r="B2048" i="2" s="1"/>
  <c r="F2047" i="2"/>
  <c r="E2047" i="2"/>
  <c r="D2047" i="2" s="1"/>
  <c r="C2047" i="2"/>
  <c r="B2047" i="2" s="1"/>
  <c r="F2046" i="2"/>
  <c r="E2046" i="2"/>
  <c r="C2046" i="2"/>
  <c r="B2046" i="2" s="1"/>
  <c r="F2045" i="2"/>
  <c r="E2045" i="2"/>
  <c r="D2045" i="2" s="1"/>
  <c r="C2045" i="2"/>
  <c r="B2045" i="2" s="1"/>
  <c r="F2044" i="2"/>
  <c r="E2044" i="2"/>
  <c r="D2044" i="2" s="1"/>
  <c r="C2044" i="2"/>
  <c r="B2044" i="2" s="1"/>
  <c r="F2043" i="2"/>
  <c r="E2043" i="2"/>
  <c r="C2043" i="2"/>
  <c r="B2043" i="2" s="1"/>
  <c r="F2042" i="2"/>
  <c r="E2042" i="2"/>
  <c r="D2042" i="2" s="1"/>
  <c r="C2042" i="2"/>
  <c r="B2042" i="2" s="1"/>
  <c r="F2041" i="2"/>
  <c r="E2041" i="2"/>
  <c r="D2041" i="2" s="1"/>
  <c r="C2041" i="2"/>
  <c r="B2041" i="2" s="1"/>
  <c r="F2040" i="2"/>
  <c r="E2040" i="2"/>
  <c r="C2040" i="2"/>
  <c r="B2040" i="2" s="1"/>
  <c r="F2039" i="2"/>
  <c r="E2039" i="2"/>
  <c r="D2039" i="2" s="1"/>
  <c r="C2039" i="2"/>
  <c r="B2039" i="2" s="1"/>
  <c r="F2038" i="2"/>
  <c r="E2038" i="2"/>
  <c r="D2038" i="2" s="1"/>
  <c r="C2038" i="2"/>
  <c r="B2038" i="2" s="1"/>
  <c r="F2037" i="2"/>
  <c r="E2037" i="2"/>
  <c r="C2037" i="2"/>
  <c r="B2037" i="2" s="1"/>
  <c r="F2036" i="2"/>
  <c r="E2036" i="2"/>
  <c r="C2036" i="2"/>
  <c r="B2036" i="2" s="1"/>
  <c r="F2035" i="2"/>
  <c r="E2035" i="2"/>
  <c r="D2035" i="2" s="1"/>
  <c r="C2035" i="2"/>
  <c r="B2035" i="2" s="1"/>
  <c r="F2034" i="2"/>
  <c r="E2034" i="2"/>
  <c r="C2034" i="2"/>
  <c r="B2034" i="2" s="1"/>
  <c r="F2033" i="2"/>
  <c r="E2033" i="2"/>
  <c r="D2033" i="2" s="1"/>
  <c r="C2033" i="2"/>
  <c r="B2033" i="2" s="1"/>
  <c r="F2032" i="2"/>
  <c r="E2032" i="2"/>
  <c r="D2032" i="2" s="1"/>
  <c r="C2032" i="2"/>
  <c r="B2032" i="2" s="1"/>
  <c r="F2031" i="2"/>
  <c r="E2031" i="2"/>
  <c r="C2031" i="2"/>
  <c r="B2031" i="2" s="1"/>
  <c r="F2030" i="2"/>
  <c r="E2030" i="2"/>
  <c r="D2030" i="2" s="1"/>
  <c r="C2030" i="2"/>
  <c r="B2030" i="2" s="1"/>
  <c r="F2029" i="2"/>
  <c r="E2029" i="2"/>
  <c r="D2029" i="2" s="1"/>
  <c r="C2029" i="2"/>
  <c r="B2029" i="2" s="1"/>
  <c r="F2028" i="2"/>
  <c r="E2028" i="2"/>
  <c r="C2028" i="2"/>
  <c r="B2028" i="2" s="1"/>
  <c r="F2027" i="2"/>
  <c r="E2027" i="2"/>
  <c r="D2027" i="2" s="1"/>
  <c r="C2027" i="2"/>
  <c r="B2027" i="2" s="1"/>
  <c r="F2026" i="2"/>
  <c r="E2026" i="2"/>
  <c r="D2026" i="2" s="1"/>
  <c r="C2026" i="2"/>
  <c r="B2026" i="2" s="1"/>
  <c r="F2025" i="2"/>
  <c r="E2025" i="2"/>
  <c r="C2025" i="2"/>
  <c r="B2025" i="2" s="1"/>
  <c r="F2024" i="2"/>
  <c r="E2024" i="2"/>
  <c r="D2024" i="2" s="1"/>
  <c r="C2024" i="2"/>
  <c r="B2024" i="2" s="1"/>
  <c r="F2023" i="2"/>
  <c r="E2023" i="2"/>
  <c r="D2023" i="2" s="1"/>
  <c r="C2023" i="2"/>
  <c r="B2023" i="2" s="1"/>
  <c r="F2022" i="2"/>
  <c r="E2022" i="2"/>
  <c r="C2022" i="2"/>
  <c r="B2022" i="2" s="1"/>
  <c r="F2021" i="2"/>
  <c r="E2021" i="2"/>
  <c r="D2021" i="2" s="1"/>
  <c r="C2021" i="2"/>
  <c r="B2021" i="2" s="1"/>
  <c r="F2020" i="2"/>
  <c r="E2020" i="2"/>
  <c r="D2020" i="2" s="1"/>
  <c r="C2020" i="2"/>
  <c r="B2020" i="2" s="1"/>
  <c r="F2019" i="2"/>
  <c r="E2019" i="2"/>
  <c r="C2019" i="2"/>
  <c r="B2019" i="2" s="1"/>
  <c r="F2018" i="2"/>
  <c r="E2018" i="2"/>
  <c r="D2018" i="2" s="1"/>
  <c r="C2018" i="2"/>
  <c r="B2018" i="2" s="1"/>
  <c r="F2017" i="2"/>
  <c r="E2017" i="2"/>
  <c r="D2017" i="2" s="1"/>
  <c r="C2017" i="2"/>
  <c r="B2017" i="2" s="1"/>
  <c r="F2016" i="2"/>
  <c r="E2016" i="2"/>
  <c r="C2016" i="2"/>
  <c r="B2016" i="2" s="1"/>
  <c r="F2015" i="2"/>
  <c r="E2015" i="2"/>
  <c r="D2015" i="2" s="1"/>
  <c r="C2015" i="2"/>
  <c r="B2015" i="2" s="1"/>
  <c r="F2014" i="2"/>
  <c r="E2014" i="2"/>
  <c r="D2014" i="2" s="1"/>
  <c r="C2014" i="2"/>
  <c r="B2014" i="2" s="1"/>
  <c r="F2013" i="2"/>
  <c r="E2013" i="2"/>
  <c r="C2013" i="2"/>
  <c r="B2013" i="2" s="1"/>
  <c r="F2012" i="2"/>
  <c r="E2012" i="2"/>
  <c r="D2012" i="2" s="1"/>
  <c r="C2012" i="2"/>
  <c r="B2012" i="2" s="1"/>
  <c r="F2011" i="2"/>
  <c r="E2011" i="2"/>
  <c r="D2011" i="2" s="1"/>
  <c r="C2011" i="2"/>
  <c r="B2011" i="2" s="1"/>
  <c r="F2010" i="2"/>
  <c r="E2010" i="2"/>
  <c r="C2010" i="2"/>
  <c r="B2010" i="2" s="1"/>
  <c r="F2009" i="2"/>
  <c r="E2009" i="2"/>
  <c r="D2009" i="2" s="1"/>
  <c r="C2009" i="2"/>
  <c r="B2009" i="2" s="1"/>
  <c r="F2008" i="2"/>
  <c r="E2008" i="2"/>
  <c r="D2008" i="2" s="1"/>
  <c r="C2008" i="2"/>
  <c r="B2008" i="2" s="1"/>
  <c r="F2007" i="2"/>
  <c r="E2007" i="2"/>
  <c r="C2007" i="2"/>
  <c r="B2007" i="2" s="1"/>
  <c r="F2006" i="2"/>
  <c r="E2006" i="2"/>
  <c r="D2006" i="2" s="1"/>
  <c r="C2006" i="2"/>
  <c r="B2006" i="2" s="1"/>
  <c r="F2005" i="2"/>
  <c r="E2005" i="2"/>
  <c r="D2005" i="2" s="1"/>
  <c r="C2005" i="2"/>
  <c r="B2005" i="2" s="1"/>
  <c r="F2004" i="2"/>
  <c r="E2004" i="2"/>
  <c r="C2004" i="2"/>
  <c r="B2004" i="2" s="1"/>
  <c r="F2003" i="2"/>
  <c r="E2003" i="2"/>
  <c r="D2003" i="2" s="1"/>
  <c r="C2003" i="2"/>
  <c r="B2003" i="2" s="1"/>
  <c r="F2002" i="2"/>
  <c r="E2002" i="2"/>
  <c r="D2002" i="2" s="1"/>
  <c r="C2002" i="2"/>
  <c r="B2002" i="2" s="1"/>
  <c r="F2001" i="2"/>
  <c r="E2001" i="2"/>
  <c r="C2001" i="2"/>
  <c r="B2001" i="2" s="1"/>
  <c r="F2000" i="2"/>
  <c r="E2000" i="2"/>
  <c r="D2000" i="2" s="1"/>
  <c r="C2000" i="2"/>
  <c r="B2000" i="2" s="1"/>
  <c r="F1999" i="2"/>
  <c r="E1999" i="2"/>
  <c r="D1999" i="2" s="1"/>
  <c r="C1999" i="2"/>
  <c r="B1999" i="2" s="1"/>
  <c r="F1998" i="2"/>
  <c r="E1998" i="2"/>
  <c r="C1998" i="2"/>
  <c r="B1998" i="2" s="1"/>
  <c r="F1997" i="2"/>
  <c r="E1997" i="2"/>
  <c r="D1997" i="2" s="1"/>
  <c r="C1997" i="2"/>
  <c r="B1997" i="2" s="1"/>
  <c r="F1996" i="2"/>
  <c r="E1996" i="2"/>
  <c r="D1996" i="2" s="1"/>
  <c r="C1996" i="2"/>
  <c r="B1996" i="2" s="1"/>
  <c r="F1995" i="2"/>
  <c r="E1995" i="2"/>
  <c r="C1995" i="2"/>
  <c r="B1995" i="2" s="1"/>
  <c r="F1994" i="2"/>
  <c r="E1994" i="2"/>
  <c r="D1994" i="2" s="1"/>
  <c r="C1994" i="2"/>
  <c r="B1994" i="2" s="1"/>
  <c r="F1993" i="2"/>
  <c r="E1993" i="2"/>
  <c r="D1993" i="2" s="1"/>
  <c r="C1993" i="2"/>
  <c r="B1993" i="2" s="1"/>
  <c r="F1992" i="2"/>
  <c r="E1992" i="2"/>
  <c r="C1992" i="2"/>
  <c r="B1992" i="2" s="1"/>
  <c r="F1991" i="2"/>
  <c r="E1991" i="2"/>
  <c r="C1991" i="2"/>
  <c r="B1991" i="2" s="1"/>
  <c r="F1990" i="2"/>
  <c r="E1990" i="2"/>
  <c r="D1990" i="2" s="1"/>
  <c r="C1990" i="2"/>
  <c r="B1990" i="2" s="1"/>
  <c r="F1989" i="2"/>
  <c r="E1989" i="2"/>
  <c r="C1989" i="2"/>
  <c r="B1989" i="2" s="1"/>
  <c r="F1988" i="2"/>
  <c r="E1988" i="2"/>
  <c r="D1988" i="2" s="1"/>
  <c r="C1988" i="2"/>
  <c r="B1988" i="2" s="1"/>
  <c r="F1987" i="2"/>
  <c r="E1987" i="2"/>
  <c r="D1987" i="2" s="1"/>
  <c r="C1987" i="2"/>
  <c r="B1987" i="2" s="1"/>
  <c r="F1986" i="2"/>
  <c r="E1986" i="2"/>
  <c r="C1986" i="2"/>
  <c r="B1986" i="2" s="1"/>
  <c r="F1985" i="2"/>
  <c r="E1985" i="2"/>
  <c r="D1985" i="2" s="1"/>
  <c r="C1985" i="2"/>
  <c r="B1985" i="2" s="1"/>
  <c r="F1984" i="2"/>
  <c r="E1984" i="2"/>
  <c r="D1984" i="2" s="1"/>
  <c r="C1984" i="2"/>
  <c r="B1984" i="2" s="1"/>
  <c r="F1983" i="2"/>
  <c r="E1983" i="2"/>
  <c r="C1983" i="2"/>
  <c r="B1983" i="2" s="1"/>
  <c r="F1982" i="2"/>
  <c r="E1982" i="2"/>
  <c r="D1982" i="2" s="1"/>
  <c r="C1982" i="2"/>
  <c r="B1982" i="2" s="1"/>
  <c r="F1981" i="2"/>
  <c r="E1981" i="2"/>
  <c r="D1981" i="2" s="1"/>
  <c r="C1981" i="2"/>
  <c r="B1981" i="2" s="1"/>
  <c r="F1980" i="2"/>
  <c r="E1980" i="2"/>
  <c r="C1980" i="2"/>
  <c r="B1980" i="2" s="1"/>
  <c r="F1979" i="2"/>
  <c r="E1979" i="2"/>
  <c r="D1979" i="2" s="1"/>
  <c r="C1979" i="2"/>
  <c r="B1979" i="2" s="1"/>
  <c r="F1978" i="2"/>
  <c r="E1978" i="2"/>
  <c r="D1978" i="2" s="1"/>
  <c r="C1978" i="2"/>
  <c r="B1978" i="2" s="1"/>
  <c r="F1977" i="2"/>
  <c r="E1977" i="2"/>
  <c r="C1977" i="2"/>
  <c r="B1977" i="2" s="1"/>
  <c r="F1976" i="2"/>
  <c r="E1976" i="2"/>
  <c r="D1976" i="2" s="1"/>
  <c r="C1976" i="2"/>
  <c r="B1976" i="2" s="1"/>
  <c r="F1975" i="2"/>
  <c r="E1975" i="2"/>
  <c r="D1975" i="2" s="1"/>
  <c r="C1975" i="2"/>
  <c r="B1975" i="2" s="1"/>
  <c r="F1974" i="2"/>
  <c r="E1974" i="2"/>
  <c r="C1974" i="2"/>
  <c r="B1974" i="2" s="1"/>
  <c r="F1973" i="2"/>
  <c r="E1973" i="2"/>
  <c r="D1973" i="2" s="1"/>
  <c r="C1973" i="2"/>
  <c r="B1973" i="2" s="1"/>
  <c r="F1972" i="2"/>
  <c r="E1972" i="2"/>
  <c r="D1972" i="2" s="1"/>
  <c r="C1972" i="2"/>
  <c r="B1972" i="2" s="1"/>
  <c r="F1971" i="2"/>
  <c r="E1971" i="2"/>
  <c r="C1971" i="2"/>
  <c r="B1971" i="2" s="1"/>
  <c r="F1970" i="2"/>
  <c r="E1970" i="2"/>
  <c r="D1970" i="2" s="1"/>
  <c r="C1970" i="2"/>
  <c r="B1970" i="2" s="1"/>
  <c r="F1969" i="2"/>
  <c r="E1969" i="2"/>
  <c r="D1969" i="2" s="1"/>
  <c r="C1969" i="2"/>
  <c r="B1969" i="2" s="1"/>
  <c r="F1968" i="2"/>
  <c r="E1968" i="2"/>
  <c r="C1968" i="2"/>
  <c r="B1968" i="2" s="1"/>
  <c r="F1967" i="2"/>
  <c r="E1967" i="2"/>
  <c r="D1967" i="2" s="1"/>
  <c r="C1967" i="2"/>
  <c r="B1967" i="2" s="1"/>
  <c r="F1966" i="2"/>
  <c r="E1966" i="2"/>
  <c r="D1966" i="2" s="1"/>
  <c r="C1966" i="2"/>
  <c r="B1966" i="2" s="1"/>
  <c r="F1965" i="2"/>
  <c r="E1965" i="2"/>
  <c r="C1965" i="2"/>
  <c r="B1965" i="2" s="1"/>
  <c r="F1964" i="2"/>
  <c r="E1964" i="2"/>
  <c r="D1964" i="2" s="1"/>
  <c r="C1964" i="2"/>
  <c r="B1964" i="2" s="1"/>
  <c r="F1963" i="2"/>
  <c r="E1963" i="2"/>
  <c r="D1963" i="2" s="1"/>
  <c r="C1963" i="2"/>
  <c r="B1963" i="2" s="1"/>
  <c r="F1962" i="2"/>
  <c r="E1962" i="2"/>
  <c r="C1962" i="2"/>
  <c r="B1962" i="2" s="1"/>
  <c r="F1961" i="2"/>
  <c r="E1961" i="2"/>
  <c r="D1961" i="2" s="1"/>
  <c r="C1961" i="2"/>
  <c r="B1961" i="2" s="1"/>
  <c r="F1960" i="2"/>
  <c r="E1960" i="2"/>
  <c r="D1960" i="2" s="1"/>
  <c r="C1960" i="2"/>
  <c r="B1960" i="2" s="1"/>
  <c r="F1959" i="2"/>
  <c r="E1959" i="2"/>
  <c r="C1959" i="2"/>
  <c r="B1959" i="2" s="1"/>
  <c r="F1958" i="2"/>
  <c r="E1958" i="2"/>
  <c r="D1958" i="2" s="1"/>
  <c r="C1958" i="2"/>
  <c r="B1958" i="2" s="1"/>
  <c r="F1957" i="2"/>
  <c r="E1957" i="2"/>
  <c r="D1957" i="2" s="1"/>
  <c r="C1957" i="2"/>
  <c r="B1957" i="2" s="1"/>
  <c r="F1956" i="2"/>
  <c r="E1956" i="2"/>
  <c r="C1956" i="2"/>
  <c r="B1956" i="2" s="1"/>
  <c r="F1955" i="2"/>
  <c r="E1955" i="2"/>
  <c r="D1955" i="2" s="1"/>
  <c r="C1955" i="2"/>
  <c r="B1955" i="2" s="1"/>
  <c r="F1954" i="2"/>
  <c r="E1954" i="2"/>
  <c r="D1954" i="2" s="1"/>
  <c r="C1954" i="2"/>
  <c r="B1954" i="2" s="1"/>
  <c r="F1953" i="2"/>
  <c r="E1953" i="2"/>
  <c r="C1953" i="2"/>
  <c r="B1953" i="2" s="1"/>
  <c r="F1952" i="2"/>
  <c r="E1952" i="2"/>
  <c r="D1952" i="2" s="1"/>
  <c r="C1952" i="2"/>
  <c r="B1952" i="2" s="1"/>
  <c r="F1951" i="2"/>
  <c r="E1951" i="2"/>
  <c r="D1951" i="2" s="1"/>
  <c r="C1951" i="2"/>
  <c r="B1951" i="2" s="1"/>
  <c r="F1950" i="2"/>
  <c r="E1950" i="2"/>
  <c r="C1950" i="2"/>
  <c r="B1950" i="2" s="1"/>
  <c r="F1949" i="2"/>
  <c r="E1949" i="2"/>
  <c r="D1949" i="2" s="1"/>
  <c r="C1949" i="2"/>
  <c r="B1949" i="2" s="1"/>
  <c r="F1948" i="2"/>
  <c r="E1948" i="2"/>
  <c r="D1948" i="2" s="1"/>
  <c r="C1948" i="2"/>
  <c r="B1948" i="2" s="1"/>
  <c r="F1947" i="2"/>
  <c r="E1947" i="2"/>
  <c r="C1947" i="2"/>
  <c r="B1947" i="2" s="1"/>
  <c r="F1946" i="2"/>
  <c r="E1946" i="2"/>
  <c r="D1946" i="2" s="1"/>
  <c r="C1946" i="2"/>
  <c r="B1946" i="2" s="1"/>
  <c r="F1945" i="2"/>
  <c r="E1945" i="2"/>
  <c r="D1945" i="2" s="1"/>
  <c r="C1945" i="2"/>
  <c r="B1945" i="2" s="1"/>
  <c r="F1944" i="2"/>
  <c r="E1944" i="2"/>
  <c r="C1944" i="2"/>
  <c r="B1944" i="2" s="1"/>
  <c r="F1943" i="2"/>
  <c r="E1943" i="2"/>
  <c r="D1943" i="2" s="1"/>
  <c r="C1943" i="2"/>
  <c r="B1943" i="2" s="1"/>
  <c r="F1942" i="2"/>
  <c r="E1942" i="2"/>
  <c r="D1942" i="2" s="1"/>
  <c r="C1942" i="2"/>
  <c r="B1942" i="2" s="1"/>
  <c r="F1941" i="2"/>
  <c r="E1941" i="2"/>
  <c r="C1941" i="2"/>
  <c r="B1941" i="2" s="1"/>
  <c r="F1940" i="2"/>
  <c r="E1940" i="2"/>
  <c r="D1940" i="2" s="1"/>
  <c r="C1940" i="2"/>
  <c r="B1940" i="2" s="1"/>
  <c r="F1939" i="2"/>
  <c r="E1939" i="2"/>
  <c r="D1939" i="2" s="1"/>
  <c r="C1939" i="2"/>
  <c r="B1939" i="2" s="1"/>
  <c r="F1938" i="2"/>
  <c r="E1938" i="2"/>
  <c r="C1938" i="2"/>
  <c r="B1938" i="2" s="1"/>
  <c r="F1937" i="2"/>
  <c r="E1937" i="2"/>
  <c r="D1937" i="2" s="1"/>
  <c r="C1937" i="2"/>
  <c r="B1937" i="2" s="1"/>
  <c r="F1936" i="2"/>
  <c r="E1936" i="2"/>
  <c r="D1936" i="2" s="1"/>
  <c r="C1936" i="2"/>
  <c r="B1936" i="2" s="1"/>
  <c r="F1935" i="2"/>
  <c r="E1935" i="2"/>
  <c r="C1935" i="2"/>
  <c r="B1935" i="2" s="1"/>
  <c r="F1934" i="2"/>
  <c r="E1934" i="2"/>
  <c r="D1934" i="2" s="1"/>
  <c r="C1934" i="2"/>
  <c r="B1934" i="2" s="1"/>
  <c r="F1933" i="2"/>
  <c r="E1933" i="2"/>
  <c r="D1933" i="2" s="1"/>
  <c r="C1933" i="2"/>
  <c r="B1933" i="2" s="1"/>
  <c r="F1932" i="2"/>
  <c r="E1932" i="2"/>
  <c r="C1932" i="2"/>
  <c r="B1932" i="2" s="1"/>
  <c r="F1931" i="2"/>
  <c r="E1931" i="2"/>
  <c r="D1931" i="2" s="1"/>
  <c r="C1931" i="2"/>
  <c r="B1931" i="2" s="1"/>
  <c r="F1930" i="2"/>
  <c r="E1930" i="2"/>
  <c r="D1930" i="2" s="1"/>
  <c r="C1930" i="2"/>
  <c r="B1930" i="2" s="1"/>
  <c r="F1929" i="2"/>
  <c r="E1929" i="2"/>
  <c r="C1929" i="2"/>
  <c r="B1929" i="2" s="1"/>
  <c r="F1928" i="2"/>
  <c r="E1928" i="2"/>
  <c r="D1928" i="2" s="1"/>
  <c r="C1928" i="2"/>
  <c r="B1928" i="2" s="1"/>
  <c r="F1927" i="2"/>
  <c r="E1927" i="2"/>
  <c r="D1927" i="2" s="1"/>
  <c r="C1927" i="2"/>
  <c r="B1927" i="2" s="1"/>
  <c r="F1926" i="2"/>
  <c r="E1926" i="2"/>
  <c r="C1926" i="2"/>
  <c r="B1926" i="2" s="1"/>
  <c r="F1925" i="2"/>
  <c r="E1925" i="2"/>
  <c r="D1925" i="2" s="1"/>
  <c r="C1925" i="2"/>
  <c r="B1925" i="2" s="1"/>
  <c r="F1924" i="2"/>
  <c r="E1924" i="2"/>
  <c r="D1924" i="2" s="1"/>
  <c r="C1924" i="2"/>
  <c r="B1924" i="2" s="1"/>
  <c r="F1923" i="2"/>
  <c r="E1923" i="2"/>
  <c r="C1923" i="2"/>
  <c r="B1923" i="2" s="1"/>
  <c r="F1922" i="2"/>
  <c r="E1922" i="2"/>
  <c r="D1922" i="2" s="1"/>
  <c r="C1922" i="2"/>
  <c r="B1922" i="2" s="1"/>
  <c r="F1921" i="2"/>
  <c r="E1921" i="2"/>
  <c r="D1921" i="2" s="1"/>
  <c r="C1921" i="2"/>
  <c r="B1921" i="2" s="1"/>
  <c r="F1920" i="2"/>
  <c r="E1920" i="2"/>
  <c r="C1920" i="2"/>
  <c r="B1920" i="2" s="1"/>
  <c r="F1919" i="2"/>
  <c r="E1919" i="2"/>
  <c r="D1919" i="2" s="1"/>
  <c r="C1919" i="2"/>
  <c r="B1919" i="2" s="1"/>
  <c r="F1918" i="2"/>
  <c r="E1918" i="2"/>
  <c r="D1918" i="2" s="1"/>
  <c r="C1918" i="2"/>
  <c r="B1918" i="2" s="1"/>
  <c r="F1917" i="2"/>
  <c r="E1917" i="2"/>
  <c r="C1917" i="2"/>
  <c r="B1917" i="2" s="1"/>
  <c r="F1916" i="2"/>
  <c r="E1916" i="2"/>
  <c r="D1916" i="2" s="1"/>
  <c r="C1916" i="2"/>
  <c r="B1916" i="2" s="1"/>
  <c r="F1915" i="2"/>
  <c r="E1915" i="2"/>
  <c r="D1915" i="2" s="1"/>
  <c r="C1915" i="2"/>
  <c r="B1915" i="2" s="1"/>
  <c r="F1914" i="2"/>
  <c r="E1914" i="2"/>
  <c r="C1914" i="2"/>
  <c r="B1914" i="2" s="1"/>
  <c r="F1913" i="2"/>
  <c r="E1913" i="2"/>
  <c r="D1913" i="2" s="1"/>
  <c r="C1913" i="2"/>
  <c r="B1913" i="2" s="1"/>
  <c r="F1912" i="2"/>
  <c r="E1912" i="2"/>
  <c r="D1912" i="2" s="1"/>
  <c r="C1912" i="2"/>
  <c r="B1912" i="2" s="1"/>
  <c r="F1911" i="2"/>
  <c r="E1911" i="2"/>
  <c r="C1911" i="2"/>
  <c r="B1911" i="2" s="1"/>
  <c r="F1910" i="2"/>
  <c r="E1910" i="2"/>
  <c r="D1910" i="2" s="1"/>
  <c r="C1910" i="2"/>
  <c r="B1910" i="2" s="1"/>
  <c r="F1909" i="2"/>
  <c r="E1909" i="2"/>
  <c r="D1909" i="2" s="1"/>
  <c r="C1909" i="2"/>
  <c r="B1909" i="2" s="1"/>
  <c r="F1908" i="2"/>
  <c r="E1908" i="2"/>
  <c r="C1908" i="2"/>
  <c r="B1908" i="2" s="1"/>
  <c r="F1907" i="2"/>
  <c r="E1907" i="2"/>
  <c r="D1907" i="2" s="1"/>
  <c r="C1907" i="2"/>
  <c r="B1907" i="2" s="1"/>
  <c r="F1906" i="2"/>
  <c r="E1906" i="2"/>
  <c r="D1906" i="2" s="1"/>
  <c r="C1906" i="2"/>
  <c r="B1906" i="2" s="1"/>
  <c r="F1905" i="2"/>
  <c r="E1905" i="2"/>
  <c r="C1905" i="2"/>
  <c r="B1905" i="2" s="1"/>
  <c r="F1904" i="2"/>
  <c r="E1904" i="2"/>
  <c r="D1904" i="2" s="1"/>
  <c r="C1904" i="2"/>
  <c r="B1904" i="2" s="1"/>
  <c r="F1903" i="2"/>
  <c r="E1903" i="2"/>
  <c r="D1903" i="2" s="1"/>
  <c r="C1903" i="2"/>
  <c r="B1903" i="2" s="1"/>
  <c r="F1902" i="2"/>
  <c r="E1902" i="2"/>
  <c r="C1902" i="2"/>
  <c r="B1902" i="2" s="1"/>
  <c r="F1901" i="2"/>
  <c r="E1901" i="2"/>
  <c r="D1901" i="2" s="1"/>
  <c r="C1901" i="2"/>
  <c r="B1901" i="2" s="1"/>
  <c r="F1900" i="2"/>
  <c r="E1900" i="2"/>
  <c r="D1900" i="2" s="1"/>
  <c r="C1900" i="2"/>
  <c r="B1900" i="2" s="1"/>
  <c r="F1899" i="2"/>
  <c r="E1899" i="2"/>
  <c r="C1899" i="2"/>
  <c r="B1899" i="2" s="1"/>
  <c r="F1898" i="2"/>
  <c r="E1898" i="2"/>
  <c r="D1898" i="2" s="1"/>
  <c r="C1898" i="2"/>
  <c r="B1898" i="2" s="1"/>
  <c r="F1897" i="2"/>
  <c r="E1897" i="2"/>
  <c r="D1897" i="2" s="1"/>
  <c r="C1897" i="2"/>
  <c r="B1897" i="2" s="1"/>
  <c r="F1896" i="2"/>
  <c r="E1896" i="2"/>
  <c r="C1896" i="2"/>
  <c r="B1896" i="2" s="1"/>
  <c r="F1895" i="2"/>
  <c r="E1895" i="2"/>
  <c r="D1895" i="2" s="1"/>
  <c r="C1895" i="2"/>
  <c r="B1895" i="2" s="1"/>
  <c r="F1894" i="2"/>
  <c r="E1894" i="2"/>
  <c r="D1894" i="2" s="1"/>
  <c r="C1894" i="2"/>
  <c r="B1894" i="2" s="1"/>
  <c r="F1893" i="2"/>
  <c r="E1893" i="2"/>
  <c r="C1893" i="2"/>
  <c r="B1893" i="2" s="1"/>
  <c r="F1892" i="2"/>
  <c r="E1892" i="2"/>
  <c r="D1892" i="2" s="1"/>
  <c r="C1892" i="2"/>
  <c r="B1892" i="2" s="1"/>
  <c r="F1891" i="2"/>
  <c r="E1891" i="2"/>
  <c r="D1891" i="2" s="1"/>
  <c r="C1891" i="2"/>
  <c r="B1891" i="2" s="1"/>
  <c r="F1890" i="2"/>
  <c r="E1890" i="2"/>
  <c r="C1890" i="2"/>
  <c r="B1890" i="2" s="1"/>
  <c r="F1889" i="2"/>
  <c r="E1889" i="2"/>
  <c r="D1889" i="2" s="1"/>
  <c r="C1889" i="2"/>
  <c r="B1889" i="2" s="1"/>
  <c r="F1888" i="2"/>
  <c r="E1888" i="2"/>
  <c r="D1888" i="2" s="1"/>
  <c r="C1888" i="2"/>
  <c r="B1888" i="2" s="1"/>
  <c r="F1887" i="2"/>
  <c r="E1887" i="2"/>
  <c r="C1887" i="2"/>
  <c r="B1887" i="2" s="1"/>
  <c r="F1886" i="2"/>
  <c r="E1886" i="2"/>
  <c r="D1886" i="2" s="1"/>
  <c r="C1886" i="2"/>
  <c r="B1886" i="2" s="1"/>
  <c r="F1885" i="2"/>
  <c r="E1885" i="2"/>
  <c r="D1885" i="2" s="1"/>
  <c r="C1885" i="2"/>
  <c r="B1885" i="2" s="1"/>
  <c r="F1884" i="2"/>
  <c r="E1884" i="2"/>
  <c r="C1884" i="2"/>
  <c r="B1884" i="2" s="1"/>
  <c r="F1883" i="2"/>
  <c r="E1883" i="2"/>
  <c r="D1883" i="2" s="1"/>
  <c r="C1883" i="2"/>
  <c r="B1883" i="2" s="1"/>
  <c r="F1882" i="2"/>
  <c r="E1882" i="2"/>
  <c r="D1882" i="2" s="1"/>
  <c r="C1882" i="2"/>
  <c r="B1882" i="2" s="1"/>
  <c r="F1881" i="2"/>
  <c r="E1881" i="2"/>
  <c r="C1881" i="2"/>
  <c r="B1881" i="2" s="1"/>
  <c r="F1880" i="2"/>
  <c r="E1880" i="2"/>
  <c r="D1880" i="2" s="1"/>
  <c r="C1880" i="2"/>
  <c r="B1880" i="2" s="1"/>
  <c r="F1879" i="2"/>
  <c r="E1879" i="2"/>
  <c r="D1879" i="2" s="1"/>
  <c r="C1879" i="2"/>
  <c r="B1879" i="2" s="1"/>
  <c r="F1878" i="2"/>
  <c r="E1878" i="2"/>
  <c r="C1878" i="2"/>
  <c r="B1878" i="2" s="1"/>
  <c r="F1877" i="2"/>
  <c r="E1877" i="2"/>
  <c r="C1877" i="2"/>
  <c r="B1877" i="2" s="1"/>
  <c r="F1876" i="2"/>
  <c r="E1876" i="2"/>
  <c r="D1876" i="2" s="1"/>
  <c r="C1876" i="2"/>
  <c r="B1876" i="2" s="1"/>
  <c r="F1875" i="2"/>
  <c r="E1875" i="2"/>
  <c r="C1875" i="2"/>
  <c r="B1875" i="2" s="1"/>
  <c r="F1874" i="2"/>
  <c r="E1874" i="2"/>
  <c r="D1874" i="2" s="1"/>
  <c r="C1874" i="2"/>
  <c r="B1874" i="2" s="1"/>
  <c r="F1873" i="2"/>
  <c r="E1873" i="2"/>
  <c r="D1873" i="2" s="1"/>
  <c r="C1873" i="2"/>
  <c r="B1873" i="2" s="1"/>
  <c r="F1872" i="2"/>
  <c r="E1872" i="2"/>
  <c r="C1872" i="2"/>
  <c r="B1872" i="2" s="1"/>
  <c r="F1871" i="2"/>
  <c r="E1871" i="2"/>
  <c r="D1871" i="2" s="1"/>
  <c r="C1871" i="2"/>
  <c r="B1871" i="2" s="1"/>
  <c r="F1870" i="2"/>
  <c r="E1870" i="2"/>
  <c r="D1870" i="2" s="1"/>
  <c r="C1870" i="2"/>
  <c r="B1870" i="2" s="1"/>
  <c r="F1869" i="2"/>
  <c r="E1869" i="2"/>
  <c r="C1869" i="2"/>
  <c r="B1869" i="2" s="1"/>
  <c r="F1868" i="2"/>
  <c r="E1868" i="2"/>
  <c r="D1868" i="2" s="1"/>
  <c r="C1868" i="2"/>
  <c r="B1868" i="2" s="1"/>
  <c r="F1867" i="2"/>
  <c r="E1867" i="2"/>
  <c r="D1867" i="2" s="1"/>
  <c r="C1867" i="2"/>
  <c r="B1867" i="2" s="1"/>
  <c r="F1866" i="2"/>
  <c r="E1866" i="2"/>
  <c r="C1866" i="2"/>
  <c r="B1866" i="2" s="1"/>
  <c r="F1865" i="2"/>
  <c r="E1865" i="2"/>
  <c r="D1865" i="2" s="1"/>
  <c r="C1865" i="2"/>
  <c r="B1865" i="2" s="1"/>
  <c r="F1864" i="2"/>
  <c r="E1864" i="2"/>
  <c r="D1864" i="2" s="1"/>
  <c r="C1864" i="2"/>
  <c r="B1864" i="2" s="1"/>
  <c r="F1863" i="2"/>
  <c r="E1863" i="2"/>
  <c r="C1863" i="2"/>
  <c r="B1863" i="2" s="1"/>
  <c r="F1862" i="2"/>
  <c r="E1862" i="2"/>
  <c r="D1862" i="2" s="1"/>
  <c r="C1862" i="2"/>
  <c r="B1862" i="2" s="1"/>
  <c r="F1861" i="2"/>
  <c r="E1861" i="2"/>
  <c r="D1861" i="2" s="1"/>
  <c r="C1861" i="2"/>
  <c r="B1861" i="2" s="1"/>
  <c r="F1860" i="2"/>
  <c r="E1860" i="2"/>
  <c r="C1860" i="2"/>
  <c r="B1860" i="2" s="1"/>
  <c r="F1859" i="2"/>
  <c r="E1859" i="2"/>
  <c r="D1859" i="2" s="1"/>
  <c r="C1859" i="2"/>
  <c r="B1859" i="2" s="1"/>
  <c r="F1858" i="2"/>
  <c r="E1858" i="2"/>
  <c r="D1858" i="2" s="1"/>
  <c r="C1858" i="2"/>
  <c r="B1858" i="2" s="1"/>
  <c r="F1857" i="2"/>
  <c r="E1857" i="2"/>
  <c r="C1857" i="2"/>
  <c r="B1857" i="2" s="1"/>
  <c r="F1856" i="2"/>
  <c r="E1856" i="2"/>
  <c r="D1856" i="2" s="1"/>
  <c r="C1856" i="2"/>
  <c r="B1856" i="2" s="1"/>
  <c r="F1855" i="2"/>
  <c r="E1855" i="2"/>
  <c r="D1855" i="2" s="1"/>
  <c r="C1855" i="2"/>
  <c r="B1855" i="2" s="1"/>
  <c r="F1854" i="2"/>
  <c r="E1854" i="2"/>
  <c r="C1854" i="2"/>
  <c r="B1854" i="2" s="1"/>
  <c r="F1853" i="2"/>
  <c r="E1853" i="2"/>
  <c r="C1853" i="2"/>
  <c r="B1853" i="2" s="1"/>
  <c r="F1852" i="2"/>
  <c r="E1852" i="2"/>
  <c r="D1852" i="2" s="1"/>
  <c r="C1852" i="2"/>
  <c r="B1852" i="2" s="1"/>
  <c r="F1845" i="2"/>
  <c r="E1845" i="2"/>
  <c r="C1845" i="2"/>
  <c r="B1845" i="2" s="1"/>
  <c r="F1844" i="2"/>
  <c r="E1844" i="2"/>
  <c r="D1844" i="2" s="1"/>
  <c r="C1844" i="2"/>
  <c r="B1844" i="2" s="1"/>
  <c r="F1843" i="2"/>
  <c r="E1843" i="2"/>
  <c r="D1843" i="2" s="1"/>
  <c r="C1843" i="2"/>
  <c r="B1843" i="2" s="1"/>
  <c r="F1842" i="2"/>
  <c r="E1842" i="2"/>
  <c r="C1842" i="2"/>
  <c r="B1842" i="2" s="1"/>
  <c r="F1841" i="2"/>
  <c r="E1841" i="2"/>
  <c r="D1841" i="2" s="1"/>
  <c r="C1841" i="2"/>
  <c r="B1841" i="2" s="1"/>
  <c r="F1840" i="2"/>
  <c r="E1840" i="2"/>
  <c r="D1840" i="2" s="1"/>
  <c r="C1840" i="2"/>
  <c r="B1840" i="2" s="1"/>
  <c r="F1839" i="2"/>
  <c r="E1839" i="2"/>
  <c r="C1839" i="2"/>
  <c r="B1839" i="2" s="1"/>
  <c r="F1838" i="2"/>
  <c r="E1838" i="2"/>
  <c r="D1838" i="2" s="1"/>
  <c r="C1838" i="2"/>
  <c r="B1838" i="2" s="1"/>
  <c r="F1837" i="2"/>
  <c r="E1837" i="2"/>
  <c r="D1837" i="2" s="1"/>
  <c r="C1837" i="2"/>
  <c r="B1837" i="2" s="1"/>
  <c r="F1836" i="2"/>
  <c r="E1836" i="2"/>
  <c r="C1836" i="2"/>
  <c r="B1836" i="2" s="1"/>
  <c r="F1835" i="2"/>
  <c r="E1835" i="2"/>
  <c r="D1835" i="2" s="1"/>
  <c r="C1835" i="2"/>
  <c r="B1835" i="2" s="1"/>
  <c r="F1834" i="2"/>
  <c r="E1834" i="2"/>
  <c r="D1834" i="2" s="1"/>
  <c r="C1834" i="2"/>
  <c r="B1834" i="2" s="1"/>
  <c r="F1833" i="2"/>
  <c r="E1833" i="2"/>
  <c r="C1833" i="2"/>
  <c r="B1833" i="2" s="1"/>
  <c r="F1832" i="2"/>
  <c r="E1832" i="2"/>
  <c r="D1832" i="2" s="1"/>
  <c r="C1832" i="2"/>
  <c r="B1832" i="2" s="1"/>
  <c r="F1831" i="2"/>
  <c r="E1831" i="2"/>
  <c r="D1831" i="2" s="1"/>
  <c r="C1831" i="2"/>
  <c r="B1831" i="2" s="1"/>
  <c r="F1830" i="2"/>
  <c r="E1830" i="2"/>
  <c r="C1830" i="2"/>
  <c r="B1830" i="2" s="1"/>
  <c r="F1829" i="2"/>
  <c r="E1829" i="2"/>
  <c r="D1829" i="2" s="1"/>
  <c r="C1829" i="2"/>
  <c r="B1829" i="2" s="1"/>
  <c r="F1828" i="2"/>
  <c r="E1828" i="2"/>
  <c r="D1828" i="2" s="1"/>
  <c r="C1828" i="2"/>
  <c r="B1828" i="2" s="1"/>
  <c r="F1827" i="2"/>
  <c r="E1827" i="2"/>
  <c r="C1827" i="2"/>
  <c r="B1827" i="2" s="1"/>
  <c r="F1826" i="2"/>
  <c r="E1826" i="2"/>
  <c r="D1826" i="2" s="1"/>
  <c r="C1826" i="2"/>
  <c r="B1826" i="2" s="1"/>
  <c r="F1825" i="2"/>
  <c r="E1825" i="2"/>
  <c r="D1825" i="2" s="1"/>
  <c r="C1825" i="2"/>
  <c r="B1825" i="2" s="1"/>
  <c r="F1824" i="2"/>
  <c r="E1824" i="2"/>
  <c r="D1824" i="2" s="1"/>
  <c r="C1824" i="2"/>
  <c r="B1824" i="2" s="1"/>
  <c r="F1823" i="2"/>
  <c r="E1823" i="2"/>
  <c r="D1823" i="2" s="1"/>
  <c r="C1823" i="2"/>
  <c r="B1823" i="2" s="1"/>
  <c r="F1822" i="2"/>
  <c r="E1822" i="2"/>
  <c r="D1822" i="2" s="1"/>
  <c r="C1822" i="2"/>
  <c r="B1822" i="2" s="1"/>
  <c r="F1821" i="2"/>
  <c r="E1821" i="2"/>
  <c r="D1821" i="2" s="1"/>
  <c r="C1821" i="2"/>
  <c r="B1821" i="2" s="1"/>
  <c r="F1820" i="2"/>
  <c r="E1820" i="2"/>
  <c r="C1820" i="2"/>
  <c r="B1820" i="2" s="1"/>
  <c r="F1819" i="2"/>
  <c r="E1819" i="2"/>
  <c r="D1819" i="2" s="1"/>
  <c r="C1819" i="2"/>
  <c r="B1819" i="2" s="1"/>
  <c r="F1818" i="2"/>
  <c r="E1818" i="2"/>
  <c r="D1818" i="2" s="1"/>
  <c r="C1818" i="2"/>
  <c r="B1818" i="2" s="1"/>
  <c r="F1817" i="2"/>
  <c r="E1817" i="2"/>
  <c r="C1817" i="2"/>
  <c r="B1817" i="2" s="1"/>
  <c r="F1816" i="2"/>
  <c r="E1816" i="2"/>
  <c r="D1816" i="2" s="1"/>
  <c r="C1816" i="2"/>
  <c r="B1816" i="2" s="1"/>
  <c r="F1815" i="2"/>
  <c r="E1815" i="2"/>
  <c r="D1815" i="2" s="1"/>
  <c r="C1815" i="2"/>
  <c r="B1815" i="2" s="1"/>
  <c r="F1814" i="2"/>
  <c r="E1814" i="2"/>
  <c r="C1814" i="2"/>
  <c r="B1814" i="2" s="1"/>
  <c r="F1813" i="2"/>
  <c r="E1813" i="2"/>
  <c r="D1813" i="2" s="1"/>
  <c r="C1813" i="2"/>
  <c r="B1813" i="2" s="1"/>
  <c r="F1812" i="2"/>
  <c r="E1812" i="2"/>
  <c r="D1812" i="2" s="1"/>
  <c r="C1812" i="2"/>
  <c r="B1812" i="2" s="1"/>
  <c r="F1811" i="2"/>
  <c r="E1811" i="2"/>
  <c r="C1811" i="2"/>
  <c r="B1811" i="2" s="1"/>
  <c r="F1810" i="2"/>
  <c r="E1810" i="2"/>
  <c r="D1810" i="2" s="1"/>
  <c r="C1810" i="2"/>
  <c r="B1810" i="2" s="1"/>
  <c r="F1809" i="2"/>
  <c r="E1809" i="2"/>
  <c r="D1809" i="2" s="1"/>
  <c r="C1809" i="2"/>
  <c r="B1809" i="2" s="1"/>
  <c r="F1808" i="2"/>
  <c r="E1808" i="2"/>
  <c r="C1808" i="2"/>
  <c r="B1808" i="2" s="1"/>
  <c r="F1807" i="2"/>
  <c r="E1807" i="2"/>
  <c r="D1807" i="2" s="1"/>
  <c r="C1807" i="2"/>
  <c r="B1807" i="2" s="1"/>
  <c r="F1806" i="2"/>
  <c r="E1806" i="2"/>
  <c r="D1806" i="2" s="1"/>
  <c r="C1806" i="2"/>
  <c r="B1806" i="2" s="1"/>
  <c r="F1805" i="2"/>
  <c r="E1805" i="2"/>
  <c r="D1805" i="2" s="1"/>
  <c r="C1805" i="2"/>
  <c r="B1805" i="2" s="1"/>
  <c r="F1804" i="2"/>
  <c r="E1804" i="2"/>
  <c r="C1804" i="2"/>
  <c r="B1804" i="2" s="1"/>
  <c r="F1803" i="2"/>
  <c r="E1803" i="2"/>
  <c r="D1803" i="2" s="1"/>
  <c r="C1803" i="2"/>
  <c r="B1803" i="2" s="1"/>
  <c r="F1802" i="2"/>
  <c r="E1802" i="2"/>
  <c r="C1802" i="2"/>
  <c r="B1802" i="2" s="1"/>
  <c r="F1801" i="2"/>
  <c r="E1801" i="2"/>
  <c r="C1801" i="2"/>
  <c r="B1801" i="2" s="1"/>
  <c r="F1800" i="2"/>
  <c r="E1800" i="2"/>
  <c r="C1800" i="2"/>
  <c r="B1800" i="2" s="1"/>
  <c r="F1799" i="2"/>
  <c r="E1799" i="2"/>
  <c r="D1799" i="2" s="1"/>
  <c r="C1799" i="2"/>
  <c r="B1799" i="2" s="1"/>
  <c r="F1798" i="2"/>
  <c r="E1798" i="2"/>
  <c r="C1798" i="2"/>
  <c r="B1798" i="2" s="1"/>
  <c r="F1797" i="2"/>
  <c r="E1797" i="2"/>
  <c r="C1797" i="2"/>
  <c r="B1797" i="2" s="1"/>
  <c r="F1796" i="2"/>
  <c r="E1796" i="2"/>
  <c r="C1796" i="2"/>
  <c r="B1796" i="2" s="1"/>
  <c r="F1795" i="2"/>
  <c r="E1795" i="2"/>
  <c r="D1795" i="2" s="1"/>
  <c r="C1795" i="2"/>
  <c r="B1795" i="2" s="1"/>
  <c r="F1794" i="2"/>
  <c r="E1794" i="2"/>
  <c r="D1794" i="2" s="1"/>
  <c r="C1794" i="2"/>
  <c r="B1794" i="2" s="1"/>
  <c r="F1793" i="2"/>
  <c r="E1793" i="2"/>
  <c r="C1793" i="2"/>
  <c r="B1793" i="2" s="1"/>
  <c r="F1792" i="2"/>
  <c r="E1792" i="2"/>
  <c r="C1792" i="2"/>
  <c r="B1792" i="2" s="1"/>
  <c r="F1791" i="2"/>
  <c r="E1791" i="2"/>
  <c r="D1791" i="2" s="1"/>
  <c r="C1791" i="2"/>
  <c r="B1791" i="2" s="1"/>
  <c r="F1790" i="2"/>
  <c r="E1790" i="2"/>
  <c r="C1790" i="2"/>
  <c r="B1790" i="2" s="1"/>
  <c r="F1789" i="2"/>
  <c r="E1789" i="2"/>
  <c r="D1789" i="2" s="1"/>
  <c r="C1789" i="2"/>
  <c r="B1789" i="2" s="1"/>
  <c r="F1788" i="2"/>
  <c r="E1788" i="2"/>
  <c r="D1788" i="2" s="1"/>
  <c r="C1788" i="2"/>
  <c r="B1788" i="2" s="1"/>
  <c r="F1787" i="2"/>
  <c r="E1787" i="2"/>
  <c r="C1787" i="2"/>
  <c r="B1787" i="2" s="1"/>
  <c r="F1786" i="2"/>
  <c r="E1786" i="2"/>
  <c r="D1786" i="2" s="1"/>
  <c r="C1786" i="2"/>
  <c r="B1786" i="2" s="1"/>
  <c r="F1785" i="2"/>
  <c r="E1785" i="2"/>
  <c r="D1785" i="2" s="1"/>
  <c r="C1785" i="2"/>
  <c r="B1785" i="2" s="1"/>
  <c r="F1784" i="2"/>
  <c r="E1784" i="2"/>
  <c r="C1784" i="2"/>
  <c r="B1784" i="2" s="1"/>
  <c r="F1783" i="2"/>
  <c r="E1783" i="2"/>
  <c r="D1783" i="2" s="1"/>
  <c r="C1783" i="2"/>
  <c r="B1783" i="2" s="1"/>
  <c r="F1782" i="2"/>
  <c r="E1782" i="2"/>
  <c r="D1782" i="2" s="1"/>
  <c r="C1782" i="2"/>
  <c r="B1782" i="2" s="1"/>
  <c r="F1781" i="2"/>
  <c r="E1781" i="2"/>
  <c r="C1781" i="2"/>
  <c r="B1781" i="2" s="1"/>
  <c r="F1780" i="2"/>
  <c r="E1780" i="2"/>
  <c r="D1780" i="2" s="1"/>
  <c r="C1780" i="2"/>
  <c r="B1780" i="2" s="1"/>
  <c r="F1779" i="2"/>
  <c r="E1779" i="2"/>
  <c r="D1779" i="2" s="1"/>
  <c r="C1779" i="2"/>
  <c r="B1779" i="2" s="1"/>
  <c r="F1778" i="2"/>
  <c r="E1778" i="2"/>
  <c r="C1778" i="2"/>
  <c r="B1778" i="2" s="1"/>
  <c r="F1777" i="2"/>
  <c r="E1777" i="2"/>
  <c r="D1777" i="2" s="1"/>
  <c r="C1777" i="2"/>
  <c r="B1777" i="2" s="1"/>
  <c r="F1776" i="2"/>
  <c r="E1776" i="2"/>
  <c r="D1776" i="2" s="1"/>
  <c r="C1776" i="2"/>
  <c r="B1776" i="2" s="1"/>
  <c r="F1775" i="2"/>
  <c r="E1775" i="2"/>
  <c r="C1775" i="2"/>
  <c r="B1775" i="2" s="1"/>
  <c r="F1774" i="2"/>
  <c r="E1774" i="2"/>
  <c r="D1774" i="2" s="1"/>
  <c r="C1774" i="2"/>
  <c r="B1774" i="2" s="1"/>
  <c r="F1773" i="2"/>
  <c r="E1773" i="2"/>
  <c r="D1773" i="2" s="1"/>
  <c r="C1773" i="2"/>
  <c r="B1773" i="2" s="1"/>
  <c r="F1772" i="2"/>
  <c r="E1772" i="2"/>
  <c r="C1772" i="2"/>
  <c r="B1772" i="2" s="1"/>
  <c r="F1771" i="2"/>
  <c r="E1771" i="2"/>
  <c r="C1771" i="2"/>
  <c r="B1771" i="2" s="1"/>
  <c r="F1770" i="2"/>
  <c r="E1770" i="2"/>
  <c r="D1770" i="2" s="1"/>
  <c r="C1770" i="2"/>
  <c r="B1770" i="2" s="1"/>
  <c r="F1769" i="2"/>
  <c r="E1769" i="2"/>
  <c r="C1769" i="2"/>
  <c r="B1769" i="2" s="1"/>
  <c r="F1768" i="2"/>
  <c r="E1768" i="2"/>
  <c r="D1768" i="2" s="1"/>
  <c r="C1768" i="2"/>
  <c r="B1768" i="2" s="1"/>
  <c r="F1767" i="2"/>
  <c r="E1767" i="2"/>
  <c r="D1767" i="2" s="1"/>
  <c r="C1767" i="2"/>
  <c r="B1767" i="2" s="1"/>
  <c r="F1766" i="2"/>
  <c r="E1766" i="2"/>
  <c r="C1766" i="2"/>
  <c r="B1766" i="2" s="1"/>
  <c r="F1765" i="2"/>
  <c r="E1765" i="2"/>
  <c r="D1765" i="2" s="1"/>
  <c r="C1765" i="2"/>
  <c r="B1765" i="2" s="1"/>
  <c r="F1764" i="2"/>
  <c r="E1764" i="2"/>
  <c r="D1764" i="2" s="1"/>
  <c r="C1764" i="2"/>
  <c r="B1764" i="2" s="1"/>
  <c r="F1763" i="2"/>
  <c r="E1763" i="2"/>
  <c r="C1763" i="2"/>
  <c r="B1763" i="2" s="1"/>
  <c r="F1762" i="2"/>
  <c r="E1762" i="2"/>
  <c r="D1762" i="2" s="1"/>
  <c r="C1762" i="2"/>
  <c r="B1762" i="2" s="1"/>
  <c r="F1761" i="2"/>
  <c r="E1761" i="2"/>
  <c r="D1761" i="2" s="1"/>
  <c r="C1761" i="2"/>
  <c r="B1761" i="2" s="1"/>
  <c r="F1760" i="2"/>
  <c r="E1760" i="2"/>
  <c r="C1760" i="2"/>
  <c r="B1760" i="2" s="1"/>
  <c r="F1759" i="2"/>
  <c r="E1759" i="2"/>
  <c r="D1759" i="2" s="1"/>
  <c r="C1759" i="2"/>
  <c r="B1759" i="2" s="1"/>
  <c r="F1758" i="2"/>
  <c r="E1758" i="2"/>
  <c r="D1758" i="2" s="1"/>
  <c r="C1758" i="2"/>
  <c r="B1758" i="2" s="1"/>
  <c r="F1757" i="2"/>
  <c r="E1757" i="2"/>
  <c r="C1757" i="2"/>
  <c r="B1757" i="2" s="1"/>
  <c r="F1756" i="2"/>
  <c r="E1756" i="2"/>
  <c r="D1756" i="2" s="1"/>
  <c r="C1756" i="2"/>
  <c r="B1756" i="2" s="1"/>
  <c r="F1755" i="2"/>
  <c r="E1755" i="2"/>
  <c r="D1755" i="2" s="1"/>
  <c r="C1755" i="2"/>
  <c r="B1755" i="2" s="1"/>
  <c r="F1754" i="2"/>
  <c r="E1754" i="2"/>
  <c r="C1754" i="2"/>
  <c r="B1754" i="2" s="1"/>
  <c r="F1753" i="2"/>
  <c r="E1753" i="2"/>
  <c r="D1753" i="2" s="1"/>
  <c r="C1753" i="2"/>
  <c r="B1753" i="2" s="1"/>
  <c r="F1752" i="2"/>
  <c r="E1752" i="2"/>
  <c r="D1752" i="2" s="1"/>
  <c r="C1752" i="2"/>
  <c r="B1752" i="2" s="1"/>
  <c r="F1751" i="2"/>
  <c r="E1751" i="2"/>
  <c r="C1751" i="2"/>
  <c r="B1751" i="2" s="1"/>
  <c r="F1750" i="2"/>
  <c r="E1750" i="2"/>
  <c r="D1750" i="2" s="1"/>
  <c r="C1750" i="2"/>
  <c r="B1750" i="2" s="1"/>
  <c r="F1749" i="2"/>
  <c r="E1749" i="2"/>
  <c r="D1749" i="2" s="1"/>
  <c r="C1749" i="2"/>
  <c r="B1749" i="2" s="1"/>
  <c r="F1748" i="2"/>
  <c r="E1748" i="2"/>
  <c r="C1748" i="2"/>
  <c r="B1748" i="2" s="1"/>
  <c r="F1747" i="2"/>
  <c r="E1747" i="2"/>
  <c r="D1747" i="2" s="1"/>
  <c r="C1747" i="2"/>
  <c r="B1747" i="2" s="1"/>
  <c r="F1746" i="2"/>
  <c r="E1746" i="2"/>
  <c r="D1746" i="2" s="1"/>
  <c r="C1746" i="2"/>
  <c r="B1746" i="2" s="1"/>
  <c r="F1745" i="2"/>
  <c r="E1745" i="2"/>
  <c r="C1745" i="2"/>
  <c r="B1745" i="2" s="1"/>
  <c r="F1744" i="2"/>
  <c r="E1744" i="2"/>
  <c r="D1744" i="2" s="1"/>
  <c r="C1744" i="2"/>
  <c r="B1744" i="2" s="1"/>
  <c r="F1743" i="2"/>
  <c r="E1743" i="2"/>
  <c r="D1743" i="2" s="1"/>
  <c r="C1743" i="2"/>
  <c r="B1743" i="2" s="1"/>
  <c r="F1742" i="2"/>
  <c r="E1742" i="2"/>
  <c r="C1742" i="2"/>
  <c r="B1742" i="2" s="1"/>
  <c r="F1741" i="2"/>
  <c r="E1741" i="2"/>
  <c r="D1741" i="2" s="1"/>
  <c r="C1741" i="2"/>
  <c r="B1741" i="2" s="1"/>
  <c r="F1740" i="2"/>
  <c r="E1740" i="2"/>
  <c r="D1740" i="2" s="1"/>
  <c r="C1740" i="2"/>
  <c r="B1740" i="2" s="1"/>
  <c r="F1739" i="2"/>
  <c r="E1739" i="2"/>
  <c r="C1739" i="2"/>
  <c r="B1739" i="2" s="1"/>
  <c r="F1738" i="2"/>
  <c r="E1738" i="2"/>
  <c r="D1738" i="2" s="1"/>
  <c r="C1738" i="2"/>
  <c r="B1738" i="2" s="1"/>
  <c r="F1737" i="2"/>
  <c r="E1737" i="2"/>
  <c r="D1737" i="2" s="1"/>
  <c r="C1737" i="2"/>
  <c r="B1737" i="2" s="1"/>
  <c r="F1736" i="2"/>
  <c r="E1736" i="2"/>
  <c r="C1736" i="2"/>
  <c r="B1736" i="2" s="1"/>
  <c r="F1735" i="2"/>
  <c r="E1735" i="2"/>
  <c r="D1735" i="2" s="1"/>
  <c r="C1735" i="2"/>
  <c r="B1735" i="2" s="1"/>
  <c r="F1734" i="2"/>
  <c r="E1734" i="2"/>
  <c r="D1734" i="2" s="1"/>
  <c r="C1734" i="2"/>
  <c r="B1734" i="2" s="1"/>
  <c r="F1733" i="2"/>
  <c r="E1733" i="2"/>
  <c r="C1733" i="2"/>
  <c r="B1733" i="2" s="1"/>
  <c r="F1732" i="2"/>
  <c r="E1732" i="2"/>
  <c r="D1732" i="2" s="1"/>
  <c r="C1732" i="2"/>
  <c r="B1732" i="2" s="1"/>
  <c r="F1731" i="2"/>
  <c r="E1731" i="2"/>
  <c r="D1731" i="2" s="1"/>
  <c r="C1731" i="2"/>
  <c r="B1731" i="2" s="1"/>
  <c r="F1730" i="2"/>
  <c r="E1730" i="2"/>
  <c r="D1730" i="2" s="1"/>
  <c r="C1730" i="2"/>
  <c r="B1730" i="2" s="1"/>
  <c r="F1729" i="2"/>
  <c r="E1729" i="2"/>
  <c r="C1729" i="2"/>
  <c r="B1729" i="2" s="1"/>
  <c r="F1728" i="2"/>
  <c r="E1728" i="2"/>
  <c r="D1728" i="2" s="1"/>
  <c r="C1728" i="2"/>
  <c r="B1728" i="2" s="1"/>
  <c r="F1727" i="2"/>
  <c r="E1727" i="2"/>
  <c r="D1727" i="2" s="1"/>
  <c r="C1727" i="2"/>
  <c r="B1727" i="2" s="1"/>
  <c r="F1726" i="2"/>
  <c r="E1726" i="2"/>
  <c r="C1726" i="2"/>
  <c r="B1726" i="2" s="1"/>
  <c r="F1725" i="2"/>
  <c r="E1725" i="2"/>
  <c r="D1725" i="2" s="1"/>
  <c r="C1725" i="2"/>
  <c r="B1725" i="2" s="1"/>
  <c r="F1724" i="2"/>
  <c r="E1724" i="2"/>
  <c r="D1724" i="2" s="1"/>
  <c r="C1724" i="2"/>
  <c r="B1724" i="2" s="1"/>
  <c r="F1723" i="2"/>
  <c r="E1723" i="2"/>
  <c r="C1723" i="2"/>
  <c r="B1723" i="2" s="1"/>
  <c r="F1722" i="2"/>
  <c r="E1722" i="2"/>
  <c r="D1722" i="2" s="1"/>
  <c r="C1722" i="2"/>
  <c r="B1722" i="2" s="1"/>
  <c r="F1721" i="2"/>
  <c r="E1721" i="2"/>
  <c r="D1721" i="2" s="1"/>
  <c r="C1721" i="2"/>
  <c r="B1721" i="2" s="1"/>
  <c r="F1720" i="2"/>
  <c r="E1720" i="2"/>
  <c r="C1720" i="2"/>
  <c r="B1720" i="2" s="1"/>
  <c r="F1719" i="2"/>
  <c r="E1719" i="2"/>
  <c r="D1719" i="2" s="1"/>
  <c r="C1719" i="2"/>
  <c r="B1719" i="2" s="1"/>
  <c r="F1718" i="2"/>
  <c r="E1718" i="2"/>
  <c r="D1718" i="2" s="1"/>
  <c r="C1718" i="2"/>
  <c r="B1718" i="2" s="1"/>
  <c r="F1717" i="2"/>
  <c r="E1717" i="2"/>
  <c r="C1717" i="2"/>
  <c r="B1717" i="2" s="1"/>
  <c r="F1716" i="2"/>
  <c r="E1716" i="2"/>
  <c r="D1716" i="2" s="1"/>
  <c r="C1716" i="2"/>
  <c r="B1716" i="2" s="1"/>
  <c r="F1715" i="2"/>
  <c r="E1715" i="2"/>
  <c r="D1715" i="2" s="1"/>
  <c r="C1715" i="2"/>
  <c r="B1715" i="2" s="1"/>
  <c r="F1714" i="2"/>
  <c r="E1714" i="2"/>
  <c r="C1714" i="2"/>
  <c r="B1714" i="2" s="1"/>
  <c r="F1713" i="2"/>
  <c r="E1713" i="2"/>
  <c r="D1713" i="2" s="1"/>
  <c r="C1713" i="2"/>
  <c r="B1713" i="2" s="1"/>
  <c r="F1712" i="2"/>
  <c r="E1712" i="2"/>
  <c r="D1712" i="2" s="1"/>
  <c r="C1712" i="2"/>
  <c r="B1712" i="2" s="1"/>
  <c r="F1711" i="2"/>
  <c r="E1711" i="2"/>
  <c r="C1711" i="2"/>
  <c r="B1711" i="2" s="1"/>
  <c r="F1710" i="2"/>
  <c r="E1710" i="2"/>
  <c r="D1710" i="2" s="1"/>
  <c r="C1710" i="2"/>
  <c r="B1710" i="2" s="1"/>
  <c r="F1709" i="2"/>
  <c r="E1709" i="2"/>
  <c r="D1709" i="2" s="1"/>
  <c r="C1709" i="2"/>
  <c r="B1709" i="2" s="1"/>
  <c r="F1708" i="2"/>
  <c r="E1708" i="2"/>
  <c r="C1708" i="2"/>
  <c r="B1708" i="2" s="1"/>
  <c r="F1707" i="2"/>
  <c r="E1707" i="2"/>
  <c r="D1707" i="2" s="1"/>
  <c r="C1707" i="2"/>
  <c r="B1707" i="2" s="1"/>
  <c r="F1706" i="2"/>
  <c r="E1706" i="2"/>
  <c r="D1706" i="2" s="1"/>
  <c r="C1706" i="2"/>
  <c r="B1706" i="2" s="1"/>
  <c r="F1705" i="2"/>
  <c r="E1705" i="2"/>
  <c r="C1705" i="2"/>
  <c r="B1705" i="2" s="1"/>
  <c r="F1704" i="2"/>
  <c r="E1704" i="2"/>
  <c r="D1704" i="2" s="1"/>
  <c r="C1704" i="2"/>
  <c r="B1704" i="2" s="1"/>
  <c r="F1703" i="2"/>
  <c r="E1703" i="2"/>
  <c r="D1703" i="2" s="1"/>
  <c r="C1703" i="2"/>
  <c r="B1703" i="2" s="1"/>
  <c r="F1702" i="2"/>
  <c r="E1702" i="2"/>
  <c r="C1702" i="2"/>
  <c r="B1702" i="2" s="1"/>
  <c r="F1701" i="2"/>
  <c r="E1701" i="2"/>
  <c r="D1701" i="2" s="1"/>
  <c r="C1701" i="2"/>
  <c r="B1701" i="2" s="1"/>
  <c r="F1700" i="2"/>
  <c r="E1700" i="2"/>
  <c r="D1700" i="2" s="1"/>
  <c r="C1700" i="2"/>
  <c r="B1700" i="2" s="1"/>
  <c r="F1699" i="2"/>
  <c r="E1699" i="2"/>
  <c r="C1699" i="2"/>
  <c r="B1699" i="2" s="1"/>
  <c r="F1698" i="2"/>
  <c r="E1698" i="2"/>
  <c r="D1698" i="2" s="1"/>
  <c r="C1698" i="2"/>
  <c r="B1698" i="2" s="1"/>
  <c r="F1697" i="2"/>
  <c r="E1697" i="2"/>
  <c r="D1697" i="2" s="1"/>
  <c r="C1697" i="2"/>
  <c r="B1697" i="2" s="1"/>
  <c r="F1696" i="2"/>
  <c r="E1696" i="2"/>
  <c r="C1696" i="2"/>
  <c r="B1696" i="2" s="1"/>
  <c r="F1695" i="2"/>
  <c r="E1695" i="2"/>
  <c r="D1695" i="2" s="1"/>
  <c r="C1695" i="2"/>
  <c r="B1695" i="2" s="1"/>
  <c r="F1694" i="2"/>
  <c r="E1694" i="2"/>
  <c r="D1694" i="2" s="1"/>
  <c r="C1694" i="2"/>
  <c r="B1694" i="2" s="1"/>
  <c r="F1693" i="2"/>
  <c r="E1693" i="2"/>
  <c r="C1693" i="2"/>
  <c r="B1693" i="2" s="1"/>
  <c r="F1692" i="2"/>
  <c r="E1692" i="2"/>
  <c r="D1692" i="2" s="1"/>
  <c r="C1692" i="2"/>
  <c r="B1692" i="2" s="1"/>
  <c r="F1691" i="2"/>
  <c r="E1691" i="2"/>
  <c r="D1691" i="2" s="1"/>
  <c r="C1691" i="2"/>
  <c r="B1691" i="2" s="1"/>
  <c r="F1690" i="2"/>
  <c r="E1690" i="2"/>
  <c r="C1690" i="2"/>
  <c r="B1690" i="2" s="1"/>
  <c r="F1689" i="2"/>
  <c r="E1689" i="2"/>
  <c r="D1689" i="2" s="1"/>
  <c r="C1689" i="2"/>
  <c r="B1689" i="2" s="1"/>
  <c r="F1688" i="2"/>
  <c r="E1688" i="2"/>
  <c r="D1688" i="2" s="1"/>
  <c r="C1688" i="2"/>
  <c r="B1688" i="2" s="1"/>
  <c r="F1687" i="2"/>
  <c r="E1687" i="2"/>
  <c r="C1687" i="2"/>
  <c r="B1687" i="2" s="1"/>
  <c r="F1686" i="2"/>
  <c r="E1686" i="2"/>
  <c r="D1686" i="2" s="1"/>
  <c r="C1686" i="2"/>
  <c r="B1686" i="2" s="1"/>
  <c r="F1685" i="2"/>
  <c r="E1685" i="2"/>
  <c r="D1685" i="2" s="1"/>
  <c r="C1685" i="2"/>
  <c r="B1685" i="2" s="1"/>
  <c r="F1684" i="2"/>
  <c r="E1684" i="2"/>
  <c r="C1684" i="2"/>
  <c r="B1684" i="2" s="1"/>
  <c r="F1683" i="2"/>
  <c r="E1683" i="2"/>
  <c r="D1683" i="2" s="1"/>
  <c r="C1683" i="2"/>
  <c r="B1683" i="2" s="1"/>
  <c r="F1682" i="2"/>
  <c r="E1682" i="2"/>
  <c r="D1682" i="2" s="1"/>
  <c r="C1682" i="2"/>
  <c r="B1682" i="2" s="1"/>
  <c r="F1681" i="2"/>
  <c r="E1681" i="2"/>
  <c r="C1681" i="2"/>
  <c r="B1681" i="2" s="1"/>
  <c r="F1680" i="2"/>
  <c r="E1680" i="2"/>
  <c r="D1680" i="2" s="1"/>
  <c r="C1680" i="2"/>
  <c r="B1680" i="2" s="1"/>
  <c r="F1679" i="2"/>
  <c r="E1679" i="2"/>
  <c r="D1679" i="2" s="1"/>
  <c r="C1679" i="2"/>
  <c r="B1679" i="2" s="1"/>
  <c r="F1678" i="2"/>
  <c r="E1678" i="2"/>
  <c r="C1678" i="2"/>
  <c r="B1678" i="2" s="1"/>
  <c r="F1677" i="2"/>
  <c r="E1677" i="2"/>
  <c r="D1677" i="2" s="1"/>
  <c r="C1677" i="2"/>
  <c r="B1677" i="2" s="1"/>
  <c r="F1676" i="2"/>
  <c r="E1676" i="2"/>
  <c r="D1676" i="2" s="1"/>
  <c r="C1676" i="2"/>
  <c r="B1676" i="2" s="1"/>
  <c r="F1675" i="2"/>
  <c r="E1675" i="2"/>
  <c r="C1675" i="2"/>
  <c r="B1675" i="2" s="1"/>
  <c r="F1674" i="2"/>
  <c r="E1674" i="2"/>
  <c r="D1674" i="2" s="1"/>
  <c r="C1674" i="2"/>
  <c r="B1674" i="2" s="1"/>
  <c r="F1673" i="2"/>
  <c r="E1673" i="2"/>
  <c r="D1673" i="2" s="1"/>
  <c r="C1673" i="2"/>
  <c r="B1673" i="2" s="1"/>
  <c r="F1672" i="2"/>
  <c r="E1672" i="2"/>
  <c r="C1672" i="2"/>
  <c r="B1672" i="2" s="1"/>
  <c r="F1671" i="2"/>
  <c r="E1671" i="2"/>
  <c r="D1671" i="2" s="1"/>
  <c r="C1671" i="2"/>
  <c r="B1671" i="2" s="1"/>
  <c r="F1670" i="2"/>
  <c r="E1670" i="2"/>
  <c r="D1670" i="2" s="1"/>
  <c r="C1670" i="2"/>
  <c r="B1670" i="2" s="1"/>
  <c r="F1669" i="2"/>
  <c r="E1669" i="2"/>
  <c r="C1669" i="2"/>
  <c r="B1669" i="2" s="1"/>
  <c r="F1668" i="2"/>
  <c r="E1668" i="2"/>
  <c r="D1668" i="2" s="1"/>
  <c r="C1668" i="2"/>
  <c r="B1668" i="2" s="1"/>
  <c r="F1667" i="2"/>
  <c r="E1667" i="2"/>
  <c r="D1667" i="2" s="1"/>
  <c r="C1667" i="2"/>
  <c r="B1667" i="2" s="1"/>
  <c r="F1666" i="2"/>
  <c r="E1666" i="2"/>
  <c r="C1666" i="2"/>
  <c r="B1666" i="2" s="1"/>
  <c r="F1665" i="2"/>
  <c r="E1665" i="2"/>
  <c r="D1665" i="2" s="1"/>
  <c r="C1665" i="2"/>
  <c r="B1665" i="2" s="1"/>
  <c r="F1664" i="2"/>
  <c r="E1664" i="2"/>
  <c r="D1664" i="2" s="1"/>
  <c r="C1664" i="2"/>
  <c r="B1664" i="2" s="1"/>
  <c r="F1663" i="2"/>
  <c r="E1663" i="2"/>
  <c r="D1663" i="2" s="1"/>
  <c r="C1663" i="2"/>
  <c r="B1663" i="2" s="1"/>
  <c r="F1662" i="2"/>
  <c r="E1662" i="2"/>
  <c r="C1662" i="2"/>
  <c r="B1662" i="2" s="1"/>
  <c r="F1661" i="2"/>
  <c r="E1661" i="2"/>
  <c r="D1661" i="2" s="1"/>
  <c r="C1661" i="2"/>
  <c r="B1661" i="2" s="1"/>
  <c r="F1660" i="2"/>
  <c r="E1660" i="2"/>
  <c r="C1660" i="2"/>
  <c r="B1660" i="2" s="1"/>
  <c r="F1659" i="2"/>
  <c r="E1659" i="2"/>
  <c r="D1659" i="2" s="1"/>
  <c r="C1659" i="2"/>
  <c r="B1659" i="2" s="1"/>
  <c r="F1658" i="2"/>
  <c r="E1658" i="2"/>
  <c r="D1658" i="2" s="1"/>
  <c r="C1658" i="2"/>
  <c r="B1658" i="2" s="1"/>
  <c r="F1657" i="2"/>
  <c r="E1657" i="2"/>
  <c r="C1657" i="2"/>
  <c r="B1657" i="2" s="1"/>
  <c r="F1656" i="2"/>
  <c r="E1656" i="2"/>
  <c r="D1656" i="2" s="1"/>
  <c r="C1656" i="2"/>
  <c r="B1656" i="2" s="1"/>
  <c r="F1655" i="2"/>
  <c r="E1655" i="2"/>
  <c r="D1655" i="2" s="1"/>
  <c r="C1655" i="2"/>
  <c r="B1655" i="2" s="1"/>
  <c r="F1654" i="2"/>
  <c r="E1654" i="2"/>
  <c r="C1654" i="2"/>
  <c r="B1654" i="2" s="1"/>
  <c r="F1653" i="2"/>
  <c r="E1653" i="2"/>
  <c r="D1653" i="2" s="1"/>
  <c r="C1653" i="2"/>
  <c r="B1653" i="2" s="1"/>
  <c r="F1652" i="2"/>
  <c r="E1652" i="2"/>
  <c r="D1652" i="2" s="1"/>
  <c r="C1652" i="2"/>
  <c r="B1652" i="2" s="1"/>
  <c r="F1651" i="2"/>
  <c r="E1651" i="2"/>
  <c r="D1651" i="2" s="1"/>
  <c r="C1651" i="2"/>
  <c r="B1651" i="2" s="1"/>
  <c r="F1650" i="2"/>
  <c r="E1650" i="2"/>
  <c r="C1650" i="2"/>
  <c r="B1650" i="2" s="1"/>
  <c r="F1649" i="2"/>
  <c r="E1649" i="2"/>
  <c r="D1649" i="2" s="1"/>
  <c r="C1649" i="2"/>
  <c r="B1649" i="2" s="1"/>
  <c r="F1648" i="2"/>
  <c r="E1648" i="2"/>
  <c r="C1648" i="2"/>
  <c r="B1648" i="2" s="1"/>
  <c r="F1647" i="2"/>
  <c r="E1647" i="2"/>
  <c r="D1647" i="2" s="1"/>
  <c r="C1647" i="2"/>
  <c r="B1647" i="2" s="1"/>
  <c r="F1646" i="2"/>
  <c r="E1646" i="2"/>
  <c r="D1646" i="2" s="1"/>
  <c r="C1646" i="2"/>
  <c r="B1646" i="2" s="1"/>
  <c r="F1645" i="2"/>
  <c r="E1645" i="2"/>
  <c r="C1645" i="2"/>
  <c r="B1645" i="2" s="1"/>
  <c r="F1644" i="2"/>
  <c r="E1644" i="2"/>
  <c r="D1644" i="2" s="1"/>
  <c r="C1644" i="2"/>
  <c r="B1644" i="2" s="1"/>
  <c r="F1643" i="2"/>
  <c r="E1643" i="2"/>
  <c r="D1643" i="2" s="1"/>
  <c r="C1643" i="2"/>
  <c r="B1643" i="2" s="1"/>
  <c r="F1642" i="2"/>
  <c r="E1642" i="2"/>
  <c r="C1642" i="2"/>
  <c r="B1642" i="2" s="1"/>
  <c r="F1641" i="2"/>
  <c r="E1641" i="2"/>
  <c r="D1641" i="2" s="1"/>
  <c r="C1641" i="2"/>
  <c r="B1641" i="2" s="1"/>
  <c r="F1640" i="2"/>
  <c r="E1640" i="2"/>
  <c r="D1640" i="2" s="1"/>
  <c r="C1640" i="2"/>
  <c r="B1640" i="2" s="1"/>
  <c r="F1639" i="2"/>
  <c r="E1639" i="2"/>
  <c r="C1639" i="2"/>
  <c r="B1639" i="2" s="1"/>
  <c r="F1638" i="2"/>
  <c r="E1638" i="2"/>
  <c r="D1638" i="2" s="1"/>
  <c r="C1638" i="2"/>
  <c r="B1638" i="2" s="1"/>
  <c r="F1637" i="2"/>
  <c r="E1637" i="2"/>
  <c r="D1637" i="2" s="1"/>
  <c r="C1637" i="2"/>
  <c r="B1637" i="2" s="1"/>
  <c r="F1636" i="2"/>
  <c r="E1636" i="2"/>
  <c r="C1636" i="2"/>
  <c r="B1636" i="2" s="1"/>
  <c r="F1635" i="2"/>
  <c r="E1635" i="2"/>
  <c r="D1635" i="2" s="1"/>
  <c r="C1635" i="2"/>
  <c r="B1635" i="2" s="1"/>
  <c r="F1634" i="2"/>
  <c r="E1634" i="2"/>
  <c r="D1634" i="2" s="1"/>
  <c r="C1634" i="2"/>
  <c r="B1634" i="2" s="1"/>
  <c r="F1633" i="2"/>
  <c r="E1633" i="2"/>
  <c r="C1633" i="2"/>
  <c r="B1633" i="2" s="1"/>
  <c r="F1632" i="2"/>
  <c r="E1632" i="2"/>
  <c r="D1632" i="2" s="1"/>
  <c r="C1632" i="2"/>
  <c r="B1632" i="2" s="1"/>
  <c r="F1631" i="2"/>
  <c r="E1631" i="2"/>
  <c r="D1631" i="2" s="1"/>
  <c r="C1631" i="2"/>
  <c r="B1631" i="2" s="1"/>
  <c r="F1630" i="2"/>
  <c r="E1630" i="2"/>
  <c r="C1630" i="2"/>
  <c r="B1630" i="2" s="1"/>
  <c r="F1629" i="2"/>
  <c r="E1629" i="2"/>
  <c r="D1629" i="2" s="1"/>
  <c r="C1629" i="2"/>
  <c r="B1629" i="2" s="1"/>
  <c r="F1628" i="2"/>
  <c r="E1628" i="2"/>
  <c r="D1628" i="2" s="1"/>
  <c r="C1628" i="2"/>
  <c r="B1628" i="2" s="1"/>
  <c r="F1627" i="2"/>
  <c r="E1627" i="2"/>
  <c r="C1627" i="2"/>
  <c r="B1627" i="2" s="1"/>
  <c r="F1626" i="2"/>
  <c r="E1626" i="2"/>
  <c r="D1626" i="2" s="1"/>
  <c r="C1626" i="2"/>
  <c r="B1626" i="2" s="1"/>
  <c r="F1625" i="2"/>
  <c r="E1625" i="2"/>
  <c r="D1625" i="2" s="1"/>
  <c r="C1625" i="2"/>
  <c r="B1625" i="2" s="1"/>
  <c r="F1624" i="2"/>
  <c r="E1624" i="2"/>
  <c r="C1624" i="2"/>
  <c r="B1624" i="2" s="1"/>
  <c r="F1623" i="2"/>
  <c r="E1623" i="2"/>
  <c r="D1623" i="2" s="1"/>
  <c r="C1623" i="2"/>
  <c r="B1623" i="2" s="1"/>
  <c r="F1622" i="2"/>
  <c r="E1622" i="2"/>
  <c r="D1622" i="2" s="1"/>
  <c r="C1622" i="2"/>
  <c r="B1622" i="2" s="1"/>
  <c r="F1621" i="2"/>
  <c r="E1621" i="2"/>
  <c r="C1621" i="2"/>
  <c r="B1621" i="2" s="1"/>
  <c r="F1620" i="2"/>
  <c r="E1620" i="2"/>
  <c r="D1620" i="2" s="1"/>
  <c r="C1620" i="2"/>
  <c r="B1620" i="2" s="1"/>
  <c r="F1619" i="2"/>
  <c r="E1619" i="2"/>
  <c r="D1619" i="2" s="1"/>
  <c r="C1619" i="2"/>
  <c r="B1619" i="2" s="1"/>
  <c r="F1618" i="2"/>
  <c r="E1618" i="2"/>
  <c r="C1618" i="2"/>
  <c r="B1618" i="2" s="1"/>
  <c r="F1617" i="2"/>
  <c r="E1617" i="2"/>
  <c r="D1617" i="2" s="1"/>
  <c r="C1617" i="2"/>
  <c r="B1617" i="2" s="1"/>
  <c r="F1616" i="2"/>
  <c r="E1616" i="2"/>
  <c r="D1616" i="2" s="1"/>
  <c r="C1616" i="2"/>
  <c r="B1616" i="2" s="1"/>
  <c r="F1615" i="2"/>
  <c r="E1615" i="2"/>
  <c r="C1615" i="2"/>
  <c r="B1615" i="2" s="1"/>
  <c r="F1614" i="2"/>
  <c r="E1614" i="2"/>
  <c r="D1614" i="2" s="1"/>
  <c r="C1614" i="2"/>
  <c r="B1614" i="2" s="1"/>
  <c r="F1613" i="2"/>
  <c r="E1613" i="2"/>
  <c r="D1613" i="2" s="1"/>
  <c r="C1613" i="2"/>
  <c r="B1613" i="2" s="1"/>
  <c r="F1612" i="2"/>
  <c r="E1612" i="2"/>
  <c r="C1612" i="2"/>
  <c r="B1612" i="2" s="1"/>
  <c r="F1611" i="2"/>
  <c r="E1611" i="2"/>
  <c r="D1611" i="2" s="1"/>
  <c r="C1611" i="2"/>
  <c r="B1611" i="2" s="1"/>
  <c r="F1610" i="2"/>
  <c r="E1610" i="2"/>
  <c r="D1610" i="2" s="1"/>
  <c r="C1610" i="2"/>
  <c r="B1610" i="2" s="1"/>
  <c r="F1609" i="2"/>
  <c r="E1609" i="2"/>
  <c r="C1609" i="2"/>
  <c r="B1609" i="2" s="1"/>
  <c r="F1608" i="2"/>
  <c r="E1608" i="2"/>
  <c r="D1608" i="2" s="1"/>
  <c r="C1608" i="2"/>
  <c r="B1608" i="2" s="1"/>
  <c r="F1607" i="2"/>
  <c r="E1607" i="2"/>
  <c r="D1607" i="2" s="1"/>
  <c r="C1607" i="2"/>
  <c r="B1607" i="2" s="1"/>
  <c r="F1606" i="2"/>
  <c r="E1606" i="2"/>
  <c r="C1606" i="2"/>
  <c r="B1606" i="2" s="1"/>
  <c r="F1605" i="2"/>
  <c r="E1605" i="2"/>
  <c r="D1605" i="2" s="1"/>
  <c r="C1605" i="2"/>
  <c r="B1605" i="2" s="1"/>
  <c r="F1604" i="2"/>
  <c r="E1604" i="2"/>
  <c r="D1604" i="2" s="1"/>
  <c r="C1604" i="2"/>
  <c r="B1604" i="2" s="1"/>
  <c r="F1603" i="2"/>
  <c r="E1603" i="2"/>
  <c r="C1603" i="2"/>
  <c r="B1603" i="2" s="1"/>
  <c r="F1602" i="2"/>
  <c r="E1602" i="2"/>
  <c r="D1602" i="2" s="1"/>
  <c r="C1602" i="2"/>
  <c r="B1602" i="2" s="1"/>
  <c r="F1601" i="2"/>
  <c r="E1601" i="2"/>
  <c r="D1601" i="2" s="1"/>
  <c r="C1601" i="2"/>
  <c r="B1601" i="2" s="1"/>
  <c r="F1600" i="2"/>
  <c r="E1600" i="2"/>
  <c r="C1600" i="2"/>
  <c r="B1600" i="2" s="1"/>
  <c r="F1599" i="2"/>
  <c r="E1599" i="2"/>
  <c r="D1599" i="2" s="1"/>
  <c r="C1599" i="2"/>
  <c r="B1599" i="2" s="1"/>
  <c r="F1598" i="2"/>
  <c r="E1598" i="2"/>
  <c r="D1598" i="2" s="1"/>
  <c r="C1598" i="2"/>
  <c r="B1598" i="2" s="1"/>
  <c r="F1597" i="2"/>
  <c r="E1597" i="2"/>
  <c r="C1597" i="2"/>
  <c r="B1597" i="2" s="1"/>
  <c r="F1596" i="2"/>
  <c r="E1596" i="2"/>
  <c r="D1596" i="2" s="1"/>
  <c r="C1596" i="2"/>
  <c r="B1596" i="2" s="1"/>
  <c r="F1595" i="2"/>
  <c r="E1595" i="2"/>
  <c r="D1595" i="2" s="1"/>
  <c r="C1595" i="2"/>
  <c r="B1595" i="2" s="1"/>
  <c r="F1594" i="2"/>
  <c r="E1594" i="2"/>
  <c r="C1594" i="2"/>
  <c r="B1594" i="2" s="1"/>
  <c r="F1593" i="2"/>
  <c r="E1593" i="2"/>
  <c r="D1593" i="2" s="1"/>
  <c r="C1593" i="2"/>
  <c r="B1593" i="2" s="1"/>
  <c r="F1592" i="2"/>
  <c r="E1592" i="2"/>
  <c r="D1592" i="2" s="1"/>
  <c r="C1592" i="2"/>
  <c r="B1592" i="2" s="1"/>
  <c r="F1591" i="2"/>
  <c r="E1591" i="2"/>
  <c r="C1591" i="2"/>
  <c r="B1591" i="2" s="1"/>
  <c r="F1590" i="2"/>
  <c r="E1590" i="2"/>
  <c r="D1590" i="2" s="1"/>
  <c r="C1590" i="2"/>
  <c r="B1590" i="2" s="1"/>
  <c r="F1589" i="2"/>
  <c r="E1589" i="2"/>
  <c r="D1589" i="2" s="1"/>
  <c r="C1589" i="2"/>
  <c r="B1589" i="2" s="1"/>
  <c r="F1588" i="2"/>
  <c r="E1588" i="2"/>
  <c r="C1588" i="2"/>
  <c r="B1588" i="2" s="1"/>
  <c r="F1587" i="2"/>
  <c r="E1587" i="2"/>
  <c r="D1587" i="2" s="1"/>
  <c r="C1587" i="2"/>
  <c r="B1587" i="2" s="1"/>
  <c r="F1586" i="2"/>
  <c r="E1586" i="2"/>
  <c r="D1586" i="2" s="1"/>
  <c r="C1586" i="2"/>
  <c r="B1586" i="2" s="1"/>
  <c r="F1585" i="2"/>
  <c r="E1585" i="2"/>
  <c r="C1585" i="2"/>
  <c r="B1585" i="2" s="1"/>
  <c r="F1584" i="2"/>
  <c r="E1584" i="2"/>
  <c r="D1584" i="2" s="1"/>
  <c r="C1584" i="2"/>
  <c r="B1584" i="2" s="1"/>
  <c r="F1583" i="2"/>
  <c r="E1583" i="2"/>
  <c r="D1583" i="2" s="1"/>
  <c r="C1583" i="2"/>
  <c r="B1583" i="2" s="1"/>
  <c r="F1582" i="2"/>
  <c r="E1582" i="2"/>
  <c r="D1582" i="2" s="1"/>
  <c r="C1582" i="2"/>
  <c r="B1582" i="2" s="1"/>
  <c r="F1581" i="2"/>
  <c r="E1581" i="2"/>
  <c r="C1581" i="2"/>
  <c r="B1581" i="2" s="1"/>
  <c r="F1580" i="2"/>
  <c r="E1580" i="2"/>
  <c r="D1580" i="2" s="1"/>
  <c r="C1580" i="2"/>
  <c r="B1580" i="2" s="1"/>
  <c r="F1579" i="2"/>
  <c r="E1579" i="2"/>
  <c r="C1579" i="2"/>
  <c r="B1579" i="2" s="1"/>
  <c r="F1578" i="2"/>
  <c r="E1578" i="2"/>
  <c r="D1578" i="2" s="1"/>
  <c r="C1578" i="2"/>
  <c r="B1578" i="2" s="1"/>
  <c r="F1577" i="2"/>
  <c r="E1577" i="2"/>
  <c r="D1577" i="2" s="1"/>
  <c r="C1577" i="2"/>
  <c r="B1577" i="2" s="1"/>
  <c r="F1576" i="2"/>
  <c r="E1576" i="2"/>
  <c r="C1576" i="2"/>
  <c r="B1576" i="2" s="1"/>
  <c r="F1575" i="2"/>
  <c r="E1575" i="2"/>
  <c r="D1575" i="2" s="1"/>
  <c r="C1575" i="2"/>
  <c r="B1575" i="2" s="1"/>
  <c r="F1574" i="2"/>
  <c r="E1574" i="2"/>
  <c r="D1574" i="2" s="1"/>
  <c r="C1574" i="2"/>
  <c r="B1574" i="2" s="1"/>
  <c r="F1573" i="2"/>
  <c r="E1573" i="2"/>
  <c r="C1573" i="2"/>
  <c r="B1573" i="2" s="1"/>
  <c r="F1572" i="2"/>
  <c r="E1572" i="2"/>
  <c r="D1572" i="2" s="1"/>
  <c r="C1572" i="2"/>
  <c r="B1572" i="2" s="1"/>
  <c r="F1571" i="2"/>
  <c r="E1571" i="2"/>
  <c r="D1571" i="2" s="1"/>
  <c r="C1571" i="2"/>
  <c r="B1571" i="2" s="1"/>
  <c r="F1570" i="2"/>
  <c r="E1570" i="2"/>
  <c r="C1570" i="2"/>
  <c r="B1570" i="2" s="1"/>
  <c r="F1569" i="2"/>
  <c r="E1569" i="2"/>
  <c r="D1569" i="2" s="1"/>
  <c r="C1569" i="2"/>
  <c r="B1569" i="2" s="1"/>
  <c r="F1568" i="2"/>
  <c r="E1568" i="2"/>
  <c r="D1568" i="2" s="1"/>
  <c r="C1568" i="2"/>
  <c r="B1568" i="2" s="1"/>
  <c r="F1567" i="2"/>
  <c r="E1567" i="2"/>
  <c r="C1567" i="2"/>
  <c r="B1567" i="2" s="1"/>
  <c r="F1566" i="2"/>
  <c r="E1566" i="2"/>
  <c r="D1566" i="2" s="1"/>
  <c r="C1566" i="2"/>
  <c r="B1566" i="2" s="1"/>
  <c r="F1565" i="2"/>
  <c r="E1565" i="2"/>
  <c r="D1565" i="2" s="1"/>
  <c r="C1565" i="2"/>
  <c r="B1565" i="2" s="1"/>
  <c r="F1564" i="2"/>
  <c r="E1564" i="2"/>
  <c r="C1564" i="2"/>
  <c r="B1564" i="2" s="1"/>
  <c r="F1563" i="2"/>
  <c r="E1563" i="2"/>
  <c r="C1563" i="2"/>
  <c r="B1563" i="2" s="1"/>
  <c r="F1562" i="2"/>
  <c r="E1562" i="2"/>
  <c r="D1562" i="2" s="1"/>
  <c r="C1562" i="2"/>
  <c r="B1562" i="2" s="1"/>
  <c r="F1561" i="2"/>
  <c r="E1561" i="2"/>
  <c r="C1561" i="2"/>
  <c r="B1561" i="2" s="1"/>
  <c r="F1560" i="2"/>
  <c r="E1560" i="2"/>
  <c r="D1560" i="2" s="1"/>
  <c r="C1560" i="2"/>
  <c r="B1560" i="2" s="1"/>
  <c r="F1559" i="2"/>
  <c r="E1559" i="2"/>
  <c r="D1559" i="2" s="1"/>
  <c r="C1559" i="2"/>
  <c r="B1559" i="2" s="1"/>
  <c r="F1558" i="2"/>
  <c r="E1558" i="2"/>
  <c r="C1558" i="2"/>
  <c r="B1558" i="2" s="1"/>
  <c r="F1557" i="2"/>
  <c r="E1557" i="2"/>
  <c r="D1557" i="2" s="1"/>
  <c r="C1557" i="2"/>
  <c r="B1557" i="2" s="1"/>
  <c r="F1556" i="2"/>
  <c r="E1556" i="2"/>
  <c r="D1556" i="2" s="1"/>
  <c r="C1556" i="2"/>
  <c r="B1556" i="2" s="1"/>
  <c r="F1555" i="2"/>
  <c r="E1555" i="2"/>
  <c r="C1555" i="2"/>
  <c r="B1555" i="2" s="1"/>
  <c r="F1554" i="2"/>
  <c r="E1554" i="2"/>
  <c r="D1554" i="2" s="1"/>
  <c r="C1554" i="2"/>
  <c r="B1554" i="2" s="1"/>
  <c r="F1553" i="2"/>
  <c r="E1553" i="2"/>
  <c r="D1553" i="2" s="1"/>
  <c r="C1553" i="2"/>
  <c r="B1553" i="2" s="1"/>
  <c r="F1552" i="2"/>
  <c r="E1552" i="2"/>
  <c r="C1552" i="2"/>
  <c r="B1552" i="2" s="1"/>
  <c r="F1551" i="2"/>
  <c r="E1551" i="2"/>
  <c r="D1551" i="2" s="1"/>
  <c r="C1551" i="2"/>
  <c r="B1551" i="2" s="1"/>
  <c r="F1550" i="2"/>
  <c r="E1550" i="2"/>
  <c r="D1550" i="2" s="1"/>
  <c r="C1550" i="2"/>
  <c r="B1550" i="2" s="1"/>
  <c r="F1549" i="2"/>
  <c r="E1549" i="2"/>
  <c r="D1549" i="2" s="1"/>
  <c r="C1549" i="2"/>
  <c r="B1549" i="2" s="1"/>
  <c r="F1548" i="2"/>
  <c r="E1548" i="2"/>
  <c r="C1548" i="2"/>
  <c r="B1548" i="2" s="1"/>
  <c r="F1547" i="2"/>
  <c r="E1547" i="2"/>
  <c r="D1547" i="2" s="1"/>
  <c r="C1547" i="2"/>
  <c r="B1547" i="2" s="1"/>
  <c r="F1546" i="2"/>
  <c r="E1546" i="2"/>
  <c r="D1546" i="2" s="1"/>
  <c r="C1546" i="2"/>
  <c r="B1546" i="2" s="1"/>
  <c r="F1545" i="2"/>
  <c r="E1545" i="2"/>
  <c r="C1545" i="2"/>
  <c r="B1545" i="2" s="1"/>
  <c r="F1544" i="2"/>
  <c r="E1544" i="2"/>
  <c r="D1544" i="2" s="1"/>
  <c r="C1544" i="2"/>
  <c r="B1544" i="2" s="1"/>
  <c r="F1543" i="2"/>
  <c r="E1543" i="2"/>
  <c r="D1543" i="2" s="1"/>
  <c r="C1543" i="2"/>
  <c r="B1543" i="2" s="1"/>
  <c r="F1542" i="2"/>
  <c r="E1542" i="2"/>
  <c r="C1542" i="2"/>
  <c r="B1542" i="2" s="1"/>
  <c r="F1541" i="2"/>
  <c r="E1541" i="2"/>
  <c r="D1541" i="2" s="1"/>
  <c r="C1541" i="2"/>
  <c r="B1541" i="2" s="1"/>
  <c r="F1540" i="2"/>
  <c r="E1540" i="2"/>
  <c r="D1540" i="2" s="1"/>
  <c r="C1540" i="2"/>
  <c r="B1540" i="2" s="1"/>
  <c r="F1539" i="2"/>
  <c r="E1539" i="2"/>
  <c r="C1539" i="2"/>
  <c r="B1539" i="2" s="1"/>
  <c r="F1538" i="2"/>
  <c r="E1538" i="2"/>
  <c r="D1538" i="2" s="1"/>
  <c r="C1538" i="2"/>
  <c r="B1538" i="2" s="1"/>
  <c r="F1537" i="2"/>
  <c r="E1537" i="2"/>
  <c r="D1537" i="2" s="1"/>
  <c r="C1537" i="2"/>
  <c r="B1537" i="2" s="1"/>
  <c r="F1536" i="2"/>
  <c r="E1536" i="2"/>
  <c r="C1536" i="2"/>
  <c r="B1536" i="2" s="1"/>
  <c r="F1535" i="2"/>
  <c r="E1535" i="2"/>
  <c r="D1535" i="2" s="1"/>
  <c r="C1535" i="2"/>
  <c r="B1535" i="2" s="1"/>
  <c r="F1534" i="2"/>
  <c r="E1534" i="2"/>
  <c r="D1534" i="2" s="1"/>
  <c r="C1534" i="2"/>
  <c r="B1534" i="2" s="1"/>
  <c r="F1533" i="2"/>
  <c r="E1533" i="2"/>
  <c r="D1533" i="2" s="1"/>
  <c r="C1533" i="2"/>
  <c r="B1533" i="2" s="1"/>
  <c r="F1532" i="2"/>
  <c r="E1532" i="2"/>
  <c r="C1532" i="2"/>
  <c r="B1532" i="2" s="1"/>
  <c r="F1531" i="2"/>
  <c r="E1531" i="2"/>
  <c r="D1531" i="2" s="1"/>
  <c r="C1531" i="2"/>
  <c r="B1531" i="2" s="1"/>
  <c r="F1530" i="2"/>
  <c r="E1530" i="2"/>
  <c r="D1530" i="2" s="1"/>
  <c r="C1530" i="2"/>
  <c r="B1530" i="2" s="1"/>
  <c r="F1528" i="2"/>
  <c r="E1528" i="2"/>
  <c r="D1528" i="2" s="1"/>
  <c r="C1528" i="2"/>
  <c r="B1528" i="2" s="1"/>
  <c r="F1527" i="2"/>
  <c r="E1527" i="2"/>
  <c r="D1527" i="2" s="1"/>
  <c r="C1527" i="2"/>
  <c r="B1527" i="2" s="1"/>
  <c r="F1526" i="2"/>
  <c r="E1526" i="2"/>
  <c r="C1526" i="2"/>
  <c r="B1526" i="2" s="1"/>
  <c r="F1525" i="2"/>
  <c r="E1525" i="2"/>
  <c r="D1525" i="2" s="1"/>
  <c r="C1525" i="2"/>
  <c r="B1525" i="2" s="1"/>
  <c r="F1524" i="2"/>
  <c r="E1524" i="2"/>
  <c r="D1524" i="2" s="1"/>
  <c r="C1524" i="2"/>
  <c r="B1524" i="2" s="1"/>
  <c r="F1523" i="2"/>
  <c r="E1523" i="2"/>
  <c r="C1523" i="2"/>
  <c r="B1523" i="2" s="1"/>
  <c r="F1522" i="2"/>
  <c r="E1522" i="2"/>
  <c r="C1522" i="2"/>
  <c r="B1522" i="2" s="1"/>
  <c r="F1521" i="2"/>
  <c r="E1521" i="2"/>
  <c r="D1521" i="2" s="1"/>
  <c r="C1521" i="2"/>
  <c r="B1521" i="2" s="1"/>
  <c r="F1520" i="2"/>
  <c r="E1520" i="2"/>
  <c r="D1520" i="2" s="1"/>
  <c r="C1520" i="2"/>
  <c r="B1520" i="2" s="1"/>
  <c r="F1519" i="2"/>
  <c r="E1519" i="2"/>
  <c r="D1519" i="2" s="1"/>
  <c r="C1519" i="2"/>
  <c r="B1519" i="2" s="1"/>
  <c r="F1518" i="2"/>
  <c r="E1518" i="2"/>
  <c r="C1518" i="2"/>
  <c r="B1518" i="2" s="1"/>
  <c r="F1517" i="2"/>
  <c r="E1517" i="2"/>
  <c r="D1517" i="2" s="1"/>
  <c r="C1517" i="2"/>
  <c r="B1517" i="2" s="1"/>
  <c r="F1516" i="2"/>
  <c r="E1516" i="2"/>
  <c r="C1516" i="2"/>
  <c r="B1516" i="2" s="1"/>
  <c r="F1515" i="2"/>
  <c r="E1515" i="2"/>
  <c r="C1515" i="2"/>
  <c r="B1515" i="2" s="1"/>
  <c r="F1514" i="2"/>
  <c r="E1514" i="2"/>
  <c r="C1514" i="2"/>
  <c r="B1514" i="2" s="1"/>
  <c r="F1513" i="2"/>
  <c r="E1513" i="2"/>
  <c r="D1513" i="2" s="1"/>
  <c r="C1513" i="2"/>
  <c r="B1513" i="2" s="1"/>
  <c r="F1512" i="2"/>
  <c r="E1512" i="2"/>
  <c r="C1512" i="2"/>
  <c r="B1512" i="2" s="1"/>
  <c r="F1511" i="2"/>
  <c r="E1511" i="2"/>
  <c r="D1511" i="2" s="1"/>
  <c r="C1511" i="2"/>
  <c r="B1511" i="2" s="1"/>
  <c r="F1510" i="2"/>
  <c r="E1510" i="2"/>
  <c r="D1510" i="2" s="1"/>
  <c r="C1510" i="2"/>
  <c r="B1510" i="2" s="1"/>
  <c r="F1509" i="2"/>
  <c r="E1509" i="2"/>
  <c r="C1509" i="2"/>
  <c r="B1509" i="2" s="1"/>
  <c r="F1508" i="2"/>
  <c r="E1508" i="2"/>
  <c r="D1508" i="2" s="1"/>
  <c r="C1508" i="2"/>
  <c r="B1508" i="2" s="1"/>
  <c r="F1507" i="2"/>
  <c r="E1507" i="2"/>
  <c r="D1507" i="2" s="1"/>
  <c r="C1507" i="2"/>
  <c r="B1507" i="2" s="1"/>
  <c r="F1506" i="2"/>
  <c r="E1506" i="2"/>
  <c r="C1506" i="2"/>
  <c r="B1506" i="2" s="1"/>
  <c r="F1505" i="2"/>
  <c r="E1505" i="2"/>
  <c r="D1505" i="2" s="1"/>
  <c r="C1505" i="2"/>
  <c r="B1505" i="2" s="1"/>
  <c r="F1504" i="2"/>
  <c r="E1504" i="2"/>
  <c r="D1504" i="2" s="1"/>
  <c r="C1504" i="2"/>
  <c r="B1504" i="2" s="1"/>
  <c r="F1503" i="2"/>
  <c r="E1503" i="2"/>
  <c r="C1503" i="2"/>
  <c r="B1503" i="2" s="1"/>
  <c r="F1502" i="2"/>
  <c r="E1502" i="2"/>
  <c r="D1502" i="2" s="1"/>
  <c r="C1502" i="2"/>
  <c r="B1502" i="2" s="1"/>
  <c r="F1501" i="2"/>
  <c r="E1501" i="2"/>
  <c r="D1501" i="2" s="1"/>
  <c r="C1501" i="2"/>
  <c r="B1501" i="2" s="1"/>
  <c r="F1500" i="2"/>
  <c r="E1500" i="2"/>
  <c r="C1500" i="2"/>
  <c r="B1500" i="2" s="1"/>
  <c r="F1499" i="2"/>
  <c r="E1499" i="2"/>
  <c r="D1499" i="2" s="1"/>
  <c r="C1499" i="2"/>
  <c r="B1499" i="2" s="1"/>
  <c r="F1498" i="2"/>
  <c r="E1498" i="2"/>
  <c r="D1498" i="2" s="1"/>
  <c r="C1498" i="2"/>
  <c r="B1498" i="2" s="1"/>
  <c r="F1497" i="2"/>
  <c r="E1497" i="2"/>
  <c r="D1497" i="2" s="1"/>
  <c r="C1497" i="2"/>
  <c r="B1497" i="2" s="1"/>
  <c r="F1496" i="2"/>
  <c r="E1496" i="2"/>
  <c r="C1496" i="2"/>
  <c r="B1496" i="2" s="1"/>
  <c r="F1495" i="2"/>
  <c r="E1495" i="2"/>
  <c r="D1495" i="2" s="1"/>
  <c r="C1495" i="2"/>
  <c r="B1495" i="2" s="1"/>
  <c r="F1494" i="2"/>
  <c r="E1494" i="2"/>
  <c r="C1494" i="2"/>
  <c r="B1494" i="2" s="1"/>
  <c r="F1493" i="2"/>
  <c r="E1493" i="2"/>
  <c r="D1493" i="2" s="1"/>
  <c r="C1493" i="2"/>
  <c r="B1493" i="2" s="1"/>
  <c r="F1492" i="2"/>
  <c r="E1492" i="2"/>
  <c r="D1492" i="2" s="1"/>
  <c r="C1492" i="2"/>
  <c r="B1492" i="2" s="1"/>
  <c r="F1491" i="2"/>
  <c r="E1491" i="2"/>
  <c r="C1491" i="2"/>
  <c r="B1491" i="2" s="1"/>
  <c r="F1490" i="2"/>
  <c r="E1490" i="2"/>
  <c r="D1490" i="2" s="1"/>
  <c r="C1490" i="2"/>
  <c r="B1490" i="2" s="1"/>
  <c r="F1489" i="2"/>
  <c r="E1489" i="2"/>
  <c r="D1489" i="2" s="1"/>
  <c r="C1489" i="2"/>
  <c r="B1489" i="2" s="1"/>
  <c r="F1488" i="2"/>
  <c r="E1488" i="2"/>
  <c r="C1488" i="2"/>
  <c r="B1488" i="2" s="1"/>
  <c r="F1487" i="2"/>
  <c r="E1487" i="2"/>
  <c r="D1487" i="2" s="1"/>
  <c r="C1487" i="2"/>
  <c r="B1487" i="2" s="1"/>
  <c r="F1486" i="2"/>
  <c r="E1486" i="2"/>
  <c r="D1486" i="2" s="1"/>
  <c r="C1486" i="2"/>
  <c r="B1486" i="2" s="1"/>
  <c r="F1485" i="2"/>
  <c r="E1485" i="2"/>
  <c r="C1485" i="2"/>
  <c r="B1485" i="2" s="1"/>
  <c r="F1484" i="2"/>
  <c r="E1484" i="2"/>
  <c r="D1484" i="2" s="1"/>
  <c r="C1484" i="2"/>
  <c r="B1484" i="2" s="1"/>
  <c r="F1483" i="2"/>
  <c r="E1483" i="2"/>
  <c r="D1483" i="2" s="1"/>
  <c r="C1483" i="2"/>
  <c r="B1483" i="2" s="1"/>
  <c r="F1482" i="2"/>
  <c r="E1482" i="2"/>
  <c r="C1482" i="2"/>
  <c r="B1482" i="2" s="1"/>
  <c r="F1481" i="2"/>
  <c r="E1481" i="2"/>
  <c r="D1481" i="2" s="1"/>
  <c r="C1481" i="2"/>
  <c r="B1481" i="2" s="1"/>
  <c r="F1480" i="2"/>
  <c r="E1480" i="2"/>
  <c r="D1480" i="2" s="1"/>
  <c r="C1480" i="2"/>
  <c r="B1480" i="2" s="1"/>
  <c r="F1479" i="2"/>
  <c r="E1479" i="2"/>
  <c r="C1479" i="2"/>
  <c r="B1479" i="2" s="1"/>
  <c r="F1478" i="2"/>
  <c r="E1478" i="2"/>
  <c r="D1478" i="2" s="1"/>
  <c r="C1478" i="2"/>
  <c r="B1478" i="2" s="1"/>
  <c r="F1477" i="2"/>
  <c r="E1477" i="2"/>
  <c r="D1477" i="2" s="1"/>
  <c r="C1477" i="2"/>
  <c r="B1477" i="2" s="1"/>
  <c r="F1476" i="2"/>
  <c r="E1476" i="2"/>
  <c r="C1476" i="2"/>
  <c r="B1476" i="2" s="1"/>
  <c r="F1475" i="2"/>
  <c r="E1475" i="2"/>
  <c r="D1475" i="2" s="1"/>
  <c r="C1475" i="2"/>
  <c r="B1475" i="2" s="1"/>
  <c r="F1474" i="2"/>
  <c r="E1474" i="2"/>
  <c r="D1474" i="2" s="1"/>
  <c r="C1474" i="2"/>
  <c r="B1474" i="2" s="1"/>
  <c r="F1473" i="2"/>
  <c r="E1473" i="2"/>
  <c r="C1473" i="2"/>
  <c r="B1473" i="2" s="1"/>
  <c r="F1472" i="2"/>
  <c r="E1472" i="2"/>
  <c r="D1472" i="2" s="1"/>
  <c r="C1472" i="2"/>
  <c r="B1472" i="2" s="1"/>
  <c r="F1471" i="2"/>
  <c r="E1471" i="2"/>
  <c r="D1471" i="2" s="1"/>
  <c r="C1471" i="2"/>
  <c r="B1471" i="2" s="1"/>
  <c r="F1470" i="2"/>
  <c r="E1470" i="2"/>
  <c r="C1470" i="2"/>
  <c r="B1470" i="2" s="1"/>
  <c r="F1469" i="2"/>
  <c r="E1469" i="2"/>
  <c r="D1469" i="2" s="1"/>
  <c r="C1469" i="2"/>
  <c r="B1469" i="2" s="1"/>
  <c r="F1468" i="2"/>
  <c r="E1468" i="2"/>
  <c r="D1468" i="2" s="1"/>
  <c r="C1468" i="2"/>
  <c r="B1468" i="2" s="1"/>
  <c r="F1467" i="2"/>
  <c r="E1467" i="2"/>
  <c r="C1467" i="2"/>
  <c r="B1467" i="2" s="1"/>
  <c r="F1466" i="2"/>
  <c r="E1466" i="2"/>
  <c r="D1466" i="2" s="1"/>
  <c r="C1466" i="2"/>
  <c r="B1466" i="2" s="1"/>
  <c r="F1465" i="2"/>
  <c r="E1465" i="2"/>
  <c r="D1465" i="2" s="1"/>
  <c r="C1465" i="2"/>
  <c r="B1465" i="2" s="1"/>
  <c r="F1464" i="2"/>
  <c r="E1464" i="2"/>
  <c r="C1464" i="2"/>
  <c r="B1464" i="2" s="1"/>
  <c r="F1463" i="2"/>
  <c r="E1463" i="2"/>
  <c r="D1463" i="2" s="1"/>
  <c r="C1463" i="2"/>
  <c r="B1463" i="2" s="1"/>
  <c r="F1462" i="2"/>
  <c r="E1462" i="2"/>
  <c r="D1462" i="2" s="1"/>
  <c r="C1462" i="2"/>
  <c r="B1462" i="2" s="1"/>
  <c r="F1461" i="2"/>
  <c r="E1461" i="2"/>
  <c r="C1461" i="2"/>
  <c r="B1461" i="2" s="1"/>
  <c r="F1460" i="2"/>
  <c r="E1460" i="2"/>
  <c r="D1460" i="2" s="1"/>
  <c r="C1460" i="2"/>
  <c r="B1460" i="2" s="1"/>
  <c r="F1459" i="2"/>
  <c r="E1459" i="2"/>
  <c r="D1459" i="2" s="1"/>
  <c r="C1459" i="2"/>
  <c r="B1459" i="2" s="1"/>
  <c r="F1458" i="2"/>
  <c r="E1458" i="2"/>
  <c r="C1458" i="2"/>
  <c r="B1458" i="2" s="1"/>
  <c r="F1457" i="2"/>
  <c r="E1457" i="2"/>
  <c r="D1457" i="2" s="1"/>
  <c r="C1457" i="2"/>
  <c r="B1457" i="2" s="1"/>
  <c r="F1456" i="2"/>
  <c r="E1456" i="2"/>
  <c r="D1456" i="2" s="1"/>
  <c r="C1456" i="2"/>
  <c r="B1456" i="2" s="1"/>
  <c r="F1455" i="2"/>
  <c r="E1455" i="2"/>
  <c r="C1455" i="2"/>
  <c r="B1455" i="2" s="1"/>
  <c r="F1454" i="2"/>
  <c r="E1454" i="2"/>
  <c r="D1454" i="2" s="1"/>
  <c r="C1454" i="2"/>
  <c r="B1454" i="2" s="1"/>
  <c r="F1453" i="2"/>
  <c r="E1453" i="2"/>
  <c r="D1453" i="2" s="1"/>
  <c r="C1453" i="2"/>
  <c r="B1453" i="2" s="1"/>
  <c r="F1452" i="2"/>
  <c r="E1452" i="2"/>
  <c r="C1452" i="2"/>
  <c r="B1452" i="2" s="1"/>
  <c r="F1451" i="2"/>
  <c r="E1451" i="2"/>
  <c r="D1451" i="2" s="1"/>
  <c r="C1451" i="2"/>
  <c r="B1451" i="2" s="1"/>
  <c r="F1450" i="2"/>
  <c r="E1450" i="2"/>
  <c r="D1450" i="2" s="1"/>
  <c r="C1450" i="2"/>
  <c r="B1450" i="2" s="1"/>
  <c r="F1449" i="2"/>
  <c r="E1449" i="2"/>
  <c r="C1449" i="2"/>
  <c r="B1449" i="2" s="1"/>
  <c r="F1448" i="2"/>
  <c r="E1448" i="2"/>
  <c r="D1448" i="2" s="1"/>
  <c r="C1448" i="2"/>
  <c r="B1448" i="2" s="1"/>
  <c r="F1447" i="2"/>
  <c r="E1447" i="2"/>
  <c r="D1447" i="2" s="1"/>
  <c r="C1447" i="2"/>
  <c r="B1447" i="2" s="1"/>
  <c r="F1446" i="2"/>
  <c r="E1446" i="2"/>
  <c r="C1446" i="2"/>
  <c r="B1446" i="2" s="1"/>
  <c r="F1445" i="2"/>
  <c r="E1445" i="2"/>
  <c r="C1445" i="2"/>
  <c r="B1445" i="2" s="1"/>
  <c r="F1444" i="2"/>
  <c r="E1444" i="2"/>
  <c r="D1444" i="2" s="1"/>
  <c r="C1444" i="2"/>
  <c r="B1444" i="2" s="1"/>
  <c r="F1443" i="2"/>
  <c r="E1443" i="2"/>
  <c r="C1443" i="2"/>
  <c r="B1443" i="2" s="1"/>
  <c r="F1442" i="2"/>
  <c r="E1442" i="2"/>
  <c r="D1442" i="2" s="1"/>
  <c r="C1442" i="2"/>
  <c r="B1442" i="2" s="1"/>
  <c r="F1441" i="2"/>
  <c r="E1441" i="2"/>
  <c r="D1441" i="2" s="1"/>
  <c r="C1441" i="2"/>
  <c r="B1441" i="2" s="1"/>
  <c r="F1440" i="2"/>
  <c r="E1440" i="2"/>
  <c r="C1440" i="2"/>
  <c r="B1440" i="2" s="1"/>
  <c r="F1439" i="2"/>
  <c r="E1439" i="2"/>
  <c r="D1439" i="2" s="1"/>
  <c r="C1439" i="2"/>
  <c r="B1439" i="2" s="1"/>
  <c r="F1438" i="2"/>
  <c r="E1438" i="2"/>
  <c r="D1438" i="2" s="1"/>
  <c r="C1438" i="2"/>
  <c r="B1438" i="2" s="1"/>
  <c r="F1437" i="2"/>
  <c r="E1437" i="2"/>
  <c r="C1437" i="2"/>
  <c r="B1437" i="2" s="1"/>
  <c r="F1436" i="2"/>
  <c r="E1436" i="2"/>
  <c r="D1436" i="2" s="1"/>
  <c r="C1436" i="2"/>
  <c r="B1436" i="2" s="1"/>
  <c r="F1435" i="2"/>
  <c r="E1435" i="2"/>
  <c r="D1435" i="2" s="1"/>
  <c r="C1435" i="2"/>
  <c r="B1435" i="2" s="1"/>
  <c r="F1434" i="2"/>
  <c r="E1434" i="2"/>
  <c r="C1434" i="2"/>
  <c r="B1434" i="2" s="1"/>
  <c r="F1433" i="2"/>
  <c r="E1433" i="2"/>
  <c r="D1433" i="2" s="1"/>
  <c r="C1433" i="2"/>
  <c r="B1433" i="2" s="1"/>
  <c r="F1432" i="2"/>
  <c r="E1432" i="2"/>
  <c r="D1432" i="2" s="1"/>
  <c r="C1432" i="2"/>
  <c r="B1432" i="2" s="1"/>
  <c r="F1431" i="2"/>
  <c r="E1431" i="2"/>
  <c r="C1431" i="2"/>
  <c r="B1431" i="2" s="1"/>
  <c r="F1430" i="2"/>
  <c r="E1430" i="2"/>
  <c r="D1430" i="2" s="1"/>
  <c r="C1430" i="2"/>
  <c r="B1430" i="2" s="1"/>
  <c r="F1429" i="2"/>
  <c r="E1429" i="2"/>
  <c r="D1429" i="2" s="1"/>
  <c r="C1429" i="2"/>
  <c r="B1429" i="2" s="1"/>
  <c r="F1428" i="2"/>
  <c r="E1428" i="2"/>
  <c r="D1428" i="2" s="1"/>
  <c r="C1428" i="2"/>
  <c r="B1428" i="2" s="1"/>
  <c r="F1427" i="2"/>
  <c r="E1427" i="2"/>
  <c r="C1427" i="2"/>
  <c r="B1427" i="2" s="1"/>
  <c r="F1426" i="2"/>
  <c r="E1426" i="2"/>
  <c r="D1426" i="2" s="1"/>
  <c r="C1426" i="2"/>
  <c r="B1426" i="2" s="1"/>
  <c r="F1425" i="2"/>
  <c r="E1425" i="2"/>
  <c r="C1425" i="2"/>
  <c r="B1425" i="2" s="1"/>
  <c r="F1424" i="2"/>
  <c r="E1424" i="2"/>
  <c r="D1424" i="2" s="1"/>
  <c r="C1424" i="2"/>
  <c r="B1424" i="2" s="1"/>
  <c r="F1423" i="2"/>
  <c r="E1423" i="2"/>
  <c r="D1423" i="2" s="1"/>
  <c r="C1423" i="2"/>
  <c r="B1423" i="2" s="1"/>
  <c r="F1422" i="2"/>
  <c r="E1422" i="2"/>
  <c r="C1422" i="2"/>
  <c r="B1422" i="2" s="1"/>
  <c r="F1421" i="2"/>
  <c r="E1421" i="2"/>
  <c r="D1421" i="2" s="1"/>
  <c r="C1421" i="2"/>
  <c r="B1421" i="2" s="1"/>
  <c r="F1420" i="2"/>
  <c r="E1420" i="2"/>
  <c r="D1420" i="2" s="1"/>
  <c r="C1420" i="2"/>
  <c r="B1420" i="2" s="1"/>
  <c r="F1419" i="2"/>
  <c r="E1419" i="2"/>
  <c r="C1419" i="2"/>
  <c r="B1419" i="2" s="1"/>
  <c r="F1418" i="2"/>
  <c r="E1418" i="2"/>
  <c r="D1418" i="2" s="1"/>
  <c r="C1418" i="2"/>
  <c r="B1418" i="2" s="1"/>
  <c r="F1417" i="2"/>
  <c r="E1417" i="2"/>
  <c r="D1417" i="2" s="1"/>
  <c r="C1417" i="2"/>
  <c r="B1417" i="2" s="1"/>
  <c r="F1416" i="2"/>
  <c r="E1416" i="2"/>
  <c r="C1416" i="2"/>
  <c r="B1416" i="2" s="1"/>
  <c r="F1415" i="2"/>
  <c r="E1415" i="2"/>
  <c r="D1415" i="2" s="1"/>
  <c r="C1415" i="2"/>
  <c r="B1415" i="2" s="1"/>
  <c r="F1414" i="2"/>
  <c r="E1414" i="2"/>
  <c r="D1414" i="2" s="1"/>
  <c r="C1414" i="2"/>
  <c r="B1414" i="2" s="1"/>
  <c r="F1413" i="2"/>
  <c r="E1413" i="2"/>
  <c r="C1413" i="2"/>
  <c r="B1413" i="2" s="1"/>
  <c r="F1412" i="2"/>
  <c r="E1412" i="2"/>
  <c r="D1412" i="2" s="1"/>
  <c r="C1412" i="2"/>
  <c r="B1412" i="2" s="1"/>
  <c r="F1411" i="2"/>
  <c r="E1411" i="2"/>
  <c r="D1411" i="2" s="1"/>
  <c r="C1411" i="2"/>
  <c r="B1411" i="2" s="1"/>
  <c r="F1410" i="2"/>
  <c r="E1410" i="2"/>
  <c r="C1410" i="2"/>
  <c r="B1410" i="2" s="1"/>
  <c r="F1409" i="2"/>
  <c r="E1409" i="2"/>
  <c r="D1409" i="2" s="1"/>
  <c r="C1409" i="2"/>
  <c r="B1409" i="2" s="1"/>
  <c r="F1408" i="2"/>
  <c r="E1408" i="2"/>
  <c r="D1408" i="2" s="1"/>
  <c r="C1408" i="2"/>
  <c r="B1408" i="2" s="1"/>
  <c r="F1407" i="2"/>
  <c r="E1407" i="2"/>
  <c r="C1407" i="2"/>
  <c r="B1407" i="2" s="1"/>
  <c r="F1406" i="2"/>
  <c r="E1406" i="2"/>
  <c r="D1406" i="2" s="1"/>
  <c r="C1406" i="2"/>
  <c r="B1406" i="2" s="1"/>
  <c r="F1405" i="2"/>
  <c r="E1405" i="2"/>
  <c r="D1405" i="2" s="1"/>
  <c r="C1405" i="2"/>
  <c r="B1405" i="2" s="1"/>
  <c r="F1404" i="2"/>
  <c r="E1404" i="2"/>
  <c r="D1404" i="2" s="1"/>
  <c r="C1404" i="2"/>
  <c r="B1404" i="2" s="1"/>
  <c r="F1403" i="2"/>
  <c r="E1403" i="2"/>
  <c r="C1403" i="2"/>
  <c r="B1403" i="2" s="1"/>
  <c r="F1402" i="2"/>
  <c r="E1402" i="2"/>
  <c r="D1402" i="2" s="1"/>
  <c r="C1402" i="2"/>
  <c r="B1402" i="2" s="1"/>
  <c r="F1401" i="2"/>
  <c r="E1401" i="2"/>
  <c r="C1401" i="2"/>
  <c r="B1401" i="2" s="1"/>
  <c r="F1400" i="2"/>
  <c r="E1400" i="2"/>
  <c r="D1400" i="2" s="1"/>
  <c r="C1400" i="2"/>
  <c r="B1400" i="2" s="1"/>
  <c r="F1399" i="2"/>
  <c r="E1399" i="2"/>
  <c r="D1399" i="2" s="1"/>
  <c r="C1399" i="2"/>
  <c r="B1399" i="2" s="1"/>
  <c r="F1398" i="2"/>
  <c r="E1398" i="2"/>
  <c r="C1398" i="2"/>
  <c r="B1398" i="2" s="1"/>
  <c r="F1397" i="2"/>
  <c r="E1397" i="2"/>
  <c r="D1397" i="2" s="1"/>
  <c r="C1397" i="2"/>
  <c r="B1397" i="2" s="1"/>
  <c r="F1396" i="2"/>
  <c r="E1396" i="2"/>
  <c r="D1396" i="2" s="1"/>
  <c r="C1396" i="2"/>
  <c r="B1396" i="2" s="1"/>
  <c r="F1395" i="2"/>
  <c r="E1395" i="2"/>
  <c r="C1395" i="2"/>
  <c r="B1395" i="2" s="1"/>
  <c r="F1394" i="2"/>
  <c r="E1394" i="2"/>
  <c r="D1394" i="2" s="1"/>
  <c r="C1394" i="2"/>
  <c r="B1394" i="2" s="1"/>
  <c r="F1393" i="2"/>
  <c r="E1393" i="2"/>
  <c r="D1393" i="2" s="1"/>
  <c r="C1393" i="2"/>
  <c r="B1393" i="2" s="1"/>
  <c r="F1392" i="2"/>
  <c r="E1392" i="2"/>
  <c r="C1392" i="2"/>
  <c r="B1392" i="2" s="1"/>
  <c r="F1391" i="2"/>
  <c r="E1391" i="2"/>
  <c r="D1391" i="2" s="1"/>
  <c r="C1391" i="2"/>
  <c r="B1391" i="2" s="1"/>
  <c r="F1390" i="2"/>
  <c r="E1390" i="2"/>
  <c r="D1390" i="2" s="1"/>
  <c r="C1390" i="2"/>
  <c r="B1390" i="2" s="1"/>
  <c r="F1389" i="2"/>
  <c r="E1389" i="2"/>
  <c r="C1389" i="2"/>
  <c r="B1389" i="2" s="1"/>
  <c r="F1388" i="2"/>
  <c r="E1388" i="2"/>
  <c r="D1388" i="2" s="1"/>
  <c r="C1388" i="2"/>
  <c r="B1388" i="2" s="1"/>
  <c r="F1387" i="2"/>
  <c r="E1387" i="2"/>
  <c r="D1387" i="2" s="1"/>
  <c r="C1387" i="2"/>
  <c r="B1387" i="2" s="1"/>
  <c r="F1386" i="2"/>
  <c r="E1386" i="2"/>
  <c r="C1386" i="2"/>
  <c r="B1386" i="2" s="1"/>
  <c r="F1385" i="2"/>
  <c r="E1385" i="2"/>
  <c r="D1385" i="2" s="1"/>
  <c r="C1385" i="2"/>
  <c r="B1385" i="2" s="1"/>
  <c r="F1384" i="2"/>
  <c r="E1384" i="2"/>
  <c r="D1384" i="2" s="1"/>
  <c r="C1384" i="2"/>
  <c r="B1384" i="2" s="1"/>
  <c r="F1383" i="2"/>
  <c r="E1383" i="2"/>
  <c r="C1383" i="2"/>
  <c r="B1383" i="2" s="1"/>
  <c r="F1382" i="2"/>
  <c r="E1382" i="2"/>
  <c r="D1382" i="2" s="1"/>
  <c r="C1382" i="2"/>
  <c r="B1382" i="2" s="1"/>
  <c r="F1381" i="2"/>
  <c r="E1381" i="2"/>
  <c r="D1381" i="2" s="1"/>
  <c r="C1381" i="2"/>
  <c r="B1381" i="2" s="1"/>
  <c r="F1380" i="2"/>
  <c r="E1380" i="2"/>
  <c r="C1380" i="2"/>
  <c r="B1380" i="2" s="1"/>
  <c r="F1379" i="2"/>
  <c r="E1379" i="2"/>
  <c r="D1379" i="2" s="1"/>
  <c r="C1379" i="2"/>
  <c r="B1379" i="2" s="1"/>
  <c r="F1378" i="2"/>
  <c r="E1378" i="2"/>
  <c r="D1378" i="2" s="1"/>
  <c r="C1378" i="2"/>
  <c r="B1378" i="2" s="1"/>
  <c r="F1377" i="2"/>
  <c r="E1377" i="2"/>
  <c r="C1377" i="2"/>
  <c r="B1377" i="2" s="1"/>
  <c r="F1376" i="2"/>
  <c r="E1376" i="2"/>
  <c r="D1376" i="2" s="1"/>
  <c r="C1376" i="2"/>
  <c r="B1376" i="2" s="1"/>
  <c r="F1375" i="2"/>
  <c r="E1375" i="2"/>
  <c r="D1375" i="2" s="1"/>
  <c r="C1375" i="2"/>
  <c r="B1375" i="2" s="1"/>
  <c r="F1374" i="2"/>
  <c r="E1374" i="2"/>
  <c r="C1374" i="2"/>
  <c r="B1374" i="2" s="1"/>
  <c r="F1373" i="2"/>
  <c r="E1373" i="2"/>
  <c r="D1373" i="2" s="1"/>
  <c r="C1373" i="2"/>
  <c r="B1373" i="2" s="1"/>
  <c r="F1372" i="2"/>
  <c r="E1372" i="2"/>
  <c r="D1372" i="2" s="1"/>
  <c r="C1372" i="2"/>
  <c r="B1372" i="2" s="1"/>
  <c r="F1371" i="2"/>
  <c r="E1371" i="2"/>
  <c r="C1371" i="2"/>
  <c r="B1371" i="2" s="1"/>
  <c r="F1370" i="2"/>
  <c r="E1370" i="2"/>
  <c r="D1370" i="2" s="1"/>
  <c r="C1370" i="2"/>
  <c r="B1370" i="2" s="1"/>
  <c r="F1369" i="2"/>
  <c r="E1369" i="2"/>
  <c r="D1369" i="2" s="1"/>
  <c r="C1369" i="2"/>
  <c r="B1369" i="2" s="1"/>
  <c r="F1368" i="2"/>
  <c r="E1368" i="2"/>
  <c r="C1368" i="2"/>
  <c r="B1368" i="2" s="1"/>
  <c r="F1367" i="2"/>
  <c r="E1367" i="2"/>
  <c r="D1367" i="2" s="1"/>
  <c r="C1367" i="2"/>
  <c r="B1367" i="2" s="1"/>
  <c r="F1366" i="2"/>
  <c r="E1366" i="2"/>
  <c r="D1366" i="2" s="1"/>
  <c r="C1366" i="2"/>
  <c r="B1366" i="2" s="1"/>
  <c r="F1365" i="2"/>
  <c r="E1365" i="2"/>
  <c r="C1365" i="2"/>
  <c r="B1365" i="2" s="1"/>
  <c r="F1364" i="2"/>
  <c r="E1364" i="2"/>
  <c r="D1364" i="2" s="1"/>
  <c r="C1364" i="2"/>
  <c r="B1364" i="2" s="1"/>
  <c r="F1363" i="2"/>
  <c r="E1363" i="2"/>
  <c r="D1363" i="2" s="1"/>
  <c r="C1363" i="2"/>
  <c r="B1363" i="2" s="1"/>
  <c r="F1362" i="2"/>
  <c r="E1362" i="2"/>
  <c r="C1362" i="2"/>
  <c r="B1362" i="2" s="1"/>
  <c r="F1361" i="2"/>
  <c r="E1361" i="2"/>
  <c r="D1361" i="2" s="1"/>
  <c r="C1361" i="2"/>
  <c r="B1361" i="2" s="1"/>
  <c r="F1360" i="2"/>
  <c r="E1360" i="2"/>
  <c r="D1360" i="2" s="1"/>
  <c r="C1360" i="2"/>
  <c r="B1360" i="2" s="1"/>
  <c r="F1359" i="2"/>
  <c r="E1359" i="2"/>
  <c r="C1359" i="2"/>
  <c r="B1359" i="2" s="1"/>
  <c r="F1358" i="2"/>
  <c r="E1358" i="2"/>
  <c r="D1358" i="2" s="1"/>
  <c r="C1358" i="2"/>
  <c r="B1358" i="2" s="1"/>
  <c r="F1357" i="2"/>
  <c r="E1357" i="2"/>
  <c r="D1357" i="2" s="1"/>
  <c r="C1357" i="2"/>
  <c r="B1357" i="2" s="1"/>
  <c r="F1356" i="2"/>
  <c r="E1356" i="2"/>
  <c r="C1356" i="2"/>
  <c r="B1356" i="2" s="1"/>
  <c r="F1355" i="2"/>
  <c r="E1355" i="2"/>
  <c r="D1355" i="2" s="1"/>
  <c r="C1355" i="2"/>
  <c r="B1355" i="2" s="1"/>
  <c r="F1354" i="2"/>
  <c r="E1354" i="2"/>
  <c r="D1354" i="2" s="1"/>
  <c r="C1354" i="2"/>
  <c r="B1354" i="2" s="1"/>
  <c r="F1353" i="2"/>
  <c r="E1353" i="2"/>
  <c r="C1353" i="2"/>
  <c r="B1353" i="2" s="1"/>
  <c r="F1352" i="2"/>
  <c r="E1352" i="2"/>
  <c r="D1352" i="2" s="1"/>
  <c r="C1352" i="2"/>
  <c r="B1352" i="2" s="1"/>
  <c r="F1351" i="2"/>
  <c r="E1351" i="2"/>
  <c r="D1351" i="2" s="1"/>
  <c r="C1351" i="2"/>
  <c r="B1351" i="2" s="1"/>
  <c r="F1350" i="2"/>
  <c r="E1350" i="2"/>
  <c r="C1350" i="2"/>
  <c r="B1350" i="2" s="1"/>
  <c r="F1349" i="2"/>
  <c r="E1349" i="2"/>
  <c r="D1349" i="2" s="1"/>
  <c r="C1349" i="2"/>
  <c r="B1349" i="2" s="1"/>
  <c r="F1348" i="2"/>
  <c r="E1348" i="2"/>
  <c r="D1348" i="2" s="1"/>
  <c r="C1348" i="2"/>
  <c r="B1348" i="2" s="1"/>
  <c r="F1347" i="2"/>
  <c r="E1347" i="2"/>
  <c r="C1347" i="2"/>
  <c r="B1347" i="2" s="1"/>
  <c r="F1346" i="2"/>
  <c r="E1346" i="2"/>
  <c r="D1346" i="2" s="1"/>
  <c r="C1346" i="2"/>
  <c r="B1346" i="2" s="1"/>
  <c r="F1345" i="2"/>
  <c r="E1345" i="2"/>
  <c r="D1345" i="2" s="1"/>
  <c r="C1345" i="2"/>
  <c r="B1345" i="2" s="1"/>
  <c r="F1344" i="2"/>
  <c r="E1344" i="2"/>
  <c r="C1344" i="2"/>
  <c r="B1344" i="2" s="1"/>
  <c r="F1343" i="2"/>
  <c r="E1343" i="2"/>
  <c r="D1343" i="2" s="1"/>
  <c r="C1343" i="2"/>
  <c r="B1343" i="2" s="1"/>
  <c r="F1342" i="2"/>
  <c r="E1342" i="2"/>
  <c r="D1342" i="2" s="1"/>
  <c r="C1342" i="2"/>
  <c r="B1342" i="2" s="1"/>
  <c r="F1341" i="2"/>
  <c r="E1341" i="2"/>
  <c r="C1341" i="2"/>
  <c r="B1341" i="2" s="1"/>
  <c r="F1340" i="2"/>
  <c r="E1340" i="2"/>
  <c r="D1340" i="2" s="1"/>
  <c r="C1340" i="2"/>
  <c r="B1340" i="2" s="1"/>
  <c r="F1339" i="2"/>
  <c r="E1339" i="2"/>
  <c r="D1339" i="2" s="1"/>
  <c r="C1339" i="2"/>
  <c r="B1339" i="2" s="1"/>
  <c r="F1338" i="2"/>
  <c r="E1338" i="2"/>
  <c r="C1338" i="2"/>
  <c r="B1338" i="2" s="1"/>
  <c r="F1337" i="2"/>
  <c r="E1337" i="2"/>
  <c r="D1337" i="2" s="1"/>
  <c r="C1337" i="2"/>
  <c r="B1337" i="2" s="1"/>
  <c r="F1336" i="2"/>
  <c r="E1336" i="2"/>
  <c r="D1336" i="2" s="1"/>
  <c r="C1336" i="2"/>
  <c r="B1336" i="2" s="1"/>
  <c r="F1335" i="2"/>
  <c r="E1335" i="2"/>
  <c r="C1335" i="2"/>
  <c r="B1335" i="2" s="1"/>
  <c r="F1334" i="2"/>
  <c r="E1334" i="2"/>
  <c r="D1334" i="2" s="1"/>
  <c r="C1334" i="2"/>
  <c r="B1334" i="2" s="1"/>
  <c r="F1333" i="2"/>
  <c r="E1333" i="2"/>
  <c r="D1333" i="2" s="1"/>
  <c r="C1333" i="2"/>
  <c r="B1333" i="2" s="1"/>
  <c r="F1332" i="2"/>
  <c r="E1332" i="2"/>
  <c r="C1332" i="2"/>
  <c r="B1332" i="2" s="1"/>
  <c r="F1331" i="2"/>
  <c r="E1331" i="2"/>
  <c r="D1331" i="2" s="1"/>
  <c r="C1331" i="2"/>
  <c r="B1331" i="2" s="1"/>
  <c r="F1330" i="2"/>
  <c r="E1330" i="2"/>
  <c r="D1330" i="2" s="1"/>
  <c r="C1330" i="2"/>
  <c r="B1330" i="2" s="1"/>
  <c r="F1329" i="2"/>
  <c r="E1329" i="2"/>
  <c r="C1329" i="2"/>
  <c r="B1329" i="2" s="1"/>
  <c r="F1328" i="2"/>
  <c r="E1328" i="2"/>
  <c r="D1328" i="2" s="1"/>
  <c r="C1328" i="2"/>
  <c r="B1328" i="2" s="1"/>
  <c r="F1327" i="2"/>
  <c r="E1327" i="2"/>
  <c r="D1327" i="2" s="1"/>
  <c r="C1327" i="2"/>
  <c r="B1327" i="2" s="1"/>
  <c r="F1326" i="2"/>
  <c r="E1326" i="2"/>
  <c r="C1326" i="2"/>
  <c r="B1326" i="2" s="1"/>
  <c r="F1325" i="2"/>
  <c r="E1325" i="2"/>
  <c r="D1325" i="2" s="1"/>
  <c r="C1325" i="2"/>
  <c r="B1325" i="2" s="1"/>
  <c r="F1324" i="2"/>
  <c r="E1324" i="2"/>
  <c r="D1324" i="2" s="1"/>
  <c r="C1324" i="2"/>
  <c r="B1324" i="2" s="1"/>
  <c r="F1323" i="2"/>
  <c r="E1323" i="2"/>
  <c r="C1323" i="2"/>
  <c r="B1323" i="2" s="1"/>
  <c r="F1322" i="2"/>
  <c r="E1322" i="2"/>
  <c r="D1322" i="2" s="1"/>
  <c r="C1322" i="2"/>
  <c r="B1322" i="2" s="1"/>
  <c r="F1321" i="2"/>
  <c r="E1321" i="2"/>
  <c r="D1321" i="2" s="1"/>
  <c r="C1321" i="2"/>
  <c r="B1321" i="2" s="1"/>
  <c r="F1320" i="2"/>
  <c r="E1320" i="2"/>
  <c r="C1320" i="2"/>
  <c r="B1320" i="2" s="1"/>
  <c r="F1319" i="2"/>
  <c r="E1319" i="2"/>
  <c r="D1319" i="2" s="1"/>
  <c r="C1319" i="2"/>
  <c r="B1319" i="2" s="1"/>
  <c r="F1318" i="2"/>
  <c r="E1318" i="2"/>
  <c r="D1318" i="2" s="1"/>
  <c r="C1318" i="2"/>
  <c r="B1318" i="2" s="1"/>
  <c r="F1317" i="2"/>
  <c r="E1317" i="2"/>
  <c r="C1317" i="2"/>
  <c r="B1317" i="2" s="1"/>
  <c r="F1316" i="2"/>
  <c r="E1316" i="2"/>
  <c r="D1316" i="2" s="1"/>
  <c r="C1316" i="2"/>
  <c r="B1316" i="2" s="1"/>
  <c r="F1315" i="2"/>
  <c r="E1315" i="2"/>
  <c r="D1315" i="2" s="1"/>
  <c r="C1315" i="2"/>
  <c r="B1315" i="2" s="1"/>
  <c r="F1314" i="2"/>
  <c r="E1314" i="2"/>
  <c r="C1314" i="2"/>
  <c r="B1314" i="2" s="1"/>
  <c r="F1313" i="2"/>
  <c r="E1313" i="2"/>
  <c r="D1313" i="2" s="1"/>
  <c r="C1313" i="2"/>
  <c r="B1313" i="2" s="1"/>
  <c r="F1312" i="2"/>
  <c r="E1312" i="2"/>
  <c r="D1312" i="2" s="1"/>
  <c r="C1312" i="2"/>
  <c r="B1312" i="2" s="1"/>
  <c r="F1311" i="2"/>
  <c r="E1311" i="2"/>
  <c r="C1311" i="2"/>
  <c r="B1311" i="2" s="1"/>
  <c r="F1310" i="2"/>
  <c r="E1310" i="2"/>
  <c r="D1310" i="2" s="1"/>
  <c r="C1310" i="2"/>
  <c r="B1310" i="2" s="1"/>
  <c r="F1309" i="2"/>
  <c r="E1309" i="2"/>
  <c r="D1309" i="2" s="1"/>
  <c r="C1309" i="2"/>
  <c r="B1309" i="2" s="1"/>
  <c r="F1308" i="2"/>
  <c r="E1308" i="2"/>
  <c r="D1308" i="2" s="1"/>
  <c r="C1308" i="2"/>
  <c r="B1308" i="2" s="1"/>
  <c r="F1307" i="2"/>
  <c r="E1307" i="2"/>
  <c r="C1307" i="2"/>
  <c r="B1307" i="2" s="1"/>
  <c r="F1306" i="2"/>
  <c r="E1306" i="2"/>
  <c r="D1306" i="2" s="1"/>
  <c r="C1306" i="2"/>
  <c r="B1306" i="2" s="1"/>
  <c r="F1305" i="2"/>
  <c r="E1305" i="2"/>
  <c r="D1305" i="2" s="1"/>
  <c r="C1305" i="2"/>
  <c r="B1305" i="2" s="1"/>
  <c r="F1304" i="2"/>
  <c r="E1304" i="2"/>
  <c r="C1304" i="2"/>
  <c r="B1304" i="2" s="1"/>
  <c r="F1303" i="2"/>
  <c r="E1303" i="2"/>
  <c r="D1303" i="2" s="1"/>
  <c r="C1303" i="2"/>
  <c r="B1303" i="2" s="1"/>
  <c r="F1302" i="2"/>
  <c r="E1302" i="2"/>
  <c r="D1302" i="2" s="1"/>
  <c r="C1302" i="2"/>
  <c r="B1302" i="2" s="1"/>
  <c r="F1301" i="2"/>
  <c r="E1301" i="2"/>
  <c r="C1301" i="2"/>
  <c r="B1301" i="2" s="1"/>
  <c r="F1300" i="2"/>
  <c r="E1300" i="2"/>
  <c r="D1300" i="2" s="1"/>
  <c r="C1300" i="2"/>
  <c r="B1300" i="2" s="1"/>
  <c r="F1299" i="2"/>
  <c r="E1299" i="2"/>
  <c r="D1299" i="2" s="1"/>
  <c r="C1299" i="2"/>
  <c r="B1299" i="2" s="1"/>
  <c r="F1298" i="2"/>
  <c r="E1298" i="2"/>
  <c r="C1298" i="2"/>
  <c r="B1298" i="2" s="1"/>
  <c r="F1297" i="2"/>
  <c r="E1297" i="2"/>
  <c r="D1297" i="2" s="1"/>
  <c r="C1297" i="2"/>
  <c r="B1297" i="2" s="1"/>
  <c r="F1296" i="2"/>
  <c r="E1296" i="2"/>
  <c r="D1296" i="2" s="1"/>
  <c r="C1296" i="2"/>
  <c r="B1296" i="2" s="1"/>
  <c r="F1295" i="2"/>
  <c r="E1295" i="2"/>
  <c r="C1295" i="2"/>
  <c r="B1295" i="2" s="1"/>
  <c r="F1294" i="2"/>
  <c r="E1294" i="2"/>
  <c r="D1294" i="2" s="1"/>
  <c r="C1294" i="2"/>
  <c r="B1294" i="2" s="1"/>
  <c r="F1293" i="2"/>
  <c r="E1293" i="2"/>
  <c r="D1293" i="2" s="1"/>
  <c r="C1293" i="2"/>
  <c r="B1293" i="2" s="1"/>
  <c r="F1292" i="2"/>
  <c r="E1292" i="2"/>
  <c r="C1292" i="2"/>
  <c r="B1292" i="2" s="1"/>
  <c r="F1291" i="2"/>
  <c r="E1291" i="2"/>
  <c r="D1291" i="2" s="1"/>
  <c r="C1291" i="2"/>
  <c r="B1291" i="2" s="1"/>
  <c r="F1290" i="2"/>
  <c r="E1290" i="2"/>
  <c r="C1290" i="2"/>
  <c r="B1290" i="2" s="1"/>
  <c r="F1289" i="2"/>
  <c r="E1289" i="2"/>
  <c r="D1289" i="2" s="1"/>
  <c r="C1289" i="2"/>
  <c r="B1289" i="2" s="1"/>
  <c r="F1288" i="2"/>
  <c r="E1288" i="2"/>
  <c r="D1288" i="2" s="1"/>
  <c r="C1288" i="2"/>
  <c r="B1288" i="2" s="1"/>
  <c r="F1287" i="2"/>
  <c r="E1287" i="2"/>
  <c r="C1287" i="2"/>
  <c r="B1287" i="2" s="1"/>
  <c r="F1286" i="2"/>
  <c r="E1286" i="2"/>
  <c r="D1286" i="2" s="1"/>
  <c r="C1286" i="2"/>
  <c r="B1286" i="2" s="1"/>
  <c r="F1285" i="2"/>
  <c r="E1285" i="2"/>
  <c r="D1285" i="2" s="1"/>
  <c r="C1285" i="2"/>
  <c r="B1285" i="2" s="1"/>
  <c r="F1284" i="2"/>
  <c r="E1284" i="2"/>
  <c r="C1284" i="2"/>
  <c r="B1284" i="2" s="1"/>
  <c r="F1283" i="2"/>
  <c r="E1283" i="2"/>
  <c r="C1283" i="2"/>
  <c r="B1283" i="2" s="1"/>
  <c r="F1282" i="2"/>
  <c r="E1282" i="2"/>
  <c r="D1282" i="2" s="1"/>
  <c r="C1282" i="2"/>
  <c r="B1282" i="2" s="1"/>
  <c r="F1281" i="2"/>
  <c r="E1281" i="2"/>
  <c r="D1281" i="2" s="1"/>
  <c r="C1281" i="2"/>
  <c r="B1281" i="2" s="1"/>
  <c r="F1280" i="2"/>
  <c r="E1280" i="2"/>
  <c r="D1280" i="2" s="1"/>
  <c r="C1280" i="2"/>
  <c r="B1280" i="2" s="1"/>
  <c r="F1279" i="2"/>
  <c r="E1279" i="2"/>
  <c r="C1279" i="2"/>
  <c r="B1279" i="2" s="1"/>
  <c r="F1278" i="2"/>
  <c r="E1278" i="2"/>
  <c r="C1278" i="2"/>
  <c r="B1278" i="2" s="1"/>
  <c r="F1277" i="2"/>
  <c r="E1277" i="2"/>
  <c r="D1277" i="2" s="1"/>
  <c r="C1277" i="2"/>
  <c r="B1277" i="2" s="1"/>
  <c r="F1276" i="2"/>
  <c r="E1276" i="2"/>
  <c r="C1276" i="2"/>
  <c r="B1276" i="2" s="1"/>
  <c r="F1275" i="2"/>
  <c r="E1275" i="2"/>
  <c r="C1275" i="2"/>
  <c r="B1275" i="2" s="1"/>
  <c r="F1274" i="2"/>
  <c r="E1274" i="2"/>
  <c r="C1274" i="2"/>
  <c r="B1274" i="2" s="1"/>
  <c r="F1273" i="2"/>
  <c r="E1273" i="2"/>
  <c r="D1273" i="2" s="1"/>
  <c r="C1273" i="2"/>
  <c r="B1273" i="2" s="1"/>
  <c r="F1272" i="2"/>
  <c r="E1272" i="2"/>
  <c r="C1272" i="2"/>
  <c r="B1272" i="2" s="1"/>
  <c r="F1271" i="2"/>
  <c r="E1271" i="2"/>
  <c r="D1271" i="2" s="1"/>
  <c r="C1271" i="2"/>
  <c r="B1271" i="2" s="1"/>
  <c r="F1270" i="2"/>
  <c r="E1270" i="2"/>
  <c r="D1270" i="2" s="1"/>
  <c r="C1270" i="2"/>
  <c r="B1270" i="2" s="1"/>
  <c r="F1269" i="2"/>
  <c r="E1269" i="2"/>
  <c r="C1269" i="2"/>
  <c r="B1269" i="2" s="1"/>
  <c r="F1268" i="2"/>
  <c r="E1268" i="2"/>
  <c r="D1268" i="2" s="1"/>
  <c r="C1268" i="2"/>
  <c r="B1268" i="2" s="1"/>
  <c r="F1267" i="2"/>
  <c r="E1267" i="2"/>
  <c r="D1267" i="2" s="1"/>
  <c r="C1267" i="2"/>
  <c r="B1267" i="2" s="1"/>
  <c r="F1266" i="2"/>
  <c r="E1266" i="2"/>
  <c r="C1266" i="2"/>
  <c r="B1266" i="2" s="1"/>
  <c r="F1265" i="2"/>
  <c r="E1265" i="2"/>
  <c r="D1265" i="2" s="1"/>
  <c r="C1265" i="2"/>
  <c r="B1265" i="2" s="1"/>
  <c r="F1264" i="2"/>
  <c r="E1264" i="2"/>
  <c r="D1264" i="2" s="1"/>
  <c r="C1264" i="2"/>
  <c r="B1264" i="2" s="1"/>
  <c r="F1263" i="2"/>
  <c r="E1263" i="2"/>
  <c r="C1263" i="2"/>
  <c r="B1263" i="2" s="1"/>
  <c r="F1262" i="2"/>
  <c r="E1262" i="2"/>
  <c r="D1262" i="2" s="1"/>
  <c r="C1262" i="2"/>
  <c r="B1262" i="2" s="1"/>
  <c r="F1261" i="2"/>
  <c r="E1261" i="2"/>
  <c r="D1261" i="2" s="1"/>
  <c r="C1261" i="2"/>
  <c r="B1261" i="2" s="1"/>
  <c r="F1260" i="2"/>
  <c r="E1260" i="2"/>
  <c r="C1260" i="2"/>
  <c r="B1260" i="2" s="1"/>
  <c r="F1259" i="2"/>
  <c r="E1259" i="2"/>
  <c r="D1259" i="2" s="1"/>
  <c r="C1259" i="2"/>
  <c r="B1259" i="2" s="1"/>
  <c r="F1258" i="2"/>
  <c r="E1258" i="2"/>
  <c r="D1258" i="2" s="1"/>
  <c r="C1258" i="2"/>
  <c r="B1258" i="2" s="1"/>
  <c r="F1257" i="2"/>
  <c r="E1257" i="2"/>
  <c r="C1257" i="2"/>
  <c r="B1257" i="2" s="1"/>
  <c r="F1256" i="2"/>
  <c r="E1256" i="2"/>
  <c r="D1256" i="2" s="1"/>
  <c r="C1256" i="2"/>
  <c r="B1256" i="2" s="1"/>
  <c r="F1255" i="2"/>
  <c r="E1255" i="2"/>
  <c r="D1255" i="2" s="1"/>
  <c r="C1255" i="2"/>
  <c r="B1255" i="2" s="1"/>
  <c r="F1254" i="2"/>
  <c r="E1254" i="2"/>
  <c r="C1254" i="2"/>
  <c r="B1254" i="2" s="1"/>
  <c r="F1253" i="2"/>
  <c r="E1253" i="2"/>
  <c r="D1253" i="2" s="1"/>
  <c r="C1253" i="2"/>
  <c r="B1253" i="2" s="1"/>
  <c r="F1252" i="2"/>
  <c r="E1252" i="2"/>
  <c r="D1252" i="2" s="1"/>
  <c r="C1252" i="2"/>
  <c r="B1252" i="2" s="1"/>
  <c r="F1251" i="2"/>
  <c r="E1251" i="2"/>
  <c r="C1251" i="2"/>
  <c r="B1251" i="2" s="1"/>
  <c r="F1250" i="2"/>
  <c r="E1250" i="2"/>
  <c r="D1250" i="2" s="1"/>
  <c r="C1250" i="2"/>
  <c r="B1250" i="2" s="1"/>
  <c r="F1249" i="2"/>
  <c r="E1249" i="2"/>
  <c r="D1249" i="2" s="1"/>
  <c r="C1249" i="2"/>
  <c r="B1249" i="2" s="1"/>
  <c r="F1248" i="2"/>
  <c r="E1248" i="2"/>
  <c r="C1248" i="2"/>
  <c r="B1248" i="2" s="1"/>
  <c r="F1247" i="2"/>
  <c r="E1247" i="2"/>
  <c r="D1247" i="2" s="1"/>
  <c r="C1247" i="2"/>
  <c r="B1247" i="2" s="1"/>
  <c r="F1246" i="2"/>
  <c r="E1246" i="2"/>
  <c r="D1246" i="2" s="1"/>
  <c r="C1246" i="2"/>
  <c r="B1246" i="2" s="1"/>
  <c r="F1245" i="2"/>
  <c r="E1245" i="2"/>
  <c r="C1245" i="2"/>
  <c r="B1245" i="2" s="1"/>
  <c r="F1244" i="2"/>
  <c r="E1244" i="2"/>
  <c r="D1244" i="2" s="1"/>
  <c r="C1244" i="2"/>
  <c r="B1244" i="2" s="1"/>
  <c r="F1243" i="2"/>
  <c r="E1243" i="2"/>
  <c r="D1243" i="2" s="1"/>
  <c r="C1243" i="2"/>
  <c r="B1243" i="2" s="1"/>
  <c r="F1242" i="2"/>
  <c r="E1242" i="2"/>
  <c r="C1242" i="2"/>
  <c r="B1242" i="2" s="1"/>
  <c r="F1241" i="2"/>
  <c r="E1241" i="2"/>
  <c r="D1241" i="2" s="1"/>
  <c r="C1241" i="2"/>
  <c r="B1241" i="2" s="1"/>
  <c r="F1240" i="2"/>
  <c r="E1240" i="2"/>
  <c r="D1240" i="2" s="1"/>
  <c r="C1240" i="2"/>
  <c r="B1240" i="2" s="1"/>
  <c r="F1239" i="2"/>
  <c r="E1239" i="2"/>
  <c r="C1239" i="2"/>
  <c r="B1239" i="2" s="1"/>
  <c r="F1238" i="2"/>
  <c r="E1238" i="2"/>
  <c r="D1238" i="2" s="1"/>
  <c r="C1238" i="2"/>
  <c r="B1238" i="2" s="1"/>
  <c r="F1237" i="2"/>
  <c r="E1237" i="2"/>
  <c r="D1237" i="2" s="1"/>
  <c r="C1237" i="2"/>
  <c r="B1237" i="2" s="1"/>
  <c r="F1236" i="2"/>
  <c r="E1236" i="2"/>
  <c r="C1236" i="2"/>
  <c r="B1236" i="2" s="1"/>
  <c r="F1235" i="2"/>
  <c r="E1235" i="2"/>
  <c r="D1235" i="2" s="1"/>
  <c r="C1235" i="2"/>
  <c r="B1235" i="2" s="1"/>
  <c r="F1234" i="2"/>
  <c r="E1234" i="2"/>
  <c r="D1234" i="2" s="1"/>
  <c r="C1234" i="2"/>
  <c r="B1234" i="2" s="1"/>
  <c r="F1233" i="2"/>
  <c r="E1233" i="2"/>
  <c r="C1233" i="2"/>
  <c r="B1233" i="2" s="1"/>
  <c r="F1232" i="2"/>
  <c r="E1232" i="2"/>
  <c r="D1232" i="2" s="1"/>
  <c r="C1232" i="2"/>
  <c r="B1232" i="2" s="1"/>
  <c r="F1231" i="2"/>
  <c r="E1231" i="2"/>
  <c r="D1231" i="2" s="1"/>
  <c r="C1231" i="2"/>
  <c r="B1231" i="2" s="1"/>
  <c r="F1230" i="2"/>
  <c r="E1230" i="2"/>
  <c r="C1230" i="2"/>
  <c r="B1230" i="2" s="1"/>
  <c r="F1229" i="2"/>
  <c r="E1229" i="2"/>
  <c r="D1229" i="2" s="1"/>
  <c r="C1229" i="2"/>
  <c r="B1229" i="2" s="1"/>
  <c r="F1228" i="2"/>
  <c r="E1228" i="2"/>
  <c r="D1228" i="2" s="1"/>
  <c r="C1228" i="2"/>
  <c r="B1228" i="2" s="1"/>
  <c r="F1227" i="2"/>
  <c r="E1227" i="2"/>
  <c r="C1227" i="2"/>
  <c r="B1227" i="2" s="1"/>
  <c r="F1226" i="2"/>
  <c r="E1226" i="2"/>
  <c r="D1226" i="2" s="1"/>
  <c r="C1226" i="2"/>
  <c r="B1226" i="2" s="1"/>
  <c r="F1225" i="2"/>
  <c r="E1225" i="2"/>
  <c r="D1225" i="2" s="1"/>
  <c r="C1225" i="2"/>
  <c r="B1225" i="2" s="1"/>
  <c r="F1224" i="2"/>
  <c r="E1224" i="2"/>
  <c r="C1224" i="2"/>
  <c r="B1224" i="2" s="1"/>
  <c r="F1223" i="2"/>
  <c r="E1223" i="2"/>
  <c r="D1223" i="2" s="1"/>
  <c r="C1223" i="2"/>
  <c r="B1223" i="2" s="1"/>
  <c r="F1222" i="2"/>
  <c r="E1222" i="2"/>
  <c r="D1222" i="2" s="1"/>
  <c r="C1222" i="2"/>
  <c r="B1222" i="2" s="1"/>
  <c r="F1221" i="2"/>
  <c r="E1221" i="2"/>
  <c r="C1221" i="2"/>
  <c r="B1221" i="2" s="1"/>
  <c r="F1220" i="2"/>
  <c r="E1220" i="2"/>
  <c r="D1220" i="2" s="1"/>
  <c r="C1220" i="2"/>
  <c r="B1220" i="2" s="1"/>
  <c r="F1219" i="2"/>
  <c r="E1219" i="2"/>
  <c r="D1219" i="2" s="1"/>
  <c r="C1219" i="2"/>
  <c r="B1219" i="2" s="1"/>
  <c r="F1218" i="2"/>
  <c r="E1218" i="2"/>
  <c r="C1218" i="2"/>
  <c r="B1218" i="2" s="1"/>
  <c r="F1217" i="2"/>
  <c r="E1217" i="2"/>
  <c r="D1217" i="2" s="1"/>
  <c r="C1217" i="2"/>
  <c r="B1217" i="2" s="1"/>
  <c r="F1216" i="2"/>
  <c r="E1216" i="2"/>
  <c r="D1216" i="2" s="1"/>
  <c r="C1216" i="2"/>
  <c r="B1216" i="2" s="1"/>
  <c r="F1215" i="2"/>
  <c r="E1215" i="2"/>
  <c r="C1215" i="2"/>
  <c r="B1215" i="2" s="1"/>
  <c r="F1214" i="2"/>
  <c r="E1214" i="2"/>
  <c r="D1214" i="2" s="1"/>
  <c r="C1214" i="2"/>
  <c r="B1214" i="2" s="1"/>
  <c r="F1213" i="2"/>
  <c r="E1213" i="2"/>
  <c r="D1213" i="2" s="1"/>
  <c r="C1213" i="2"/>
  <c r="B1213" i="2" s="1"/>
  <c r="F1212" i="2"/>
  <c r="E1212" i="2"/>
  <c r="C1212" i="2"/>
  <c r="B1212" i="2" s="1"/>
  <c r="F1211" i="2"/>
  <c r="E1211" i="2"/>
  <c r="D1211" i="2" s="1"/>
  <c r="C1211" i="2"/>
  <c r="B1211" i="2" s="1"/>
  <c r="F1210" i="2"/>
  <c r="E1210" i="2"/>
  <c r="D1210" i="2" s="1"/>
  <c r="C1210" i="2"/>
  <c r="B1210" i="2" s="1"/>
  <c r="F1209" i="2"/>
  <c r="E1209" i="2"/>
  <c r="D1209" i="2" s="1"/>
  <c r="C1209" i="2"/>
  <c r="B1209" i="2" s="1"/>
  <c r="F1208" i="2"/>
  <c r="E1208" i="2"/>
  <c r="C1208" i="2"/>
  <c r="B1208" i="2" s="1"/>
  <c r="F1207" i="2"/>
  <c r="E1207" i="2"/>
  <c r="D1207" i="2" s="1"/>
  <c r="C1207" i="2"/>
  <c r="B1207" i="2" s="1"/>
  <c r="F1206" i="2"/>
  <c r="E1206" i="2"/>
  <c r="C1206" i="2"/>
  <c r="B1206" i="2" s="1"/>
  <c r="F1205" i="2"/>
  <c r="E1205" i="2"/>
  <c r="D1205" i="2" s="1"/>
  <c r="C1205" i="2"/>
  <c r="B1205" i="2" s="1"/>
  <c r="F1204" i="2"/>
  <c r="E1204" i="2"/>
  <c r="D1204" i="2" s="1"/>
  <c r="C1204" i="2"/>
  <c r="B1204" i="2" s="1"/>
  <c r="F1203" i="2"/>
  <c r="E1203" i="2"/>
  <c r="C1203" i="2"/>
  <c r="B1203" i="2" s="1"/>
  <c r="F1202" i="2"/>
  <c r="E1202" i="2"/>
  <c r="D1202" i="2" s="1"/>
  <c r="C1202" i="2"/>
  <c r="B1202" i="2" s="1"/>
  <c r="F1201" i="2"/>
  <c r="E1201" i="2"/>
  <c r="D1201" i="2" s="1"/>
  <c r="C1201" i="2"/>
  <c r="B1201" i="2" s="1"/>
  <c r="F1200" i="2"/>
  <c r="E1200" i="2"/>
  <c r="C1200" i="2"/>
  <c r="B1200" i="2" s="1"/>
  <c r="F1199" i="2"/>
  <c r="E1199" i="2"/>
  <c r="D1199" i="2" s="1"/>
  <c r="C1199" i="2"/>
  <c r="B1199" i="2" s="1"/>
  <c r="F1198" i="2"/>
  <c r="E1198" i="2"/>
  <c r="D1198" i="2" s="1"/>
  <c r="C1198" i="2"/>
  <c r="B1198" i="2" s="1"/>
  <c r="F1197" i="2"/>
  <c r="E1197" i="2"/>
  <c r="C1197" i="2"/>
  <c r="B1197" i="2" s="1"/>
  <c r="F1196" i="2"/>
  <c r="E1196" i="2"/>
  <c r="D1196" i="2" s="1"/>
  <c r="C1196" i="2"/>
  <c r="B1196" i="2" s="1"/>
  <c r="F1195" i="2"/>
  <c r="E1195" i="2"/>
  <c r="D1195" i="2" s="1"/>
  <c r="C1195" i="2"/>
  <c r="B1195" i="2" s="1"/>
  <c r="F1194" i="2"/>
  <c r="E1194" i="2"/>
  <c r="C1194" i="2"/>
  <c r="B1194" i="2" s="1"/>
  <c r="F1193" i="2"/>
  <c r="E1193" i="2"/>
  <c r="D1193" i="2" s="1"/>
  <c r="C1193" i="2"/>
  <c r="B1193" i="2" s="1"/>
  <c r="F1192" i="2"/>
  <c r="E1192" i="2"/>
  <c r="D1192" i="2" s="1"/>
  <c r="C1192" i="2"/>
  <c r="B1192" i="2" s="1"/>
  <c r="F1191" i="2"/>
  <c r="E1191" i="2"/>
  <c r="C1191" i="2"/>
  <c r="B1191" i="2" s="1"/>
  <c r="F1190" i="2"/>
  <c r="E1190" i="2"/>
  <c r="D1190" i="2" s="1"/>
  <c r="C1190" i="2"/>
  <c r="B1190" i="2" s="1"/>
  <c r="F1189" i="2"/>
  <c r="E1189" i="2"/>
  <c r="D1189" i="2" s="1"/>
  <c r="C1189" i="2"/>
  <c r="B1189" i="2" s="1"/>
  <c r="F1188" i="2"/>
  <c r="E1188" i="2"/>
  <c r="C1188" i="2"/>
  <c r="B1188" i="2" s="1"/>
  <c r="F1187" i="2"/>
  <c r="E1187" i="2"/>
  <c r="D1187" i="2" s="1"/>
  <c r="C1187" i="2"/>
  <c r="B1187" i="2" s="1"/>
  <c r="F1186" i="2"/>
  <c r="E1186" i="2"/>
  <c r="D1186" i="2" s="1"/>
  <c r="C1186" i="2"/>
  <c r="B1186" i="2" s="1"/>
  <c r="F1185" i="2"/>
  <c r="E1185" i="2"/>
  <c r="C1185" i="2"/>
  <c r="B1185" i="2" s="1"/>
  <c r="F1184" i="2"/>
  <c r="E1184" i="2"/>
  <c r="D1184" i="2" s="1"/>
  <c r="C1184" i="2"/>
  <c r="B1184" i="2" s="1"/>
  <c r="F1183" i="2"/>
  <c r="E1183" i="2"/>
  <c r="D1183" i="2" s="1"/>
  <c r="C1183" i="2"/>
  <c r="B1183" i="2" s="1"/>
  <c r="F1182" i="2"/>
  <c r="E1182" i="2"/>
  <c r="C1182" i="2"/>
  <c r="B1182" i="2" s="1"/>
  <c r="F1181" i="2"/>
  <c r="E1181" i="2"/>
  <c r="D1181" i="2" s="1"/>
  <c r="C1181" i="2"/>
  <c r="B1181" i="2" s="1"/>
  <c r="F1180" i="2"/>
  <c r="E1180" i="2"/>
  <c r="D1180" i="2" s="1"/>
  <c r="C1180" i="2"/>
  <c r="B1180" i="2" s="1"/>
  <c r="F1179" i="2"/>
  <c r="E1179" i="2"/>
  <c r="C1179" i="2"/>
  <c r="B1179" i="2" s="1"/>
  <c r="F1178" i="2"/>
  <c r="E1178" i="2"/>
  <c r="D1178" i="2" s="1"/>
  <c r="C1178" i="2"/>
  <c r="B1178" i="2" s="1"/>
  <c r="F1177" i="2"/>
  <c r="E1177" i="2"/>
  <c r="D1177" i="2" s="1"/>
  <c r="C1177" i="2"/>
  <c r="B1177" i="2" s="1"/>
  <c r="F1176" i="2"/>
  <c r="E1176" i="2"/>
  <c r="C1176" i="2"/>
  <c r="B1176" i="2" s="1"/>
  <c r="F1175" i="2"/>
  <c r="E1175" i="2"/>
  <c r="D1175" i="2" s="1"/>
  <c r="C1175" i="2"/>
  <c r="B1175" i="2" s="1"/>
  <c r="F1174" i="2"/>
  <c r="E1174" i="2"/>
  <c r="D1174" i="2" s="1"/>
  <c r="C1174" i="2"/>
  <c r="B1174" i="2" s="1"/>
  <c r="F1173" i="2"/>
  <c r="E1173" i="2"/>
  <c r="C1173" i="2"/>
  <c r="B1173" i="2" s="1"/>
  <c r="F1172" i="2"/>
  <c r="E1172" i="2"/>
  <c r="D1172" i="2" s="1"/>
  <c r="C1172" i="2"/>
  <c r="B1172" i="2" s="1"/>
  <c r="F1171" i="2"/>
  <c r="E1171" i="2"/>
  <c r="D1171" i="2" s="1"/>
  <c r="C1171" i="2"/>
  <c r="B1171" i="2" s="1"/>
  <c r="F1170" i="2"/>
  <c r="E1170" i="2"/>
  <c r="C1170" i="2"/>
  <c r="B1170" i="2" s="1"/>
  <c r="F1169" i="2"/>
  <c r="E1169" i="2"/>
  <c r="D1169" i="2" s="1"/>
  <c r="C1169" i="2"/>
  <c r="B1169" i="2" s="1"/>
  <c r="F1168" i="2"/>
  <c r="E1168" i="2"/>
  <c r="D1168" i="2" s="1"/>
  <c r="C1168" i="2"/>
  <c r="B1168" i="2" s="1"/>
  <c r="F1167" i="2"/>
  <c r="E1167" i="2"/>
  <c r="C1167" i="2"/>
  <c r="B1167" i="2" s="1"/>
  <c r="F1166" i="2"/>
  <c r="E1166" i="2"/>
  <c r="D1166" i="2" s="1"/>
  <c r="C1166" i="2"/>
  <c r="B1166" i="2" s="1"/>
  <c r="F1165" i="2"/>
  <c r="E1165" i="2"/>
  <c r="D1165" i="2" s="1"/>
  <c r="C1165" i="2"/>
  <c r="B1165" i="2" s="1"/>
  <c r="F1164" i="2"/>
  <c r="E1164" i="2"/>
  <c r="C1164" i="2"/>
  <c r="B1164" i="2" s="1"/>
  <c r="F1163" i="2"/>
  <c r="E1163" i="2"/>
  <c r="D1163" i="2" s="1"/>
  <c r="C1163" i="2"/>
  <c r="B1163" i="2" s="1"/>
  <c r="F1162" i="2"/>
  <c r="E1162" i="2"/>
  <c r="D1162" i="2" s="1"/>
  <c r="C1162" i="2"/>
  <c r="B1162" i="2" s="1"/>
  <c r="F1161" i="2"/>
  <c r="E1161" i="2"/>
  <c r="C1161" i="2"/>
  <c r="B1161" i="2" s="1"/>
  <c r="F1160" i="2"/>
  <c r="E1160" i="2"/>
  <c r="D1160" i="2" s="1"/>
  <c r="C1160" i="2"/>
  <c r="B1160" i="2" s="1"/>
  <c r="F1159" i="2"/>
  <c r="E1159" i="2"/>
  <c r="D1159" i="2" s="1"/>
  <c r="C1159" i="2"/>
  <c r="B1159" i="2" s="1"/>
  <c r="F1158" i="2"/>
  <c r="E1158" i="2"/>
  <c r="C1158" i="2"/>
  <c r="B1158" i="2" s="1"/>
  <c r="F1157" i="2"/>
  <c r="E1157" i="2"/>
  <c r="D1157" i="2" s="1"/>
  <c r="C1157" i="2"/>
  <c r="B1157" i="2" s="1"/>
  <c r="F1156" i="2"/>
  <c r="E1156" i="2"/>
  <c r="D1156" i="2" s="1"/>
  <c r="C1156" i="2"/>
  <c r="B1156" i="2" s="1"/>
  <c r="F1155" i="2"/>
  <c r="E1155" i="2"/>
  <c r="C1155" i="2"/>
  <c r="B1155" i="2" s="1"/>
  <c r="F1154" i="2"/>
  <c r="E1154" i="2"/>
  <c r="D1154" i="2" s="1"/>
  <c r="C1154" i="2"/>
  <c r="B1154" i="2" s="1"/>
  <c r="F1153" i="2"/>
  <c r="E1153" i="2"/>
  <c r="D1153" i="2" s="1"/>
  <c r="C1153" i="2"/>
  <c r="B1153" i="2" s="1"/>
  <c r="F1152" i="2"/>
  <c r="E1152" i="2"/>
  <c r="C1152" i="2"/>
  <c r="B1152" i="2" s="1"/>
  <c r="F1151" i="2"/>
  <c r="E1151" i="2"/>
  <c r="D1151" i="2" s="1"/>
  <c r="C1151" i="2"/>
  <c r="B1151" i="2" s="1"/>
  <c r="F1150" i="2"/>
  <c r="E1150" i="2"/>
  <c r="D1150" i="2" s="1"/>
  <c r="C1150" i="2"/>
  <c r="B1150" i="2" s="1"/>
  <c r="F1149" i="2"/>
  <c r="E1149" i="2"/>
  <c r="C1149" i="2"/>
  <c r="B1149" i="2" s="1"/>
  <c r="F1148" i="2"/>
  <c r="E1148" i="2"/>
  <c r="D1148" i="2" s="1"/>
  <c r="C1148" i="2"/>
  <c r="B1148" i="2" s="1"/>
  <c r="F1147" i="2"/>
  <c r="E1147" i="2"/>
  <c r="D1147" i="2" s="1"/>
  <c r="C1147" i="2"/>
  <c r="B1147" i="2" s="1"/>
  <c r="F1146" i="2"/>
  <c r="E1146" i="2"/>
  <c r="C1146" i="2"/>
  <c r="B1146" i="2" s="1"/>
  <c r="F1145" i="2"/>
  <c r="E1145" i="2"/>
  <c r="D1145" i="2" s="1"/>
  <c r="C1145" i="2"/>
  <c r="B1145" i="2" s="1"/>
  <c r="F1144" i="2"/>
  <c r="E1144" i="2"/>
  <c r="D1144" i="2" s="1"/>
  <c r="C1144" i="2"/>
  <c r="B1144" i="2" s="1"/>
  <c r="F1143" i="2"/>
  <c r="E1143" i="2"/>
  <c r="C1143" i="2"/>
  <c r="B1143" i="2" s="1"/>
  <c r="F1142" i="2"/>
  <c r="E1142" i="2"/>
  <c r="D1142" i="2" s="1"/>
  <c r="C1142" i="2"/>
  <c r="B1142" i="2" s="1"/>
  <c r="F1141" i="2"/>
  <c r="E1141" i="2"/>
  <c r="D1141" i="2" s="1"/>
  <c r="C1141" i="2"/>
  <c r="B1141" i="2" s="1"/>
  <c r="F1140" i="2"/>
  <c r="E1140" i="2"/>
  <c r="C1140" i="2"/>
  <c r="B1140" i="2" s="1"/>
  <c r="F1139" i="2"/>
  <c r="E1139" i="2"/>
  <c r="D1139" i="2" s="1"/>
  <c r="C1139" i="2"/>
  <c r="B1139" i="2" s="1"/>
  <c r="F1138" i="2"/>
  <c r="E1138" i="2"/>
  <c r="D1138" i="2" s="1"/>
  <c r="C1138" i="2"/>
  <c r="B1138" i="2" s="1"/>
  <c r="F1137" i="2"/>
  <c r="E1137" i="2"/>
  <c r="C1137" i="2"/>
  <c r="B1137" i="2" s="1"/>
  <c r="F1136" i="2"/>
  <c r="E1136" i="2"/>
  <c r="D1136" i="2" s="1"/>
  <c r="C1136" i="2"/>
  <c r="B1136" i="2" s="1"/>
  <c r="F1135" i="2"/>
  <c r="E1135" i="2"/>
  <c r="D1135" i="2" s="1"/>
  <c r="C1135" i="2"/>
  <c r="B1135" i="2" s="1"/>
  <c r="F1134" i="2"/>
  <c r="E1134" i="2"/>
  <c r="C1134" i="2"/>
  <c r="B1134" i="2" s="1"/>
  <c r="F1133" i="2"/>
  <c r="E1133" i="2"/>
  <c r="D1133" i="2" s="1"/>
  <c r="C1133" i="2"/>
  <c r="B1133" i="2" s="1"/>
  <c r="F1132" i="2"/>
  <c r="E1132" i="2"/>
  <c r="D1132" i="2" s="1"/>
  <c r="C1132" i="2"/>
  <c r="B1132" i="2" s="1"/>
  <c r="F1131" i="2"/>
  <c r="E1131" i="2"/>
  <c r="C1131" i="2"/>
  <c r="B1131" i="2" s="1"/>
  <c r="F1130" i="2"/>
  <c r="E1130" i="2"/>
  <c r="D1130" i="2" s="1"/>
  <c r="C1130" i="2"/>
  <c r="B1130" i="2" s="1"/>
  <c r="F1129" i="2"/>
  <c r="E1129" i="2"/>
  <c r="D1129" i="2" s="1"/>
  <c r="C1129" i="2"/>
  <c r="B1129" i="2" s="1"/>
  <c r="F1128" i="2"/>
  <c r="E1128" i="2"/>
  <c r="C1128" i="2"/>
  <c r="B1128" i="2" s="1"/>
  <c r="F1127" i="2"/>
  <c r="E1127" i="2"/>
  <c r="D1127" i="2" s="1"/>
  <c r="C1127" i="2"/>
  <c r="B1127" i="2" s="1"/>
  <c r="F1126" i="2"/>
  <c r="E1126" i="2"/>
  <c r="D1126" i="2" s="1"/>
  <c r="C1126" i="2"/>
  <c r="B1126" i="2" s="1"/>
  <c r="F1125" i="2"/>
  <c r="E1125" i="2"/>
  <c r="C1125" i="2"/>
  <c r="B1125" i="2" s="1"/>
  <c r="F1124" i="2"/>
  <c r="E1124" i="2"/>
  <c r="D1124" i="2" s="1"/>
  <c r="C1124" i="2"/>
  <c r="B1124" i="2" s="1"/>
  <c r="F1123" i="2"/>
  <c r="E1123" i="2"/>
  <c r="D1123" i="2" s="1"/>
  <c r="C1123" i="2"/>
  <c r="B1123" i="2" s="1"/>
  <c r="F1122" i="2"/>
  <c r="E1122" i="2"/>
  <c r="C1122" i="2"/>
  <c r="B1122" i="2" s="1"/>
  <c r="F1121" i="2"/>
  <c r="E1121" i="2"/>
  <c r="D1121" i="2" s="1"/>
  <c r="C1121" i="2"/>
  <c r="B1121" i="2" s="1"/>
  <c r="F1120" i="2"/>
  <c r="E1120" i="2"/>
  <c r="D1120" i="2" s="1"/>
  <c r="C1120" i="2"/>
  <c r="B1120" i="2" s="1"/>
  <c r="F1119" i="2"/>
  <c r="E1119" i="2"/>
  <c r="C1119" i="2"/>
  <c r="B1119" i="2" s="1"/>
  <c r="F1118" i="2"/>
  <c r="E1118" i="2"/>
  <c r="D1118" i="2" s="1"/>
  <c r="C1118" i="2"/>
  <c r="B1118" i="2" s="1"/>
  <c r="F1117" i="2"/>
  <c r="E1117" i="2"/>
  <c r="D1117" i="2" s="1"/>
  <c r="C1117" i="2"/>
  <c r="B1117" i="2" s="1"/>
  <c r="F1116" i="2"/>
  <c r="E1116" i="2"/>
  <c r="C1116" i="2"/>
  <c r="B1116" i="2" s="1"/>
  <c r="F1115" i="2"/>
  <c r="E1115" i="2"/>
  <c r="D1115" i="2" s="1"/>
  <c r="C1115" i="2"/>
  <c r="B1115" i="2" s="1"/>
  <c r="F1114" i="2"/>
  <c r="E1114" i="2"/>
  <c r="D1114" i="2" s="1"/>
  <c r="C1114" i="2"/>
  <c r="B1114" i="2" s="1"/>
  <c r="F1113" i="2"/>
  <c r="E1113" i="2"/>
  <c r="C1113" i="2"/>
  <c r="B1113" i="2" s="1"/>
  <c r="F1112" i="2"/>
  <c r="E1112" i="2"/>
  <c r="D1112" i="2" s="1"/>
  <c r="C1112" i="2"/>
  <c r="B1112" i="2" s="1"/>
  <c r="F1111" i="2"/>
  <c r="E1111" i="2"/>
  <c r="D1111" i="2" s="1"/>
  <c r="C1111" i="2"/>
  <c r="B1111" i="2" s="1"/>
  <c r="F1110" i="2"/>
  <c r="E1110" i="2"/>
  <c r="C1110" i="2"/>
  <c r="B1110" i="2" s="1"/>
  <c r="F1109" i="2"/>
  <c r="E1109" i="2"/>
  <c r="D1109" i="2" s="1"/>
  <c r="C1109" i="2"/>
  <c r="B1109" i="2" s="1"/>
  <c r="F1108" i="2"/>
  <c r="E1108" i="2"/>
  <c r="D1108" i="2" s="1"/>
  <c r="C1108" i="2"/>
  <c r="B1108" i="2" s="1"/>
  <c r="F1107" i="2"/>
  <c r="E1107" i="2"/>
  <c r="C1107" i="2"/>
  <c r="B1107" i="2" s="1"/>
  <c r="F1106" i="2"/>
  <c r="E1106" i="2"/>
  <c r="D1106" i="2" s="1"/>
  <c r="C1106" i="2"/>
  <c r="B1106" i="2" s="1"/>
  <c r="F1105" i="2"/>
  <c r="E1105" i="2"/>
  <c r="D1105" i="2" s="1"/>
  <c r="C1105" i="2"/>
  <c r="B1105" i="2" s="1"/>
  <c r="F1104" i="2"/>
  <c r="E1104" i="2"/>
  <c r="D1104" i="2" s="1"/>
  <c r="C1104" i="2"/>
  <c r="B1104" i="2" s="1"/>
  <c r="F1103" i="2"/>
  <c r="E1103" i="2"/>
  <c r="C1103" i="2"/>
  <c r="B1103" i="2" s="1"/>
  <c r="F1102" i="2"/>
  <c r="E1102" i="2"/>
  <c r="D1102" i="2" s="1"/>
  <c r="C1102" i="2"/>
  <c r="B1102" i="2" s="1"/>
  <c r="F1101" i="2"/>
  <c r="E1101" i="2"/>
  <c r="D1101" i="2" s="1"/>
  <c r="C1101" i="2"/>
  <c r="B1101" i="2" s="1"/>
  <c r="F1100" i="2"/>
  <c r="E1100" i="2"/>
  <c r="C1100" i="2"/>
  <c r="B1100" i="2" s="1"/>
  <c r="F1099" i="2"/>
  <c r="E1099" i="2"/>
  <c r="D1099" i="2" s="1"/>
  <c r="C1099" i="2"/>
  <c r="B1099" i="2" s="1"/>
  <c r="F1098" i="2"/>
  <c r="E1098" i="2"/>
  <c r="D1098" i="2" s="1"/>
  <c r="C1098" i="2"/>
  <c r="B1098" i="2" s="1"/>
  <c r="F1097" i="2"/>
  <c r="E1097" i="2"/>
  <c r="C1097" i="2"/>
  <c r="B1097" i="2" s="1"/>
  <c r="F1096" i="2"/>
  <c r="E1096" i="2"/>
  <c r="D1096" i="2" s="1"/>
  <c r="C1096" i="2"/>
  <c r="B1096" i="2" s="1"/>
  <c r="F1095" i="2"/>
  <c r="E1095" i="2"/>
  <c r="C1095" i="2"/>
  <c r="B1095" i="2" s="1"/>
  <c r="F1094" i="2"/>
  <c r="E1094" i="2"/>
  <c r="C1094" i="2"/>
  <c r="B1094" i="2" s="1"/>
  <c r="F1093" i="2"/>
  <c r="E1093" i="2"/>
  <c r="D1093" i="2" s="1"/>
  <c r="C1093" i="2"/>
  <c r="B1093" i="2" s="1"/>
  <c r="F1092" i="2"/>
  <c r="E1092" i="2"/>
  <c r="D1092" i="2" s="1"/>
  <c r="C1092" i="2"/>
  <c r="B1092" i="2" s="1"/>
  <c r="F1091" i="2"/>
  <c r="E1091" i="2"/>
  <c r="D1091" i="2" s="1"/>
  <c r="C1091" i="2"/>
  <c r="B1091" i="2" s="1"/>
  <c r="F1090" i="2"/>
  <c r="E1090" i="2"/>
  <c r="C1090" i="2"/>
  <c r="B1090" i="2" s="1"/>
  <c r="F1089" i="2"/>
  <c r="E1089" i="2"/>
  <c r="D1089" i="2" s="1"/>
  <c r="C1089" i="2"/>
  <c r="B1089" i="2" s="1"/>
  <c r="F1088" i="2"/>
  <c r="E1088" i="2"/>
  <c r="C1088" i="2"/>
  <c r="B1088" i="2" s="1"/>
  <c r="F1087" i="2"/>
  <c r="E1087" i="2"/>
  <c r="C1087" i="2"/>
  <c r="B1087" i="2" s="1"/>
  <c r="F1086" i="2"/>
  <c r="E1086" i="2"/>
  <c r="C1086" i="2"/>
  <c r="B1086" i="2" s="1"/>
  <c r="F1085" i="2"/>
  <c r="E1085" i="2"/>
  <c r="D1085" i="2" s="1"/>
  <c r="C1085" i="2"/>
  <c r="B1085" i="2" s="1"/>
  <c r="F1084" i="2"/>
  <c r="E1084" i="2"/>
  <c r="C1084" i="2"/>
  <c r="B1084" i="2" s="1"/>
  <c r="F1083" i="2"/>
  <c r="E1083" i="2"/>
  <c r="D1083" i="2" s="1"/>
  <c r="C1083" i="2"/>
  <c r="B1083" i="2" s="1"/>
  <c r="F1082" i="2"/>
  <c r="E1082" i="2"/>
  <c r="D1082" i="2" s="1"/>
  <c r="C1082" i="2"/>
  <c r="B1082" i="2" s="1"/>
  <c r="F1081" i="2"/>
  <c r="E1081" i="2"/>
  <c r="C1081" i="2"/>
  <c r="B1081" i="2" s="1"/>
  <c r="F1080" i="2"/>
  <c r="E1080" i="2"/>
  <c r="D1080" i="2" s="1"/>
  <c r="C1080" i="2"/>
  <c r="B1080" i="2" s="1"/>
  <c r="F1079" i="2"/>
  <c r="E1079" i="2"/>
  <c r="D1079" i="2" s="1"/>
  <c r="C1079" i="2"/>
  <c r="B1079" i="2" s="1"/>
  <c r="F1078" i="2"/>
  <c r="E1078" i="2"/>
  <c r="C1078" i="2"/>
  <c r="B1078" i="2" s="1"/>
  <c r="F1077" i="2"/>
  <c r="E1077" i="2"/>
  <c r="D1077" i="2" s="1"/>
  <c r="C1077" i="2"/>
  <c r="B1077" i="2" s="1"/>
  <c r="F1076" i="2"/>
  <c r="E1076" i="2"/>
  <c r="D1076" i="2" s="1"/>
  <c r="C1076" i="2"/>
  <c r="B1076" i="2" s="1"/>
  <c r="F1075" i="2"/>
  <c r="E1075" i="2"/>
  <c r="C1075" i="2"/>
  <c r="B1075" i="2" s="1"/>
  <c r="F1074" i="2"/>
  <c r="E1074" i="2"/>
  <c r="D1074" i="2" s="1"/>
  <c r="C1074" i="2"/>
  <c r="B1074" i="2" s="1"/>
  <c r="F1073" i="2"/>
  <c r="E1073" i="2"/>
  <c r="D1073" i="2" s="1"/>
  <c r="C1073" i="2"/>
  <c r="B1073" i="2" s="1"/>
  <c r="F1072" i="2"/>
  <c r="E1072" i="2"/>
  <c r="C1072" i="2"/>
  <c r="B1072" i="2" s="1"/>
  <c r="F1071" i="2"/>
  <c r="E1071" i="2"/>
  <c r="D1071" i="2" s="1"/>
  <c r="C1071" i="2"/>
  <c r="B1071" i="2" s="1"/>
  <c r="F1070" i="2"/>
  <c r="E1070" i="2"/>
  <c r="D1070" i="2" s="1"/>
  <c r="C1070" i="2"/>
  <c r="B1070" i="2" s="1"/>
  <c r="F1069" i="2"/>
  <c r="E1069" i="2"/>
  <c r="C1069" i="2"/>
  <c r="B1069" i="2" s="1"/>
  <c r="F1068" i="2"/>
  <c r="E1068" i="2"/>
  <c r="D1068" i="2" s="1"/>
  <c r="C1068" i="2"/>
  <c r="B1068" i="2" s="1"/>
  <c r="F1067" i="2"/>
  <c r="E1067" i="2"/>
  <c r="D1067" i="2" s="1"/>
  <c r="C1067" i="2"/>
  <c r="B1067" i="2" s="1"/>
  <c r="F1066" i="2"/>
  <c r="E1066" i="2"/>
  <c r="D1066" i="2" s="1"/>
  <c r="C1066" i="2"/>
  <c r="B1066" i="2" s="1"/>
  <c r="F1065" i="2"/>
  <c r="E1065" i="2"/>
  <c r="C1065" i="2"/>
  <c r="B1065" i="2" s="1"/>
  <c r="F1064" i="2"/>
  <c r="E1064" i="2"/>
  <c r="D1064" i="2" s="1"/>
  <c r="C1064" i="2"/>
  <c r="B1064" i="2" s="1"/>
  <c r="F1063" i="2"/>
  <c r="E1063" i="2"/>
  <c r="C1063" i="2"/>
  <c r="B1063" i="2" s="1"/>
  <c r="F1062" i="2"/>
  <c r="E1062" i="2"/>
  <c r="D1062" i="2" s="1"/>
  <c r="C1062" i="2"/>
  <c r="B1062" i="2" s="1"/>
  <c r="F1061" i="2"/>
  <c r="E1061" i="2"/>
  <c r="D1061" i="2" s="1"/>
  <c r="C1061" i="2"/>
  <c r="B1061" i="2" s="1"/>
  <c r="F1060" i="2"/>
  <c r="E1060" i="2"/>
  <c r="C1060" i="2"/>
  <c r="B1060" i="2" s="1"/>
  <c r="F1059" i="2"/>
  <c r="E1059" i="2"/>
  <c r="D1059" i="2" s="1"/>
  <c r="C1059" i="2"/>
  <c r="B1059" i="2" s="1"/>
  <c r="F1058" i="2"/>
  <c r="E1058" i="2"/>
  <c r="D1058" i="2" s="1"/>
  <c r="C1058" i="2"/>
  <c r="B1058" i="2" s="1"/>
  <c r="F1057" i="2"/>
  <c r="E1057" i="2"/>
  <c r="C1057" i="2"/>
  <c r="B1057" i="2" s="1"/>
  <c r="F1056" i="2"/>
  <c r="E1056" i="2"/>
  <c r="D1056" i="2" s="1"/>
  <c r="C1056" i="2"/>
  <c r="B1056" i="2" s="1"/>
  <c r="F1055" i="2"/>
  <c r="E1055" i="2"/>
  <c r="D1055" i="2" s="1"/>
  <c r="C1055" i="2"/>
  <c r="B1055" i="2" s="1"/>
  <c r="F1054" i="2"/>
  <c r="E1054" i="2"/>
  <c r="C1054" i="2"/>
  <c r="B1054" i="2" s="1"/>
  <c r="F1053" i="2"/>
  <c r="E1053" i="2"/>
  <c r="D1053" i="2" s="1"/>
  <c r="C1053" i="2"/>
  <c r="B1053" i="2" s="1"/>
  <c r="F1052" i="2"/>
  <c r="E1052" i="2"/>
  <c r="D1052" i="2" s="1"/>
  <c r="C1052" i="2"/>
  <c r="B1052" i="2" s="1"/>
  <c r="F1051" i="2"/>
  <c r="E1051" i="2"/>
  <c r="C1051" i="2"/>
  <c r="B1051" i="2" s="1"/>
  <c r="F1050" i="2"/>
  <c r="E1050" i="2"/>
  <c r="D1050" i="2" s="1"/>
  <c r="C1050" i="2"/>
  <c r="B1050" i="2" s="1"/>
  <c r="F1049" i="2"/>
  <c r="E1049" i="2"/>
  <c r="D1049" i="2" s="1"/>
  <c r="C1049" i="2"/>
  <c r="B1049" i="2" s="1"/>
  <c r="F1048" i="2"/>
  <c r="E1048" i="2"/>
  <c r="D1048" i="2" s="1"/>
  <c r="C1048" i="2"/>
  <c r="B1048" i="2" s="1"/>
  <c r="F1047" i="2"/>
  <c r="E1047" i="2"/>
  <c r="C1047" i="2"/>
  <c r="B1047" i="2" s="1"/>
  <c r="F1046" i="2"/>
  <c r="E1046" i="2"/>
  <c r="D1046" i="2" s="1"/>
  <c r="C1046" i="2"/>
  <c r="B1046" i="2" s="1"/>
  <c r="F1045" i="2"/>
  <c r="E1045" i="2"/>
  <c r="C1045" i="2"/>
  <c r="B1045" i="2" s="1"/>
  <c r="F1044" i="2"/>
  <c r="E1044" i="2"/>
  <c r="D1044" i="2" s="1"/>
  <c r="C1044" i="2"/>
  <c r="B1044" i="2" s="1"/>
  <c r="F1043" i="2"/>
  <c r="E1043" i="2"/>
  <c r="D1043" i="2" s="1"/>
  <c r="C1043" i="2"/>
  <c r="B1043" i="2" s="1"/>
  <c r="F1042" i="2"/>
  <c r="E1042" i="2"/>
  <c r="C1042" i="2"/>
  <c r="B1042" i="2" s="1"/>
  <c r="F1041" i="2"/>
  <c r="E1041" i="2"/>
  <c r="D1041" i="2" s="1"/>
  <c r="C1041" i="2"/>
  <c r="B1041" i="2" s="1"/>
  <c r="F1040" i="2"/>
  <c r="E1040" i="2"/>
  <c r="D1040" i="2" s="1"/>
  <c r="C1040" i="2"/>
  <c r="B1040" i="2" s="1"/>
  <c r="F1039" i="2"/>
  <c r="E1039" i="2"/>
  <c r="C1039" i="2"/>
  <c r="B1039" i="2" s="1"/>
  <c r="F1038" i="2"/>
  <c r="E1038" i="2"/>
  <c r="D1038" i="2" s="1"/>
  <c r="C1038" i="2"/>
  <c r="B1038" i="2" s="1"/>
  <c r="F1037" i="2"/>
  <c r="E1037" i="2"/>
  <c r="D1037" i="2" s="1"/>
  <c r="C1037" i="2"/>
  <c r="B1037" i="2" s="1"/>
  <c r="F1036" i="2"/>
  <c r="E1036" i="2"/>
  <c r="D1036" i="2" s="1"/>
  <c r="C1036" i="2"/>
  <c r="B1036" i="2" s="1"/>
  <c r="F1035" i="2"/>
  <c r="E1035" i="2"/>
  <c r="C1035" i="2"/>
  <c r="B1035" i="2" s="1"/>
  <c r="F1034" i="2"/>
  <c r="E1034" i="2"/>
  <c r="D1034" i="2" s="1"/>
  <c r="C1034" i="2"/>
  <c r="B1034" i="2" s="1"/>
  <c r="F1033" i="2"/>
  <c r="E1033" i="2"/>
  <c r="C1033" i="2"/>
  <c r="B1033" i="2" s="1"/>
  <c r="F1032" i="2"/>
  <c r="E1032" i="2"/>
  <c r="D1032" i="2" s="1"/>
  <c r="C1032" i="2"/>
  <c r="B1032" i="2" s="1"/>
  <c r="F1031" i="2"/>
  <c r="E1031" i="2"/>
  <c r="D1031" i="2" s="1"/>
  <c r="C1031" i="2"/>
  <c r="B1031" i="2" s="1"/>
  <c r="F1030" i="2"/>
  <c r="E1030" i="2"/>
  <c r="C1030" i="2"/>
  <c r="B1030" i="2" s="1"/>
  <c r="F1029" i="2"/>
  <c r="E1029" i="2"/>
  <c r="D1029" i="2" s="1"/>
  <c r="C1029" i="2"/>
  <c r="B1029" i="2" s="1"/>
  <c r="F1028" i="2"/>
  <c r="E1028" i="2"/>
  <c r="D1028" i="2" s="1"/>
  <c r="C1028" i="2"/>
  <c r="B1028" i="2" s="1"/>
  <c r="F1027" i="2"/>
  <c r="E1027" i="2"/>
  <c r="C1027" i="2"/>
  <c r="B1027" i="2" s="1"/>
  <c r="F1026" i="2"/>
  <c r="E1026" i="2"/>
  <c r="D1026" i="2" s="1"/>
  <c r="C1026" i="2"/>
  <c r="B1026" i="2" s="1"/>
  <c r="F1025" i="2"/>
  <c r="E1025" i="2"/>
  <c r="D1025" i="2" s="1"/>
  <c r="C1025" i="2"/>
  <c r="B1025" i="2" s="1"/>
  <c r="F1024" i="2"/>
  <c r="E1024" i="2"/>
  <c r="C1024" i="2"/>
  <c r="B1024" i="2" s="1"/>
  <c r="F1023" i="2"/>
  <c r="E1023" i="2"/>
  <c r="D1023" i="2" s="1"/>
  <c r="C1023" i="2"/>
  <c r="B1023" i="2" s="1"/>
  <c r="F1022" i="2"/>
  <c r="E1022" i="2"/>
  <c r="D1022" i="2" s="1"/>
  <c r="C1022" i="2"/>
  <c r="B1022" i="2" s="1"/>
  <c r="F1021" i="2"/>
  <c r="E1021" i="2"/>
  <c r="C1021" i="2"/>
  <c r="B1021" i="2" s="1"/>
  <c r="F1020" i="2"/>
  <c r="E1020" i="2"/>
  <c r="D1020" i="2" s="1"/>
  <c r="C1020" i="2"/>
  <c r="B1020" i="2" s="1"/>
  <c r="F1019" i="2"/>
  <c r="E1019" i="2"/>
  <c r="D1019" i="2" s="1"/>
  <c r="C1019" i="2"/>
  <c r="B1019" i="2" s="1"/>
  <c r="F1018" i="2"/>
  <c r="E1018" i="2"/>
  <c r="C1018" i="2"/>
  <c r="B1018" i="2" s="1"/>
  <c r="F1017" i="2"/>
  <c r="E1017" i="2"/>
  <c r="D1017" i="2" s="1"/>
  <c r="C1017" i="2"/>
  <c r="B1017" i="2" s="1"/>
  <c r="F1016" i="2"/>
  <c r="E1016" i="2"/>
  <c r="D1016" i="2" s="1"/>
  <c r="C1016" i="2"/>
  <c r="B1016" i="2" s="1"/>
  <c r="F1015" i="2"/>
  <c r="E1015" i="2"/>
  <c r="C1015" i="2"/>
  <c r="B1015" i="2" s="1"/>
  <c r="F1014" i="2"/>
  <c r="E1014" i="2"/>
  <c r="D1014" i="2" s="1"/>
  <c r="C1014" i="2"/>
  <c r="B1014" i="2" s="1"/>
  <c r="F1013" i="2"/>
  <c r="E1013" i="2"/>
  <c r="D1013" i="2" s="1"/>
  <c r="C1013" i="2"/>
  <c r="B1013" i="2" s="1"/>
  <c r="F1012" i="2"/>
  <c r="E1012" i="2"/>
  <c r="C1012" i="2"/>
  <c r="B1012" i="2" s="1"/>
  <c r="F1011" i="2"/>
  <c r="E1011" i="2"/>
  <c r="D1011" i="2" s="1"/>
  <c r="C1011" i="2"/>
  <c r="B1011" i="2" s="1"/>
  <c r="F1010" i="2"/>
  <c r="E1010" i="2"/>
  <c r="D1010" i="2" s="1"/>
  <c r="C1010" i="2"/>
  <c r="B1010" i="2" s="1"/>
  <c r="F1009" i="2"/>
  <c r="E1009" i="2"/>
  <c r="C1009" i="2"/>
  <c r="B1009" i="2" s="1"/>
  <c r="F1008" i="2"/>
  <c r="E1008" i="2"/>
  <c r="D1008" i="2" s="1"/>
  <c r="C1008" i="2"/>
  <c r="B1008" i="2" s="1"/>
  <c r="F1007" i="2"/>
  <c r="E1007" i="2"/>
  <c r="D1007" i="2" s="1"/>
  <c r="C1007" i="2"/>
  <c r="B1007" i="2" s="1"/>
  <c r="F1006" i="2"/>
  <c r="E1006" i="2"/>
  <c r="C1006" i="2"/>
  <c r="B1006" i="2" s="1"/>
  <c r="F1005" i="2"/>
  <c r="E1005" i="2"/>
  <c r="D1005" i="2" s="1"/>
  <c r="C1005" i="2"/>
  <c r="B1005" i="2" s="1"/>
  <c r="F1004" i="2"/>
  <c r="E1004" i="2"/>
  <c r="D1004" i="2" s="1"/>
  <c r="C1004" i="2"/>
  <c r="B1004" i="2" s="1"/>
  <c r="F1003" i="2"/>
  <c r="E1003" i="2"/>
  <c r="C1003" i="2"/>
  <c r="B1003" i="2" s="1"/>
  <c r="F1002" i="2"/>
  <c r="E1002" i="2"/>
  <c r="D1002" i="2" s="1"/>
  <c r="C1002" i="2"/>
  <c r="B1002" i="2" s="1"/>
  <c r="F1001" i="2"/>
  <c r="E1001" i="2"/>
  <c r="D1001" i="2" s="1"/>
  <c r="C1001" i="2"/>
  <c r="B1001" i="2" s="1"/>
  <c r="F1000" i="2"/>
  <c r="E1000" i="2"/>
  <c r="D1000" i="2" s="1"/>
  <c r="C1000" i="2"/>
  <c r="B1000" i="2" s="1"/>
  <c r="F999" i="2"/>
  <c r="E999" i="2"/>
  <c r="C999" i="2"/>
  <c r="B999" i="2" s="1"/>
  <c r="F998" i="2"/>
  <c r="E998" i="2"/>
  <c r="D998" i="2" s="1"/>
  <c r="C998" i="2"/>
  <c r="B998" i="2" s="1"/>
  <c r="F997" i="2"/>
  <c r="E997" i="2"/>
  <c r="D997" i="2" s="1"/>
  <c r="C997" i="2"/>
  <c r="B997" i="2" s="1"/>
  <c r="F996" i="2"/>
  <c r="E996" i="2"/>
  <c r="C996" i="2"/>
  <c r="B996" i="2" s="1"/>
  <c r="F995" i="2"/>
  <c r="E995" i="2"/>
  <c r="D995" i="2" s="1"/>
  <c r="C995" i="2"/>
  <c r="B995" i="2" s="1"/>
  <c r="F994" i="2"/>
  <c r="E994" i="2"/>
  <c r="D994" i="2" s="1"/>
  <c r="C994" i="2"/>
  <c r="B994" i="2" s="1"/>
  <c r="F993" i="2"/>
  <c r="E993" i="2"/>
  <c r="D993" i="2" s="1"/>
  <c r="C993" i="2"/>
  <c r="B993" i="2" s="1"/>
  <c r="F992" i="2"/>
  <c r="E992" i="2"/>
  <c r="C992" i="2"/>
  <c r="B992" i="2" s="1"/>
  <c r="F991" i="2"/>
  <c r="E991" i="2"/>
  <c r="D991" i="2" s="1"/>
  <c r="C991" i="2"/>
  <c r="B991" i="2" s="1"/>
  <c r="F990" i="2"/>
  <c r="E990" i="2"/>
  <c r="D990" i="2" s="1"/>
  <c r="C990" i="2"/>
  <c r="B990" i="2" s="1"/>
  <c r="F989" i="2"/>
  <c r="E989" i="2"/>
  <c r="C989" i="2"/>
  <c r="B989" i="2" s="1"/>
  <c r="F988" i="2"/>
  <c r="E988" i="2"/>
  <c r="D988" i="2" s="1"/>
  <c r="C988" i="2"/>
  <c r="B988" i="2" s="1"/>
  <c r="F987" i="2"/>
  <c r="E987" i="2"/>
  <c r="D987" i="2" s="1"/>
  <c r="C987" i="2"/>
  <c r="B987" i="2" s="1"/>
  <c r="F986" i="2"/>
  <c r="E986" i="2"/>
  <c r="C986" i="2"/>
  <c r="B986" i="2" s="1"/>
  <c r="F985" i="2"/>
  <c r="E985" i="2"/>
  <c r="D985" i="2" s="1"/>
  <c r="C985" i="2"/>
  <c r="B985" i="2" s="1"/>
  <c r="F984" i="2"/>
  <c r="E984" i="2"/>
  <c r="D984" i="2" s="1"/>
  <c r="C984" i="2"/>
  <c r="B984" i="2" s="1"/>
  <c r="F983" i="2"/>
  <c r="E983" i="2"/>
  <c r="C983" i="2"/>
  <c r="B983" i="2" s="1"/>
  <c r="F982" i="2"/>
  <c r="E982" i="2"/>
  <c r="D982" i="2" s="1"/>
  <c r="C982" i="2"/>
  <c r="B982" i="2" s="1"/>
  <c r="F977" i="2"/>
  <c r="E977" i="2"/>
  <c r="C977" i="2"/>
  <c r="B977" i="2" s="1"/>
  <c r="F976" i="2"/>
  <c r="E976" i="2"/>
  <c r="D976" i="2" s="1"/>
  <c r="C976" i="2"/>
  <c r="B976" i="2" s="1"/>
  <c r="F975" i="2"/>
  <c r="E975" i="2"/>
  <c r="D975" i="2" s="1"/>
  <c r="C975" i="2"/>
  <c r="B975" i="2" s="1"/>
  <c r="F974" i="2"/>
  <c r="E974" i="2"/>
  <c r="C974" i="2"/>
  <c r="B974" i="2" s="1"/>
  <c r="F973" i="2"/>
  <c r="E973" i="2"/>
  <c r="C973" i="2"/>
  <c r="B973" i="2" s="1"/>
  <c r="F972" i="2"/>
  <c r="E972" i="2"/>
  <c r="D972" i="2" s="1"/>
  <c r="C972" i="2"/>
  <c r="B972" i="2" s="1"/>
  <c r="F971" i="2"/>
  <c r="E971" i="2"/>
  <c r="D971" i="2" s="1"/>
  <c r="C971" i="2"/>
  <c r="B971" i="2" s="1"/>
  <c r="F970" i="2"/>
  <c r="E970" i="2"/>
  <c r="D970" i="2" s="1"/>
  <c r="C970" i="2"/>
  <c r="B970" i="2" s="1"/>
  <c r="F969" i="2"/>
  <c r="E969" i="2"/>
  <c r="C969" i="2"/>
  <c r="B969" i="2" s="1"/>
  <c r="F968" i="2"/>
  <c r="E968" i="2"/>
  <c r="C968" i="2"/>
  <c r="B968" i="2" s="1"/>
  <c r="F967" i="2"/>
  <c r="E967" i="2"/>
  <c r="D967" i="2" s="1"/>
  <c r="C967" i="2"/>
  <c r="B967" i="2" s="1"/>
  <c r="F966" i="2"/>
  <c r="E966" i="2"/>
  <c r="C966" i="2"/>
  <c r="B966" i="2" s="1"/>
  <c r="F965" i="2"/>
  <c r="E965" i="2"/>
  <c r="C965" i="2"/>
  <c r="B965" i="2" s="1"/>
  <c r="F964" i="2"/>
  <c r="E964" i="2"/>
  <c r="C964" i="2"/>
  <c r="B964" i="2" s="1"/>
  <c r="F963" i="2"/>
  <c r="E963" i="2"/>
  <c r="D963" i="2" s="1"/>
  <c r="C963" i="2"/>
  <c r="B963" i="2" s="1"/>
  <c r="F962" i="2"/>
  <c r="E962" i="2"/>
  <c r="C962" i="2"/>
  <c r="B962" i="2" s="1"/>
  <c r="F961" i="2"/>
  <c r="E961" i="2"/>
  <c r="D961" i="2" s="1"/>
  <c r="C961" i="2"/>
  <c r="B961" i="2" s="1"/>
  <c r="F960" i="2"/>
  <c r="E960" i="2"/>
  <c r="D960" i="2" s="1"/>
  <c r="C960" i="2"/>
  <c r="B960" i="2" s="1"/>
  <c r="F959" i="2"/>
  <c r="E959" i="2"/>
  <c r="C959" i="2"/>
  <c r="B959" i="2" s="1"/>
  <c r="F958" i="2"/>
  <c r="E958" i="2"/>
  <c r="D958" i="2" s="1"/>
  <c r="C958" i="2"/>
  <c r="B958" i="2" s="1"/>
  <c r="F957" i="2"/>
  <c r="E957" i="2"/>
  <c r="D957" i="2" s="1"/>
  <c r="C957" i="2"/>
  <c r="B957" i="2" s="1"/>
  <c r="F956" i="2"/>
  <c r="E956" i="2"/>
  <c r="C956" i="2"/>
  <c r="B956" i="2" s="1"/>
  <c r="F955" i="2"/>
  <c r="E955" i="2"/>
  <c r="D955" i="2" s="1"/>
  <c r="C955" i="2"/>
  <c r="B955" i="2" s="1"/>
  <c r="F954" i="2"/>
  <c r="E954" i="2"/>
  <c r="D954" i="2" s="1"/>
  <c r="C954" i="2"/>
  <c r="B954" i="2" s="1"/>
  <c r="F953" i="2"/>
  <c r="E953" i="2"/>
  <c r="C953" i="2"/>
  <c r="B953" i="2" s="1"/>
  <c r="F952" i="2"/>
  <c r="E952" i="2"/>
  <c r="D952" i="2" s="1"/>
  <c r="C952" i="2"/>
  <c r="B952" i="2" s="1"/>
  <c r="F951" i="2"/>
  <c r="E951" i="2"/>
  <c r="D951" i="2" s="1"/>
  <c r="C951" i="2"/>
  <c r="B951" i="2" s="1"/>
  <c r="F950" i="2"/>
  <c r="E950" i="2"/>
  <c r="C950" i="2"/>
  <c r="B950" i="2" s="1"/>
  <c r="F949" i="2"/>
  <c r="E949" i="2"/>
  <c r="D949" i="2" s="1"/>
  <c r="C949" i="2"/>
  <c r="B949" i="2" s="1"/>
  <c r="F948" i="2"/>
  <c r="E948" i="2"/>
  <c r="D948" i="2" s="1"/>
  <c r="C948" i="2"/>
  <c r="B948" i="2" s="1"/>
  <c r="F947" i="2"/>
  <c r="E947" i="2"/>
  <c r="C947" i="2"/>
  <c r="B947" i="2" s="1"/>
  <c r="F946" i="2"/>
  <c r="E946" i="2"/>
  <c r="D946" i="2" s="1"/>
  <c r="C946" i="2"/>
  <c r="B946" i="2" s="1"/>
  <c r="F945" i="2"/>
  <c r="E945" i="2"/>
  <c r="D945" i="2" s="1"/>
  <c r="C945" i="2"/>
  <c r="B945" i="2" s="1"/>
  <c r="F944" i="2"/>
  <c r="E944" i="2"/>
  <c r="C944" i="2"/>
  <c r="B944" i="2" s="1"/>
  <c r="F943" i="2"/>
  <c r="E943" i="2"/>
  <c r="D943" i="2" s="1"/>
  <c r="C943" i="2"/>
  <c r="B943" i="2" s="1"/>
  <c r="F942" i="2"/>
  <c r="E942" i="2"/>
  <c r="D942" i="2" s="1"/>
  <c r="C942" i="2"/>
  <c r="B942" i="2" s="1"/>
  <c r="F941" i="2"/>
  <c r="E941" i="2"/>
  <c r="C941" i="2"/>
  <c r="B941" i="2" s="1"/>
  <c r="F940" i="2"/>
  <c r="E940" i="2"/>
  <c r="D940" i="2" s="1"/>
  <c r="C940" i="2"/>
  <c r="B940" i="2" s="1"/>
  <c r="F939" i="2"/>
  <c r="E939" i="2"/>
  <c r="D939" i="2" s="1"/>
  <c r="C939" i="2"/>
  <c r="B939" i="2" s="1"/>
  <c r="F938" i="2"/>
  <c r="E938" i="2"/>
  <c r="C938" i="2"/>
  <c r="B938" i="2" s="1"/>
  <c r="F937" i="2"/>
  <c r="E937" i="2"/>
  <c r="D937" i="2" s="1"/>
  <c r="C937" i="2"/>
  <c r="B937" i="2" s="1"/>
  <c r="F936" i="2"/>
  <c r="E936" i="2"/>
  <c r="D936" i="2" s="1"/>
  <c r="C936" i="2"/>
  <c r="B936" i="2" s="1"/>
  <c r="F935" i="2"/>
  <c r="E935" i="2"/>
  <c r="C935" i="2"/>
  <c r="B935" i="2" s="1"/>
  <c r="F934" i="2"/>
  <c r="E934" i="2"/>
  <c r="C934" i="2"/>
  <c r="B934" i="2" s="1"/>
  <c r="F933" i="2"/>
  <c r="E933" i="2"/>
  <c r="D933" i="2" s="1"/>
  <c r="C933" i="2"/>
  <c r="B933" i="2" s="1"/>
  <c r="F932" i="2"/>
  <c r="E932" i="2"/>
  <c r="C932" i="2"/>
  <c r="B932" i="2" s="1"/>
  <c r="F931" i="2"/>
  <c r="E931" i="2"/>
  <c r="D931" i="2" s="1"/>
  <c r="C931" i="2"/>
  <c r="B931" i="2" s="1"/>
  <c r="F930" i="2"/>
  <c r="E930" i="2"/>
  <c r="D930" i="2" s="1"/>
  <c r="C930" i="2"/>
  <c r="B930" i="2" s="1"/>
  <c r="F929" i="2"/>
  <c r="E929" i="2"/>
  <c r="C929" i="2"/>
  <c r="B929" i="2" s="1"/>
  <c r="F928" i="2"/>
  <c r="E928" i="2"/>
  <c r="D928" i="2" s="1"/>
  <c r="C928" i="2"/>
  <c r="B928" i="2" s="1"/>
  <c r="F927" i="2"/>
  <c r="E927" i="2"/>
  <c r="D927" i="2" s="1"/>
  <c r="C927" i="2"/>
  <c r="B927" i="2" s="1"/>
  <c r="F926" i="2"/>
  <c r="E926" i="2"/>
  <c r="C926" i="2"/>
  <c r="B926" i="2" s="1"/>
  <c r="F925" i="2"/>
  <c r="E925" i="2"/>
  <c r="D925" i="2" s="1"/>
  <c r="C925" i="2"/>
  <c r="B925" i="2" s="1"/>
  <c r="F924" i="2"/>
  <c r="E924" i="2"/>
  <c r="D924" i="2" s="1"/>
  <c r="C924" i="2"/>
  <c r="B924" i="2" s="1"/>
  <c r="F923" i="2"/>
  <c r="E923" i="2"/>
  <c r="C923" i="2"/>
  <c r="B923" i="2" s="1"/>
  <c r="F922" i="2"/>
  <c r="E922" i="2"/>
  <c r="D922" i="2" s="1"/>
  <c r="C922" i="2"/>
  <c r="B922" i="2" s="1"/>
  <c r="F921" i="2"/>
  <c r="E921" i="2"/>
  <c r="D921" i="2" s="1"/>
  <c r="C921" i="2"/>
  <c r="B921" i="2" s="1"/>
  <c r="F920" i="2"/>
  <c r="E920" i="2"/>
  <c r="C920" i="2"/>
  <c r="B920" i="2" s="1"/>
  <c r="F919" i="2"/>
  <c r="E919" i="2"/>
  <c r="D919" i="2" s="1"/>
  <c r="C919" i="2"/>
  <c r="B919" i="2" s="1"/>
  <c r="F918" i="2"/>
  <c r="E918" i="2"/>
  <c r="D918" i="2" s="1"/>
  <c r="C918" i="2"/>
  <c r="B918" i="2" s="1"/>
  <c r="F917" i="2"/>
  <c r="E917" i="2"/>
  <c r="C917" i="2"/>
  <c r="B917" i="2" s="1"/>
  <c r="F916" i="2"/>
  <c r="E916" i="2"/>
  <c r="D916" i="2" s="1"/>
  <c r="C916" i="2"/>
  <c r="B916" i="2" s="1"/>
  <c r="F915" i="2"/>
  <c r="E915" i="2"/>
  <c r="D915" i="2" s="1"/>
  <c r="C915" i="2"/>
  <c r="B915" i="2" s="1"/>
  <c r="F914" i="2"/>
  <c r="E914" i="2"/>
  <c r="C914" i="2"/>
  <c r="B914" i="2" s="1"/>
  <c r="F913" i="2"/>
  <c r="E913" i="2"/>
  <c r="D913" i="2" s="1"/>
  <c r="C913" i="2"/>
  <c r="B913" i="2" s="1"/>
  <c r="F912" i="2"/>
  <c r="E912" i="2"/>
  <c r="D912" i="2" s="1"/>
  <c r="C912" i="2"/>
  <c r="B912" i="2" s="1"/>
  <c r="F911" i="2"/>
  <c r="E911" i="2"/>
  <c r="D911" i="2" s="1"/>
  <c r="C911" i="2"/>
  <c r="B911" i="2" s="1"/>
  <c r="F910" i="2"/>
  <c r="E910" i="2"/>
  <c r="C910" i="2"/>
  <c r="B910" i="2" s="1"/>
  <c r="F909" i="2"/>
  <c r="E909" i="2"/>
  <c r="D909" i="2" s="1"/>
  <c r="C909" i="2"/>
  <c r="B909" i="2" s="1"/>
  <c r="F908" i="2"/>
  <c r="E908" i="2"/>
  <c r="C908" i="2"/>
  <c r="B908" i="2" s="1"/>
  <c r="F907" i="2"/>
  <c r="E907" i="2"/>
  <c r="D907" i="2" s="1"/>
  <c r="C907" i="2"/>
  <c r="B907" i="2" s="1"/>
  <c r="F906" i="2"/>
  <c r="E906" i="2"/>
  <c r="D906" i="2" s="1"/>
  <c r="C906" i="2"/>
  <c r="B906" i="2" s="1"/>
  <c r="F905" i="2"/>
  <c r="E905" i="2"/>
  <c r="C905" i="2"/>
  <c r="B905" i="2" s="1"/>
  <c r="F904" i="2"/>
  <c r="E904" i="2"/>
  <c r="D904" i="2" s="1"/>
  <c r="C904" i="2"/>
  <c r="B904" i="2" s="1"/>
  <c r="F903" i="2"/>
  <c r="E903" i="2"/>
  <c r="D903" i="2" s="1"/>
  <c r="C903" i="2"/>
  <c r="B903" i="2" s="1"/>
  <c r="F902" i="2"/>
  <c r="E902" i="2"/>
  <c r="C902" i="2"/>
  <c r="B902" i="2" s="1"/>
  <c r="F901" i="2"/>
  <c r="E901" i="2"/>
  <c r="D901" i="2" s="1"/>
  <c r="C901" i="2"/>
  <c r="B901" i="2" s="1"/>
  <c r="F900" i="2"/>
  <c r="E900" i="2"/>
  <c r="D900" i="2" s="1"/>
  <c r="C900" i="2"/>
  <c r="B900" i="2" s="1"/>
  <c r="F899" i="2"/>
  <c r="E899" i="2"/>
  <c r="C899" i="2"/>
  <c r="B899" i="2" s="1"/>
  <c r="F898" i="2"/>
  <c r="E898" i="2"/>
  <c r="D898" i="2" s="1"/>
  <c r="C898" i="2"/>
  <c r="B898" i="2" s="1"/>
  <c r="F897" i="2"/>
  <c r="E897" i="2"/>
  <c r="D897" i="2" s="1"/>
  <c r="C897" i="2"/>
  <c r="B897" i="2" s="1"/>
  <c r="F896" i="2"/>
  <c r="E896" i="2"/>
  <c r="C896" i="2"/>
  <c r="B896" i="2" s="1"/>
  <c r="F895" i="2"/>
  <c r="E895" i="2"/>
  <c r="D895" i="2" s="1"/>
  <c r="C895" i="2"/>
  <c r="B895" i="2" s="1"/>
  <c r="F894" i="2"/>
  <c r="E894" i="2"/>
  <c r="D894" i="2" s="1"/>
  <c r="C894" i="2"/>
  <c r="B894" i="2" s="1"/>
  <c r="F893" i="2"/>
  <c r="E893" i="2"/>
  <c r="C893" i="2"/>
  <c r="B893" i="2" s="1"/>
  <c r="F892" i="2"/>
  <c r="E892" i="2"/>
  <c r="D892" i="2" s="1"/>
  <c r="C892" i="2"/>
  <c r="B892" i="2" s="1"/>
  <c r="F891" i="2"/>
  <c r="E891" i="2"/>
  <c r="D891" i="2" s="1"/>
  <c r="C891" i="2"/>
  <c r="B891" i="2" s="1"/>
  <c r="F890" i="2"/>
  <c r="E890" i="2"/>
  <c r="C890" i="2"/>
  <c r="B890" i="2" s="1"/>
  <c r="F889" i="2"/>
  <c r="E889" i="2"/>
  <c r="D889" i="2" s="1"/>
  <c r="C889" i="2"/>
  <c r="B889" i="2" s="1"/>
  <c r="F888" i="2"/>
  <c r="E888" i="2"/>
  <c r="D888" i="2" s="1"/>
  <c r="C888" i="2"/>
  <c r="B888" i="2" s="1"/>
  <c r="F887" i="2"/>
  <c r="E887" i="2"/>
  <c r="C887" i="2"/>
  <c r="B887" i="2" s="1"/>
  <c r="F886" i="2"/>
  <c r="E886" i="2"/>
  <c r="D886" i="2" s="1"/>
  <c r="C886" i="2"/>
  <c r="B886" i="2" s="1"/>
  <c r="F885" i="2"/>
  <c r="E885" i="2"/>
  <c r="D885" i="2" s="1"/>
  <c r="C885" i="2"/>
  <c r="B885" i="2" s="1"/>
  <c r="F884" i="2"/>
  <c r="E884" i="2"/>
  <c r="C884" i="2"/>
  <c r="B884" i="2" s="1"/>
  <c r="F883" i="2"/>
  <c r="E883" i="2"/>
  <c r="D883" i="2" s="1"/>
  <c r="C883" i="2"/>
  <c r="B883" i="2" s="1"/>
  <c r="F882" i="2"/>
  <c r="E882" i="2"/>
  <c r="D882" i="2" s="1"/>
  <c r="C882" i="2"/>
  <c r="B882" i="2" s="1"/>
  <c r="F881" i="2"/>
  <c r="E881" i="2"/>
  <c r="C881" i="2"/>
  <c r="B881" i="2" s="1"/>
  <c r="F880" i="2"/>
  <c r="E880" i="2"/>
  <c r="D880" i="2" s="1"/>
  <c r="C880" i="2"/>
  <c r="B880" i="2" s="1"/>
  <c r="F879" i="2"/>
  <c r="E879" i="2"/>
  <c r="D879" i="2" s="1"/>
  <c r="C879" i="2"/>
  <c r="B879" i="2" s="1"/>
  <c r="F878" i="2"/>
  <c r="E878" i="2"/>
  <c r="C878" i="2"/>
  <c r="B878" i="2" s="1"/>
  <c r="F877" i="2"/>
  <c r="E877" i="2"/>
  <c r="D877" i="2" s="1"/>
  <c r="C877" i="2"/>
  <c r="B877" i="2" s="1"/>
  <c r="F876" i="2"/>
  <c r="E876" i="2"/>
  <c r="D876" i="2" s="1"/>
  <c r="C876" i="2"/>
  <c r="B876" i="2" s="1"/>
  <c r="F875" i="2"/>
  <c r="E875" i="2"/>
  <c r="C875" i="2"/>
  <c r="B875" i="2" s="1"/>
  <c r="F874" i="2"/>
  <c r="E874" i="2"/>
  <c r="D874" i="2" s="1"/>
  <c r="C874" i="2"/>
  <c r="B874" i="2" s="1"/>
  <c r="F873" i="2"/>
  <c r="E873" i="2"/>
  <c r="D873" i="2" s="1"/>
  <c r="C873" i="2"/>
  <c r="B873" i="2" s="1"/>
  <c r="F872" i="2"/>
  <c r="E872" i="2"/>
  <c r="C872" i="2"/>
  <c r="B872" i="2" s="1"/>
  <c r="F871" i="2"/>
  <c r="E871" i="2"/>
  <c r="D871" i="2" s="1"/>
  <c r="C871" i="2"/>
  <c r="B871" i="2" s="1"/>
  <c r="F870" i="2"/>
  <c r="E870" i="2"/>
  <c r="D870" i="2" s="1"/>
  <c r="C870" i="2"/>
  <c r="B870" i="2" s="1"/>
  <c r="F869" i="2"/>
  <c r="E869" i="2"/>
  <c r="C869" i="2"/>
  <c r="B869" i="2" s="1"/>
  <c r="F868" i="2"/>
  <c r="E868" i="2"/>
  <c r="D868" i="2" s="1"/>
  <c r="C868" i="2"/>
  <c r="B868" i="2" s="1"/>
  <c r="F867" i="2"/>
  <c r="E867" i="2"/>
  <c r="D867" i="2" s="1"/>
  <c r="C867" i="2"/>
  <c r="B867" i="2" s="1"/>
  <c r="F866" i="2"/>
  <c r="E866" i="2"/>
  <c r="C866" i="2"/>
  <c r="B866" i="2" s="1"/>
  <c r="F865" i="2"/>
  <c r="E865" i="2"/>
  <c r="D865" i="2" s="1"/>
  <c r="C865" i="2"/>
  <c r="B865" i="2" s="1"/>
  <c r="F864" i="2"/>
  <c r="E864" i="2"/>
  <c r="D864" i="2" s="1"/>
  <c r="C864" i="2"/>
  <c r="B864" i="2" s="1"/>
  <c r="F863" i="2"/>
  <c r="E863" i="2"/>
  <c r="C863" i="2"/>
  <c r="B863" i="2" s="1"/>
  <c r="F862" i="2"/>
  <c r="E862" i="2"/>
  <c r="D862" i="2" s="1"/>
  <c r="C862" i="2"/>
  <c r="B862" i="2" s="1"/>
  <c r="F861" i="2"/>
  <c r="E861" i="2"/>
  <c r="D861" i="2" s="1"/>
  <c r="C861" i="2"/>
  <c r="B861" i="2" s="1"/>
  <c r="F860" i="2"/>
  <c r="E860" i="2"/>
  <c r="C860" i="2"/>
  <c r="B860" i="2" s="1"/>
  <c r="F859" i="2"/>
  <c r="E859" i="2"/>
  <c r="D859" i="2" s="1"/>
  <c r="C859" i="2"/>
  <c r="B859" i="2" s="1"/>
  <c r="F858" i="2"/>
  <c r="E858" i="2"/>
  <c r="D858" i="2" s="1"/>
  <c r="C858" i="2"/>
  <c r="B858" i="2" s="1"/>
  <c r="F857" i="2"/>
  <c r="E857" i="2"/>
  <c r="C857" i="2"/>
  <c r="B857" i="2" s="1"/>
  <c r="F856" i="2"/>
  <c r="E856" i="2"/>
  <c r="D856" i="2" s="1"/>
  <c r="C856" i="2"/>
  <c r="B856" i="2" s="1"/>
  <c r="F855" i="2"/>
  <c r="E855" i="2"/>
  <c r="D855" i="2" s="1"/>
  <c r="C855" i="2"/>
  <c r="B855" i="2" s="1"/>
  <c r="F854" i="2"/>
  <c r="E854" i="2"/>
  <c r="C854" i="2"/>
  <c r="B854" i="2" s="1"/>
  <c r="F853" i="2"/>
  <c r="E853" i="2"/>
  <c r="D853" i="2" s="1"/>
  <c r="C853" i="2"/>
  <c r="B853" i="2" s="1"/>
  <c r="F852" i="2"/>
  <c r="E852" i="2"/>
  <c r="D852" i="2" s="1"/>
  <c r="C852" i="2"/>
  <c r="B852" i="2" s="1"/>
  <c r="F851" i="2"/>
  <c r="E851" i="2"/>
  <c r="C851" i="2"/>
  <c r="B851" i="2" s="1"/>
  <c r="F850" i="2"/>
  <c r="E850" i="2"/>
  <c r="D850" i="2" s="1"/>
  <c r="C850" i="2"/>
  <c r="B850" i="2" s="1"/>
  <c r="F849" i="2"/>
  <c r="E849" i="2"/>
  <c r="D849" i="2" s="1"/>
  <c r="C849" i="2"/>
  <c r="B849" i="2" s="1"/>
  <c r="F848" i="2"/>
  <c r="E848" i="2"/>
  <c r="C848" i="2"/>
  <c r="B848" i="2" s="1"/>
  <c r="F847" i="2"/>
  <c r="E847" i="2"/>
  <c r="D847" i="2" s="1"/>
  <c r="C847" i="2"/>
  <c r="B847" i="2" s="1"/>
  <c r="F846" i="2"/>
  <c r="E846" i="2"/>
  <c r="D846" i="2" s="1"/>
  <c r="C846" i="2"/>
  <c r="B846" i="2" s="1"/>
  <c r="F845" i="2"/>
  <c r="E845" i="2"/>
  <c r="C845" i="2"/>
  <c r="B845" i="2" s="1"/>
  <c r="F844" i="2"/>
  <c r="E844" i="2"/>
  <c r="D844" i="2" s="1"/>
  <c r="C844" i="2"/>
  <c r="B844" i="2" s="1"/>
  <c r="F843" i="2"/>
  <c r="E843" i="2"/>
  <c r="D843" i="2" s="1"/>
  <c r="C843" i="2"/>
  <c r="B843" i="2" s="1"/>
  <c r="F842" i="2"/>
  <c r="E842" i="2"/>
  <c r="C842" i="2"/>
  <c r="B842" i="2" s="1"/>
  <c r="F841" i="2"/>
  <c r="E841" i="2"/>
  <c r="D841" i="2" s="1"/>
  <c r="C841" i="2"/>
  <c r="B841" i="2" s="1"/>
  <c r="F840" i="2"/>
  <c r="E840" i="2"/>
  <c r="D840" i="2" s="1"/>
  <c r="C840" i="2"/>
  <c r="B840" i="2" s="1"/>
  <c r="F839" i="2"/>
  <c r="E839" i="2"/>
  <c r="C839" i="2"/>
  <c r="B839" i="2" s="1"/>
  <c r="F838" i="2"/>
  <c r="E838" i="2"/>
  <c r="D838" i="2" s="1"/>
  <c r="C838" i="2"/>
  <c r="B838" i="2" s="1"/>
  <c r="F837" i="2"/>
  <c r="E837" i="2"/>
  <c r="D837" i="2" s="1"/>
  <c r="C837" i="2"/>
  <c r="B837" i="2" s="1"/>
  <c r="F836" i="2"/>
  <c r="E836" i="2"/>
  <c r="C836" i="2"/>
  <c r="B836" i="2" s="1"/>
  <c r="F835" i="2"/>
  <c r="E835" i="2"/>
  <c r="D835" i="2" s="1"/>
  <c r="C835" i="2"/>
  <c r="B835" i="2" s="1"/>
  <c r="F834" i="2"/>
  <c r="E834" i="2"/>
  <c r="D834" i="2" s="1"/>
  <c r="C834" i="2"/>
  <c r="B834" i="2" s="1"/>
  <c r="F833" i="2"/>
  <c r="E833" i="2"/>
  <c r="C833" i="2"/>
  <c r="B833" i="2" s="1"/>
  <c r="F832" i="2"/>
  <c r="E832" i="2"/>
  <c r="D832" i="2" s="1"/>
  <c r="C832" i="2"/>
  <c r="B832" i="2" s="1"/>
  <c r="F831" i="2"/>
  <c r="E831" i="2"/>
  <c r="D831" i="2" s="1"/>
  <c r="C831" i="2"/>
  <c r="B831" i="2" s="1"/>
  <c r="F830" i="2"/>
  <c r="E830" i="2"/>
  <c r="C830" i="2"/>
  <c r="B830" i="2" s="1"/>
  <c r="F829" i="2"/>
  <c r="E829" i="2"/>
  <c r="D829" i="2" s="1"/>
  <c r="C829" i="2"/>
  <c r="B829" i="2" s="1"/>
  <c r="F828" i="2"/>
  <c r="E828" i="2"/>
  <c r="D828" i="2" s="1"/>
  <c r="C828" i="2"/>
  <c r="B828" i="2" s="1"/>
  <c r="F827" i="2"/>
  <c r="E827" i="2"/>
  <c r="D827" i="2" s="1"/>
  <c r="C827" i="2"/>
  <c r="B827" i="2" s="1"/>
  <c r="F826" i="2"/>
  <c r="E826" i="2"/>
  <c r="C826" i="2"/>
  <c r="B826" i="2" s="1"/>
  <c r="F825" i="2"/>
  <c r="E825" i="2"/>
  <c r="D825" i="2" s="1"/>
  <c r="C825" i="2"/>
  <c r="B825" i="2" s="1"/>
  <c r="F824" i="2"/>
  <c r="E824" i="2"/>
  <c r="C824" i="2"/>
  <c r="B824" i="2" s="1"/>
  <c r="F823" i="2"/>
  <c r="E823" i="2"/>
  <c r="D823" i="2" s="1"/>
  <c r="C823" i="2"/>
  <c r="B823" i="2" s="1"/>
  <c r="F822" i="2"/>
  <c r="E822" i="2"/>
  <c r="D822" i="2" s="1"/>
  <c r="C822" i="2"/>
  <c r="B822" i="2" s="1"/>
  <c r="F821" i="2"/>
  <c r="E821" i="2"/>
  <c r="C821" i="2"/>
  <c r="B821" i="2" s="1"/>
  <c r="F820" i="2"/>
  <c r="E820" i="2"/>
  <c r="D820" i="2" s="1"/>
  <c r="C820" i="2"/>
  <c r="B820" i="2" s="1"/>
  <c r="F819" i="2"/>
  <c r="E819" i="2"/>
  <c r="D819" i="2" s="1"/>
  <c r="C819" i="2"/>
  <c r="B819" i="2" s="1"/>
  <c r="F818" i="2"/>
  <c r="E818" i="2"/>
  <c r="C818" i="2"/>
  <c r="B818" i="2" s="1"/>
  <c r="F817" i="2"/>
  <c r="E817" i="2"/>
  <c r="D817" i="2" s="1"/>
  <c r="C817" i="2"/>
  <c r="B817" i="2" s="1"/>
  <c r="F816" i="2"/>
  <c r="E816" i="2"/>
  <c r="D816" i="2" s="1"/>
  <c r="C816" i="2"/>
  <c r="B816" i="2" s="1"/>
  <c r="F815" i="2"/>
  <c r="E815" i="2"/>
  <c r="C815" i="2"/>
  <c r="B815" i="2" s="1"/>
  <c r="F814" i="2"/>
  <c r="E814" i="2"/>
  <c r="D814" i="2" s="1"/>
  <c r="C814" i="2"/>
  <c r="B814" i="2" s="1"/>
  <c r="F813" i="2"/>
  <c r="E813" i="2"/>
  <c r="D813" i="2" s="1"/>
  <c r="C813" i="2"/>
  <c r="B813" i="2" s="1"/>
  <c r="F812" i="2"/>
  <c r="E812" i="2"/>
  <c r="C812" i="2"/>
  <c r="B812" i="2" s="1"/>
  <c r="F811" i="2"/>
  <c r="E811" i="2"/>
  <c r="D811" i="2" s="1"/>
  <c r="C811" i="2"/>
  <c r="B811" i="2" s="1"/>
  <c r="F810" i="2"/>
  <c r="E810" i="2"/>
  <c r="D810" i="2" s="1"/>
  <c r="C810" i="2"/>
  <c r="B810" i="2" s="1"/>
  <c r="F809" i="2"/>
  <c r="E809" i="2"/>
  <c r="C809" i="2"/>
  <c r="B809" i="2" s="1"/>
  <c r="F808" i="2"/>
  <c r="E808" i="2"/>
  <c r="D808" i="2" s="1"/>
  <c r="C808" i="2"/>
  <c r="B808" i="2" s="1"/>
  <c r="F807" i="2"/>
  <c r="E807" i="2"/>
  <c r="D807" i="2" s="1"/>
  <c r="C807" i="2"/>
  <c r="B807" i="2" s="1"/>
  <c r="F806" i="2"/>
  <c r="E806" i="2"/>
  <c r="C806" i="2"/>
  <c r="B806" i="2" s="1"/>
  <c r="F805" i="2"/>
  <c r="E805" i="2"/>
  <c r="D805" i="2" s="1"/>
  <c r="C805" i="2"/>
  <c r="B805" i="2" s="1"/>
  <c r="F804" i="2"/>
  <c r="E804" i="2"/>
  <c r="D804" i="2" s="1"/>
  <c r="C804" i="2"/>
  <c r="B804" i="2" s="1"/>
  <c r="F803" i="2"/>
  <c r="E803" i="2"/>
  <c r="C803" i="2"/>
  <c r="B803" i="2" s="1"/>
  <c r="F802" i="2"/>
  <c r="E802" i="2"/>
  <c r="D802" i="2" s="1"/>
  <c r="C802" i="2"/>
  <c r="B802" i="2" s="1"/>
  <c r="F801" i="2"/>
  <c r="E801" i="2"/>
  <c r="D801" i="2" s="1"/>
  <c r="C801" i="2"/>
  <c r="B801" i="2" s="1"/>
  <c r="F800" i="2"/>
  <c r="E800" i="2"/>
  <c r="D800" i="2" s="1"/>
  <c r="C800" i="2"/>
  <c r="B800" i="2" s="1"/>
  <c r="F799" i="2"/>
  <c r="E799" i="2"/>
  <c r="C799" i="2"/>
  <c r="B799" i="2" s="1"/>
  <c r="F798" i="2"/>
  <c r="E798" i="2"/>
  <c r="D798" i="2" s="1"/>
  <c r="C798" i="2"/>
  <c r="B798" i="2" s="1"/>
  <c r="F797" i="2"/>
  <c r="E797" i="2"/>
  <c r="D797" i="2" s="1"/>
  <c r="C797" i="2"/>
  <c r="B797" i="2" s="1"/>
  <c r="F796" i="2"/>
  <c r="E796" i="2"/>
  <c r="C796" i="2"/>
  <c r="B796" i="2" s="1"/>
  <c r="F795" i="2"/>
  <c r="E795" i="2"/>
  <c r="D795" i="2" s="1"/>
  <c r="C795" i="2"/>
  <c r="B795" i="2" s="1"/>
  <c r="F794" i="2"/>
  <c r="E794" i="2"/>
  <c r="D794" i="2" s="1"/>
  <c r="C794" i="2"/>
  <c r="B794" i="2" s="1"/>
  <c r="F793" i="2"/>
  <c r="E793" i="2"/>
  <c r="C793" i="2"/>
  <c r="B793" i="2" s="1"/>
  <c r="F792" i="2"/>
  <c r="E792" i="2"/>
  <c r="D792" i="2" s="1"/>
  <c r="C792" i="2"/>
  <c r="B792" i="2" s="1"/>
  <c r="F791" i="2"/>
  <c r="E791" i="2"/>
  <c r="C791" i="2"/>
  <c r="B791" i="2" s="1"/>
  <c r="F790" i="2"/>
  <c r="E790" i="2"/>
  <c r="C790" i="2"/>
  <c r="B790" i="2" s="1"/>
  <c r="F789" i="2"/>
  <c r="E789" i="2"/>
  <c r="D789" i="2" s="1"/>
  <c r="C789" i="2"/>
  <c r="B789" i="2" s="1"/>
  <c r="F788" i="2"/>
  <c r="E788" i="2"/>
  <c r="D788" i="2" s="1"/>
  <c r="C788" i="2"/>
  <c r="B788" i="2" s="1"/>
  <c r="F787" i="2"/>
  <c r="E787" i="2"/>
  <c r="D787" i="2" s="1"/>
  <c r="C787" i="2"/>
  <c r="B787" i="2" s="1"/>
  <c r="F786" i="2"/>
  <c r="E786" i="2"/>
  <c r="C786" i="2"/>
  <c r="B786" i="2" s="1"/>
  <c r="F785" i="2"/>
  <c r="E785" i="2"/>
  <c r="C785" i="2"/>
  <c r="B785" i="2" s="1"/>
  <c r="F784" i="2"/>
  <c r="E784" i="2"/>
  <c r="D784" i="2" s="1"/>
  <c r="C784" i="2"/>
  <c r="B784" i="2" s="1"/>
  <c r="F783" i="2"/>
  <c r="E783" i="2"/>
  <c r="C783" i="2"/>
  <c r="B783" i="2" s="1"/>
  <c r="F782" i="2"/>
  <c r="E782" i="2"/>
  <c r="C782" i="2"/>
  <c r="B782" i="2" s="1"/>
  <c r="F781" i="2"/>
  <c r="E781" i="2"/>
  <c r="C781" i="2"/>
  <c r="B781" i="2" s="1"/>
  <c r="F780" i="2"/>
  <c r="E780" i="2"/>
  <c r="D780" i="2" s="1"/>
  <c r="C780" i="2"/>
  <c r="B780" i="2" s="1"/>
  <c r="F779" i="2"/>
  <c r="E779" i="2"/>
  <c r="C779" i="2"/>
  <c r="B779" i="2" s="1"/>
  <c r="F778" i="2"/>
  <c r="E778" i="2"/>
  <c r="D778" i="2" s="1"/>
  <c r="C778" i="2"/>
  <c r="B778" i="2" s="1"/>
  <c r="F777" i="2"/>
  <c r="E777" i="2"/>
  <c r="D777" i="2" s="1"/>
  <c r="C777" i="2"/>
  <c r="B777" i="2" s="1"/>
  <c r="F776" i="2"/>
  <c r="E776" i="2"/>
  <c r="C776" i="2"/>
  <c r="B776" i="2" s="1"/>
  <c r="F775" i="2"/>
  <c r="E775" i="2"/>
  <c r="D775" i="2" s="1"/>
  <c r="C775" i="2"/>
  <c r="B775" i="2" s="1"/>
  <c r="F774" i="2"/>
  <c r="E774" i="2"/>
  <c r="D774" i="2" s="1"/>
  <c r="C774" i="2"/>
  <c r="B774" i="2" s="1"/>
  <c r="F773" i="2"/>
  <c r="E773" i="2"/>
  <c r="C773" i="2"/>
  <c r="B773" i="2" s="1"/>
  <c r="F772" i="2"/>
  <c r="E772" i="2"/>
  <c r="D772" i="2" s="1"/>
  <c r="C772" i="2"/>
  <c r="B772" i="2" s="1"/>
  <c r="F771" i="2"/>
  <c r="E771" i="2"/>
  <c r="D771" i="2" s="1"/>
  <c r="C771" i="2"/>
  <c r="B771" i="2" s="1"/>
  <c r="F770" i="2"/>
  <c r="E770" i="2"/>
  <c r="C770" i="2"/>
  <c r="B770" i="2" s="1"/>
  <c r="F769" i="2"/>
  <c r="E769" i="2"/>
  <c r="D769" i="2" s="1"/>
  <c r="C769" i="2"/>
  <c r="B769" i="2" s="1"/>
  <c r="F768" i="2"/>
  <c r="E768" i="2"/>
  <c r="D768" i="2" s="1"/>
  <c r="C768" i="2"/>
  <c r="B768" i="2" s="1"/>
  <c r="F767" i="2"/>
  <c r="E767" i="2"/>
  <c r="C767" i="2"/>
  <c r="B767" i="2" s="1"/>
  <c r="F766" i="2"/>
  <c r="E766" i="2"/>
  <c r="D766" i="2" s="1"/>
  <c r="C766" i="2"/>
  <c r="B766" i="2" s="1"/>
  <c r="F765" i="2"/>
  <c r="E765" i="2"/>
  <c r="D765" i="2" s="1"/>
  <c r="C765" i="2"/>
  <c r="B765" i="2" s="1"/>
  <c r="F764" i="2"/>
  <c r="E764" i="2"/>
  <c r="D764" i="2" s="1"/>
  <c r="C764" i="2"/>
  <c r="B764" i="2" s="1"/>
  <c r="F763" i="2"/>
  <c r="E763" i="2"/>
  <c r="C763" i="2"/>
  <c r="B763" i="2" s="1"/>
  <c r="F762" i="2"/>
  <c r="E762" i="2"/>
  <c r="D762" i="2" s="1"/>
  <c r="C762" i="2"/>
  <c r="B762" i="2" s="1"/>
  <c r="F761" i="2"/>
  <c r="E761" i="2"/>
  <c r="D761" i="2" s="1"/>
  <c r="C761" i="2"/>
  <c r="B761" i="2" s="1"/>
  <c r="F760" i="2"/>
  <c r="E760" i="2"/>
  <c r="C760" i="2"/>
  <c r="B760" i="2" s="1"/>
  <c r="F759" i="2"/>
  <c r="E759" i="2"/>
  <c r="D759" i="2" s="1"/>
  <c r="C759" i="2"/>
  <c r="B759" i="2" s="1"/>
  <c r="F758" i="2"/>
  <c r="E758" i="2"/>
  <c r="D758" i="2" s="1"/>
  <c r="C758" i="2"/>
  <c r="B758" i="2" s="1"/>
  <c r="F757" i="2"/>
  <c r="E757" i="2"/>
  <c r="C757" i="2"/>
  <c r="B757" i="2" s="1"/>
  <c r="F756" i="2"/>
  <c r="E756" i="2"/>
  <c r="D756" i="2" s="1"/>
  <c r="C756" i="2"/>
  <c r="B756" i="2" s="1"/>
  <c r="F755" i="2"/>
  <c r="E755" i="2"/>
  <c r="D755" i="2" s="1"/>
  <c r="C755" i="2"/>
  <c r="B755" i="2" s="1"/>
  <c r="F754" i="2"/>
  <c r="E754" i="2"/>
  <c r="C754" i="2"/>
  <c r="B754" i="2" s="1"/>
  <c r="F753" i="2"/>
  <c r="E753" i="2"/>
  <c r="D753" i="2" s="1"/>
  <c r="C753" i="2"/>
  <c r="B753" i="2" s="1"/>
  <c r="F752" i="2"/>
  <c r="E752" i="2"/>
  <c r="D752" i="2" s="1"/>
  <c r="C752" i="2"/>
  <c r="B752" i="2" s="1"/>
  <c r="F751" i="2"/>
  <c r="E751" i="2"/>
  <c r="C751" i="2"/>
  <c r="B751" i="2" s="1"/>
  <c r="F750" i="2"/>
  <c r="E750" i="2"/>
  <c r="D750" i="2" s="1"/>
  <c r="C750" i="2"/>
  <c r="B750" i="2" s="1"/>
  <c r="F749" i="2"/>
  <c r="E749" i="2"/>
  <c r="D749" i="2" s="1"/>
  <c r="C749" i="2"/>
  <c r="B749" i="2" s="1"/>
  <c r="F748" i="2"/>
  <c r="E748" i="2"/>
  <c r="C748" i="2"/>
  <c r="B748" i="2" s="1"/>
  <c r="F747" i="2"/>
  <c r="E747" i="2"/>
  <c r="D747" i="2" s="1"/>
  <c r="C747" i="2"/>
  <c r="B747" i="2" s="1"/>
  <c r="F746" i="2"/>
  <c r="E746" i="2"/>
  <c r="D746" i="2" s="1"/>
  <c r="C746" i="2"/>
  <c r="B746" i="2" s="1"/>
  <c r="F745" i="2"/>
  <c r="E745" i="2"/>
  <c r="D745" i="2" s="1"/>
  <c r="C745" i="2"/>
  <c r="B745" i="2" s="1"/>
  <c r="F744" i="2"/>
  <c r="E744" i="2"/>
  <c r="C744" i="2"/>
  <c r="B744" i="2" s="1"/>
  <c r="F743" i="2"/>
  <c r="E743" i="2"/>
  <c r="D743" i="2" s="1"/>
  <c r="C743" i="2"/>
  <c r="B743" i="2" s="1"/>
  <c r="F742" i="2"/>
  <c r="E742" i="2"/>
  <c r="C742" i="2"/>
  <c r="B742" i="2" s="1"/>
  <c r="F741" i="2"/>
  <c r="E741" i="2"/>
  <c r="D741" i="2" s="1"/>
  <c r="C741" i="2"/>
  <c r="B741" i="2" s="1"/>
  <c r="F740" i="2"/>
  <c r="E740" i="2"/>
  <c r="D740" i="2" s="1"/>
  <c r="C740" i="2"/>
  <c r="B740" i="2" s="1"/>
  <c r="F739" i="2"/>
  <c r="E739" i="2"/>
  <c r="C739" i="2"/>
  <c r="B739" i="2" s="1"/>
  <c r="F738" i="2"/>
  <c r="E738" i="2"/>
  <c r="D738" i="2" s="1"/>
  <c r="C738" i="2"/>
  <c r="B738" i="2" s="1"/>
  <c r="F737" i="2"/>
  <c r="E737" i="2"/>
  <c r="D737" i="2" s="1"/>
  <c r="C737" i="2"/>
  <c r="B737" i="2" s="1"/>
  <c r="F736" i="2"/>
  <c r="E736" i="2"/>
  <c r="C736" i="2"/>
  <c r="B736" i="2" s="1"/>
  <c r="F735" i="2"/>
  <c r="E735" i="2"/>
  <c r="D735" i="2" s="1"/>
  <c r="C735" i="2"/>
  <c r="B735" i="2" s="1"/>
  <c r="F734" i="2"/>
  <c r="E734" i="2"/>
  <c r="D734" i="2" s="1"/>
  <c r="C734" i="2"/>
  <c r="B734" i="2" s="1"/>
  <c r="F733" i="2"/>
  <c r="E733" i="2"/>
  <c r="C733" i="2"/>
  <c r="B733" i="2" s="1"/>
  <c r="F732" i="2"/>
  <c r="E732" i="2"/>
  <c r="D732" i="2" s="1"/>
  <c r="C732" i="2"/>
  <c r="B732" i="2" s="1"/>
  <c r="F731" i="2"/>
  <c r="E731" i="2"/>
  <c r="D731" i="2" s="1"/>
  <c r="C731" i="2"/>
  <c r="B731" i="2" s="1"/>
  <c r="F730" i="2"/>
  <c r="E730" i="2"/>
  <c r="C730" i="2"/>
  <c r="B730" i="2" s="1"/>
  <c r="F729" i="2"/>
  <c r="E729" i="2"/>
  <c r="D729" i="2" s="1"/>
  <c r="C729" i="2"/>
  <c r="B729" i="2" s="1"/>
  <c r="F728" i="2"/>
  <c r="E728" i="2"/>
  <c r="D728" i="2" s="1"/>
  <c r="C728" i="2"/>
  <c r="B728" i="2" s="1"/>
  <c r="F727" i="2"/>
  <c r="E727" i="2"/>
  <c r="C727" i="2"/>
  <c r="B727" i="2" s="1"/>
  <c r="F726" i="2"/>
  <c r="E726" i="2"/>
  <c r="D726" i="2" s="1"/>
  <c r="C726" i="2"/>
  <c r="B726" i="2" s="1"/>
  <c r="F725" i="2"/>
  <c r="E725" i="2"/>
  <c r="D725" i="2" s="1"/>
  <c r="C725" i="2"/>
  <c r="B725" i="2" s="1"/>
  <c r="F724" i="2"/>
  <c r="E724" i="2"/>
  <c r="C724" i="2"/>
  <c r="B724" i="2" s="1"/>
  <c r="F723" i="2"/>
  <c r="E723" i="2"/>
  <c r="D723" i="2" s="1"/>
  <c r="C723" i="2"/>
  <c r="B723" i="2" s="1"/>
  <c r="F722" i="2"/>
  <c r="E722" i="2"/>
  <c r="D722" i="2" s="1"/>
  <c r="C722" i="2"/>
  <c r="B722" i="2" s="1"/>
  <c r="F721" i="2"/>
  <c r="E721" i="2"/>
  <c r="C721" i="2"/>
  <c r="B721" i="2" s="1"/>
  <c r="F720" i="2"/>
  <c r="E720" i="2"/>
  <c r="D720" i="2" s="1"/>
  <c r="C720" i="2"/>
  <c r="B720" i="2" s="1"/>
  <c r="F719" i="2"/>
  <c r="E719" i="2"/>
  <c r="D719" i="2" s="1"/>
  <c r="C719" i="2"/>
  <c r="B719" i="2" s="1"/>
  <c r="F718" i="2"/>
  <c r="E718" i="2"/>
  <c r="C718" i="2"/>
  <c r="B718" i="2" s="1"/>
  <c r="F717" i="2"/>
  <c r="E717" i="2"/>
  <c r="C717" i="2"/>
  <c r="B717" i="2" s="1"/>
  <c r="F716" i="2"/>
  <c r="E716" i="2"/>
  <c r="D716" i="2" s="1"/>
  <c r="C716" i="2"/>
  <c r="B716" i="2" s="1"/>
  <c r="F715" i="2"/>
  <c r="E715" i="2"/>
  <c r="C715" i="2"/>
  <c r="B715" i="2" s="1"/>
  <c r="F714" i="2"/>
  <c r="E714" i="2"/>
  <c r="D714" i="2" s="1"/>
  <c r="C714" i="2"/>
  <c r="B714" i="2" s="1"/>
  <c r="F713" i="2"/>
  <c r="E713" i="2"/>
  <c r="D713" i="2" s="1"/>
  <c r="C713" i="2"/>
  <c r="B713" i="2" s="1"/>
  <c r="F712" i="2"/>
  <c r="E712" i="2"/>
  <c r="C712" i="2"/>
  <c r="B712" i="2" s="1"/>
  <c r="F711" i="2"/>
  <c r="E711" i="2"/>
  <c r="D711" i="2" s="1"/>
  <c r="C711" i="2"/>
  <c r="B711" i="2" s="1"/>
  <c r="F710" i="2"/>
  <c r="E710" i="2"/>
  <c r="D710" i="2" s="1"/>
  <c r="C710" i="2"/>
  <c r="B710" i="2" s="1"/>
  <c r="F709" i="2"/>
  <c r="E709" i="2"/>
  <c r="C709" i="2"/>
  <c r="B709" i="2" s="1"/>
  <c r="F708" i="2"/>
  <c r="E708" i="2"/>
  <c r="D708" i="2" s="1"/>
  <c r="C708" i="2"/>
  <c r="B708" i="2" s="1"/>
  <c r="F707" i="2"/>
  <c r="E707" i="2"/>
  <c r="D707" i="2" s="1"/>
  <c r="C707" i="2"/>
  <c r="B707" i="2" s="1"/>
  <c r="F706" i="2"/>
  <c r="E706" i="2"/>
  <c r="C706" i="2"/>
  <c r="B706" i="2" s="1"/>
  <c r="F705" i="2"/>
  <c r="E705" i="2"/>
  <c r="D705" i="2" s="1"/>
  <c r="C705" i="2"/>
  <c r="B705" i="2" s="1"/>
  <c r="F704" i="2"/>
  <c r="E704" i="2"/>
  <c r="D704" i="2" s="1"/>
  <c r="C704" i="2"/>
  <c r="B704" i="2" s="1"/>
  <c r="F703" i="2"/>
  <c r="E703" i="2"/>
  <c r="C703" i="2"/>
  <c r="B703" i="2" s="1"/>
  <c r="F702" i="2"/>
  <c r="E702" i="2"/>
  <c r="D702" i="2" s="1"/>
  <c r="C702" i="2"/>
  <c r="B702" i="2" s="1"/>
  <c r="F701" i="2"/>
  <c r="E701" i="2"/>
  <c r="D701" i="2" s="1"/>
  <c r="C701" i="2"/>
  <c r="B701" i="2" s="1"/>
  <c r="F700" i="2"/>
  <c r="E700" i="2"/>
  <c r="C700" i="2"/>
  <c r="B700" i="2" s="1"/>
  <c r="F699" i="2"/>
  <c r="E699" i="2"/>
  <c r="D699" i="2" s="1"/>
  <c r="C699" i="2"/>
  <c r="B699" i="2" s="1"/>
  <c r="F698" i="2"/>
  <c r="E698" i="2"/>
  <c r="D698" i="2" s="1"/>
  <c r="C698" i="2"/>
  <c r="B698" i="2" s="1"/>
  <c r="F697" i="2"/>
  <c r="E697" i="2"/>
  <c r="C697" i="2"/>
  <c r="B697" i="2" s="1"/>
  <c r="F696" i="2"/>
  <c r="E696" i="2"/>
  <c r="D696" i="2" s="1"/>
  <c r="C696" i="2"/>
  <c r="B696" i="2" s="1"/>
  <c r="F695" i="2"/>
  <c r="E695" i="2"/>
  <c r="D695" i="2" s="1"/>
  <c r="C695" i="2"/>
  <c r="B695" i="2" s="1"/>
  <c r="F694" i="2"/>
  <c r="E694" i="2"/>
  <c r="C694" i="2"/>
  <c r="B694" i="2" s="1"/>
  <c r="F693" i="2"/>
  <c r="E693" i="2"/>
  <c r="D693" i="2" s="1"/>
  <c r="C693" i="2"/>
  <c r="B693" i="2" s="1"/>
  <c r="F692" i="2"/>
  <c r="E692" i="2"/>
  <c r="D692" i="2" s="1"/>
  <c r="C692" i="2"/>
  <c r="B692" i="2" s="1"/>
  <c r="F691" i="2"/>
  <c r="E691" i="2"/>
  <c r="C691" i="2"/>
  <c r="B691" i="2" s="1"/>
  <c r="F690" i="2"/>
  <c r="E690" i="2"/>
  <c r="D690" i="2" s="1"/>
  <c r="C690" i="2"/>
  <c r="B690" i="2" s="1"/>
  <c r="F689" i="2"/>
  <c r="E689" i="2"/>
  <c r="D689" i="2" s="1"/>
  <c r="C689" i="2"/>
  <c r="B689" i="2" s="1"/>
  <c r="F688" i="2"/>
  <c r="E688" i="2"/>
  <c r="C688" i="2"/>
  <c r="B688" i="2" s="1"/>
  <c r="F687" i="2"/>
  <c r="E687" i="2"/>
  <c r="D687" i="2" s="1"/>
  <c r="C687" i="2"/>
  <c r="B687" i="2" s="1"/>
  <c r="F686" i="2"/>
  <c r="E686" i="2"/>
  <c r="D686" i="2" s="1"/>
  <c r="C686" i="2"/>
  <c r="B686" i="2" s="1"/>
  <c r="F685" i="2"/>
  <c r="E685" i="2"/>
  <c r="C685" i="2"/>
  <c r="B685" i="2" s="1"/>
  <c r="F684" i="2"/>
  <c r="E684" i="2"/>
  <c r="D684" i="2" s="1"/>
  <c r="C684" i="2"/>
  <c r="B684" i="2" s="1"/>
  <c r="F683" i="2"/>
  <c r="E683" i="2"/>
  <c r="D683" i="2" s="1"/>
  <c r="C683" i="2"/>
  <c r="B683" i="2" s="1"/>
  <c r="F682" i="2"/>
  <c r="E682" i="2"/>
  <c r="C682" i="2"/>
  <c r="B682" i="2" s="1"/>
  <c r="F681" i="2"/>
  <c r="E681" i="2"/>
  <c r="C681" i="2"/>
  <c r="B681" i="2" s="1"/>
  <c r="F680" i="2"/>
  <c r="E680" i="2"/>
  <c r="D680" i="2" s="1"/>
  <c r="C680" i="2"/>
  <c r="B680" i="2" s="1"/>
  <c r="F679" i="2"/>
  <c r="E679" i="2"/>
  <c r="C679" i="2"/>
  <c r="B679" i="2" s="1"/>
  <c r="F678" i="2"/>
  <c r="E678" i="2"/>
  <c r="D678" i="2" s="1"/>
  <c r="C678" i="2"/>
  <c r="B678" i="2" s="1"/>
  <c r="F677" i="2"/>
  <c r="E677" i="2"/>
  <c r="D677" i="2" s="1"/>
  <c r="C677" i="2"/>
  <c r="B677" i="2" s="1"/>
  <c r="F676" i="2"/>
  <c r="E676" i="2"/>
  <c r="C676" i="2"/>
  <c r="B676" i="2" s="1"/>
  <c r="F675" i="2"/>
  <c r="E675" i="2"/>
  <c r="D675" i="2" s="1"/>
  <c r="C675" i="2"/>
  <c r="B675" i="2" s="1"/>
  <c r="F674" i="2"/>
  <c r="E674" i="2"/>
  <c r="D674" i="2" s="1"/>
  <c r="C674" i="2"/>
  <c r="B674" i="2" s="1"/>
  <c r="F673" i="2"/>
  <c r="E673" i="2"/>
  <c r="C673" i="2"/>
  <c r="B673" i="2" s="1"/>
  <c r="F672" i="2"/>
  <c r="E672" i="2"/>
  <c r="D672" i="2" s="1"/>
  <c r="C672" i="2"/>
  <c r="B672" i="2" s="1"/>
  <c r="F671" i="2"/>
  <c r="E671" i="2"/>
  <c r="D671" i="2" s="1"/>
  <c r="C671" i="2"/>
  <c r="B671" i="2" s="1"/>
  <c r="F670" i="2"/>
  <c r="E670" i="2"/>
  <c r="C670" i="2"/>
  <c r="B670" i="2" s="1"/>
  <c r="F669" i="2"/>
  <c r="E669" i="2"/>
  <c r="D669" i="2" s="1"/>
  <c r="C669" i="2"/>
  <c r="B669" i="2" s="1"/>
  <c r="F668" i="2"/>
  <c r="E668" i="2"/>
  <c r="D668" i="2" s="1"/>
  <c r="C668" i="2"/>
  <c r="B668" i="2" s="1"/>
  <c r="F667" i="2"/>
  <c r="E667" i="2"/>
  <c r="C667" i="2"/>
  <c r="B667" i="2" s="1"/>
  <c r="F666" i="2"/>
  <c r="E666" i="2"/>
  <c r="D666" i="2" s="1"/>
  <c r="C666" i="2"/>
  <c r="B666" i="2" s="1"/>
  <c r="F665" i="2"/>
  <c r="E665" i="2"/>
  <c r="D665" i="2" s="1"/>
  <c r="C665" i="2"/>
  <c r="B665" i="2" s="1"/>
  <c r="F664" i="2"/>
  <c r="E664" i="2"/>
  <c r="C664" i="2"/>
  <c r="B664" i="2" s="1"/>
  <c r="F663" i="2"/>
  <c r="E663" i="2"/>
  <c r="D663" i="2" s="1"/>
  <c r="C663" i="2"/>
  <c r="B663" i="2" s="1"/>
  <c r="F662" i="2"/>
  <c r="E662" i="2"/>
  <c r="D662" i="2" s="1"/>
  <c r="C662" i="2"/>
  <c r="B662" i="2" s="1"/>
  <c r="F661" i="2"/>
  <c r="E661" i="2"/>
  <c r="C661" i="2"/>
  <c r="B661" i="2" s="1"/>
  <c r="F660" i="2"/>
  <c r="E660" i="2"/>
  <c r="D660" i="2" s="1"/>
  <c r="C660" i="2"/>
  <c r="B660" i="2" s="1"/>
  <c r="F659" i="2"/>
  <c r="E659" i="2"/>
  <c r="D659" i="2" s="1"/>
  <c r="C659" i="2"/>
  <c r="B659" i="2" s="1"/>
  <c r="F658" i="2"/>
  <c r="E658" i="2"/>
  <c r="C658" i="2"/>
  <c r="B658" i="2" s="1"/>
  <c r="F657" i="2"/>
  <c r="E657" i="2"/>
  <c r="D657" i="2" s="1"/>
  <c r="C657" i="2"/>
  <c r="B657" i="2" s="1"/>
  <c r="F656" i="2"/>
  <c r="E656" i="2"/>
  <c r="D656" i="2" s="1"/>
  <c r="C656" i="2"/>
  <c r="B656" i="2" s="1"/>
  <c r="F655" i="2"/>
  <c r="E655" i="2"/>
  <c r="C655" i="2"/>
  <c r="B655" i="2" s="1"/>
  <c r="F654" i="2"/>
  <c r="E654" i="2"/>
  <c r="D654" i="2" s="1"/>
  <c r="C654" i="2"/>
  <c r="B654" i="2" s="1"/>
  <c r="F653" i="2"/>
  <c r="E653" i="2"/>
  <c r="D653" i="2" s="1"/>
  <c r="C653" i="2"/>
  <c r="B653" i="2" s="1"/>
  <c r="F652" i="2"/>
  <c r="E652" i="2"/>
  <c r="D652" i="2" s="1"/>
  <c r="C652" i="2"/>
  <c r="B652" i="2" s="1"/>
  <c r="F651" i="2"/>
  <c r="E651" i="2"/>
  <c r="C651" i="2"/>
  <c r="B651" i="2" s="1"/>
  <c r="F650" i="2"/>
  <c r="E650" i="2"/>
  <c r="D650" i="2" s="1"/>
  <c r="C650" i="2"/>
  <c r="B650" i="2" s="1"/>
  <c r="F649" i="2"/>
  <c r="E649" i="2"/>
  <c r="C649" i="2"/>
  <c r="B649" i="2" s="1"/>
  <c r="F648" i="2"/>
  <c r="E648" i="2"/>
  <c r="D648" i="2" s="1"/>
  <c r="C648" i="2"/>
  <c r="B648" i="2" s="1"/>
  <c r="F647" i="2"/>
  <c r="E647" i="2"/>
  <c r="D647" i="2" s="1"/>
  <c r="C647" i="2"/>
  <c r="B647" i="2" s="1"/>
  <c r="F646" i="2"/>
  <c r="E646" i="2"/>
  <c r="C646" i="2"/>
  <c r="B646" i="2" s="1"/>
  <c r="F645" i="2"/>
  <c r="E645" i="2"/>
  <c r="D645" i="2" s="1"/>
  <c r="C645" i="2"/>
  <c r="B645" i="2" s="1"/>
  <c r="F644" i="2"/>
  <c r="E644" i="2"/>
  <c r="D644" i="2" s="1"/>
  <c r="C644" i="2"/>
  <c r="B644" i="2" s="1"/>
  <c r="F643" i="2"/>
  <c r="E643" i="2"/>
  <c r="C643" i="2"/>
  <c r="B643" i="2" s="1"/>
  <c r="F642" i="2"/>
  <c r="E642" i="2"/>
  <c r="D642" i="2" s="1"/>
  <c r="C642" i="2"/>
  <c r="B642" i="2" s="1"/>
  <c r="F641" i="2"/>
  <c r="E641" i="2"/>
  <c r="D641" i="2" s="1"/>
  <c r="C641" i="2"/>
  <c r="B641" i="2" s="1"/>
  <c r="F640" i="2"/>
  <c r="E640" i="2"/>
  <c r="C640" i="2"/>
  <c r="B640" i="2" s="1"/>
  <c r="F639" i="2"/>
  <c r="E639" i="2"/>
  <c r="D639" i="2" s="1"/>
  <c r="C639" i="2"/>
  <c r="B639" i="2" s="1"/>
  <c r="F638" i="2"/>
  <c r="E638" i="2"/>
  <c r="D638" i="2" s="1"/>
  <c r="C638" i="2"/>
  <c r="B638" i="2" s="1"/>
  <c r="F637" i="2"/>
  <c r="E637" i="2"/>
  <c r="C637" i="2"/>
  <c r="B637" i="2" s="1"/>
  <c r="F636" i="2"/>
  <c r="E636" i="2"/>
  <c r="D636" i="2" s="1"/>
  <c r="C636" i="2"/>
  <c r="B636" i="2" s="1"/>
  <c r="F635" i="2"/>
  <c r="E635" i="2"/>
  <c r="D635" i="2" s="1"/>
  <c r="C635" i="2"/>
  <c r="B635" i="2" s="1"/>
  <c r="F634" i="2"/>
  <c r="E634" i="2"/>
  <c r="C634" i="2"/>
  <c r="B634" i="2" s="1"/>
  <c r="F633" i="2"/>
  <c r="E633" i="2"/>
  <c r="C633" i="2"/>
  <c r="B633" i="2" s="1"/>
  <c r="F632" i="2"/>
  <c r="E632" i="2"/>
  <c r="D632" i="2" s="1"/>
  <c r="C632" i="2"/>
  <c r="B632" i="2" s="1"/>
  <c r="F631" i="2"/>
  <c r="E631" i="2"/>
  <c r="C631" i="2"/>
  <c r="B631" i="2" s="1"/>
  <c r="F630" i="2"/>
  <c r="E630" i="2"/>
  <c r="D630" i="2" s="1"/>
  <c r="C630" i="2"/>
  <c r="B630" i="2" s="1"/>
  <c r="F629" i="2"/>
  <c r="E629" i="2"/>
  <c r="D629" i="2" s="1"/>
  <c r="C629" i="2"/>
  <c r="B629" i="2" s="1"/>
  <c r="F628" i="2"/>
  <c r="E628" i="2"/>
  <c r="C628" i="2"/>
  <c r="B628" i="2" s="1"/>
  <c r="F627" i="2"/>
  <c r="E627" i="2"/>
  <c r="D627" i="2" s="1"/>
  <c r="C627" i="2"/>
  <c r="B627" i="2" s="1"/>
  <c r="F626" i="2"/>
  <c r="E626" i="2"/>
  <c r="D626" i="2" s="1"/>
  <c r="C626" i="2"/>
  <c r="B626" i="2" s="1"/>
  <c r="F625" i="2"/>
  <c r="E625" i="2"/>
  <c r="C625" i="2"/>
  <c r="B625" i="2" s="1"/>
  <c r="F624" i="2"/>
  <c r="E624" i="2"/>
  <c r="D624" i="2" s="1"/>
  <c r="C624" i="2"/>
  <c r="B624" i="2" s="1"/>
  <c r="F623" i="2"/>
  <c r="E623" i="2"/>
  <c r="D623" i="2" s="1"/>
  <c r="C623" i="2"/>
  <c r="B623" i="2" s="1"/>
  <c r="F622" i="2"/>
  <c r="E622" i="2"/>
  <c r="C622" i="2"/>
  <c r="B622" i="2" s="1"/>
  <c r="F621" i="2"/>
  <c r="E621" i="2"/>
  <c r="D621" i="2" s="1"/>
  <c r="C621" i="2"/>
  <c r="B621" i="2" s="1"/>
  <c r="F620" i="2"/>
  <c r="E620" i="2"/>
  <c r="D620" i="2" s="1"/>
  <c r="C620" i="2"/>
  <c r="B620" i="2" s="1"/>
  <c r="F619" i="2"/>
  <c r="E619" i="2"/>
  <c r="C619" i="2"/>
  <c r="B619" i="2" s="1"/>
  <c r="F618" i="2"/>
  <c r="E618" i="2"/>
  <c r="D618" i="2" s="1"/>
  <c r="C618" i="2"/>
  <c r="B618" i="2" s="1"/>
  <c r="F617" i="2"/>
  <c r="E617" i="2"/>
  <c r="D617" i="2" s="1"/>
  <c r="C617" i="2"/>
  <c r="B617" i="2" s="1"/>
  <c r="F616" i="2"/>
  <c r="E616" i="2"/>
  <c r="C616" i="2"/>
  <c r="B616" i="2" s="1"/>
  <c r="F615" i="2"/>
  <c r="E615" i="2"/>
  <c r="D615" i="2" s="1"/>
  <c r="C615" i="2"/>
  <c r="B615" i="2" s="1"/>
  <c r="F614" i="2"/>
  <c r="E614" i="2"/>
  <c r="D614" i="2" s="1"/>
  <c r="C614" i="2"/>
  <c r="B614" i="2" s="1"/>
  <c r="F613" i="2"/>
  <c r="E613" i="2"/>
  <c r="C613" i="2"/>
  <c r="B613" i="2" s="1"/>
  <c r="F612" i="2"/>
  <c r="E612" i="2"/>
  <c r="D612" i="2" s="1"/>
  <c r="C612" i="2"/>
  <c r="B612" i="2" s="1"/>
  <c r="F611" i="2"/>
  <c r="E611" i="2"/>
  <c r="D611" i="2" s="1"/>
  <c r="C611" i="2"/>
  <c r="B611" i="2" s="1"/>
  <c r="F610" i="2"/>
  <c r="E610" i="2"/>
  <c r="C610" i="2"/>
  <c r="B610" i="2" s="1"/>
  <c r="F609" i="2"/>
  <c r="E609" i="2"/>
  <c r="D609" i="2" s="1"/>
  <c r="C609" i="2"/>
  <c r="B609" i="2" s="1"/>
  <c r="F608" i="2"/>
  <c r="E608" i="2"/>
  <c r="D608" i="2" s="1"/>
  <c r="C608" i="2"/>
  <c r="B608" i="2" s="1"/>
  <c r="F607" i="2"/>
  <c r="E607" i="2"/>
  <c r="C607" i="2"/>
  <c r="B607" i="2" s="1"/>
  <c r="F606" i="2"/>
  <c r="E606" i="2"/>
  <c r="D606" i="2" s="1"/>
  <c r="C606" i="2"/>
  <c r="B606" i="2" s="1"/>
  <c r="F605" i="2"/>
  <c r="E605" i="2"/>
  <c r="D605" i="2" s="1"/>
  <c r="C605" i="2"/>
  <c r="B605" i="2" s="1"/>
  <c r="F604" i="2"/>
  <c r="E604" i="2"/>
  <c r="C604" i="2"/>
  <c r="B604" i="2" s="1"/>
  <c r="F603" i="2"/>
  <c r="E603" i="2"/>
  <c r="D603" i="2" s="1"/>
  <c r="C603" i="2"/>
  <c r="B603" i="2" s="1"/>
  <c r="F602" i="2"/>
  <c r="E602" i="2"/>
  <c r="D602" i="2" s="1"/>
  <c r="C602" i="2"/>
  <c r="B602" i="2" s="1"/>
  <c r="F601" i="2"/>
  <c r="E601" i="2"/>
  <c r="C601" i="2"/>
  <c r="B601" i="2" s="1"/>
  <c r="F600" i="2"/>
  <c r="E600" i="2"/>
  <c r="D600" i="2" s="1"/>
  <c r="C600" i="2"/>
  <c r="B600" i="2" s="1"/>
  <c r="F599" i="2"/>
  <c r="E599" i="2"/>
  <c r="D599" i="2" s="1"/>
  <c r="C599" i="2"/>
  <c r="B599" i="2" s="1"/>
  <c r="F598" i="2"/>
  <c r="E598" i="2"/>
  <c r="C598" i="2"/>
  <c r="B598" i="2" s="1"/>
  <c r="F597" i="2"/>
  <c r="E597" i="2"/>
  <c r="D597" i="2" s="1"/>
  <c r="C597" i="2"/>
  <c r="B597" i="2" s="1"/>
  <c r="F596" i="2"/>
  <c r="E596" i="2"/>
  <c r="D596" i="2" s="1"/>
  <c r="C596" i="2"/>
  <c r="B596" i="2" s="1"/>
  <c r="F595" i="2"/>
  <c r="E595" i="2"/>
  <c r="C595" i="2"/>
  <c r="B595" i="2" s="1"/>
  <c r="F594" i="2"/>
  <c r="E594" i="2"/>
  <c r="D594" i="2" s="1"/>
  <c r="C594" i="2"/>
  <c r="B594" i="2" s="1"/>
  <c r="F593" i="2"/>
  <c r="E593" i="2"/>
  <c r="D593" i="2" s="1"/>
  <c r="C593" i="2"/>
  <c r="B593" i="2" s="1"/>
  <c r="F592" i="2"/>
  <c r="E592" i="2"/>
  <c r="C592" i="2"/>
  <c r="B592" i="2" s="1"/>
  <c r="F591" i="2"/>
  <c r="E591" i="2"/>
  <c r="D591" i="2" s="1"/>
  <c r="C591" i="2"/>
  <c r="B591" i="2" s="1"/>
  <c r="F590" i="2"/>
  <c r="E590" i="2"/>
  <c r="D590" i="2" s="1"/>
  <c r="C590" i="2"/>
  <c r="B590" i="2" s="1"/>
  <c r="F589" i="2"/>
  <c r="E589" i="2"/>
  <c r="C589" i="2"/>
  <c r="B589" i="2" s="1"/>
  <c r="F588" i="2"/>
  <c r="E588" i="2"/>
  <c r="D588" i="2" s="1"/>
  <c r="C588" i="2"/>
  <c r="B588" i="2" s="1"/>
  <c r="F587" i="2"/>
  <c r="E587" i="2"/>
  <c r="D587" i="2" s="1"/>
  <c r="C587" i="2"/>
  <c r="B587" i="2" s="1"/>
  <c r="F586" i="2"/>
  <c r="E586" i="2"/>
  <c r="C586" i="2"/>
  <c r="B586" i="2" s="1"/>
  <c r="F585" i="2"/>
  <c r="E585" i="2"/>
  <c r="D585" i="2" s="1"/>
  <c r="C585" i="2"/>
  <c r="B585" i="2" s="1"/>
  <c r="F584" i="2"/>
  <c r="E584" i="2"/>
  <c r="D584" i="2" s="1"/>
  <c r="C584" i="2"/>
  <c r="B584" i="2" s="1"/>
  <c r="F583" i="2"/>
  <c r="E583" i="2"/>
  <c r="C583" i="2"/>
  <c r="B583" i="2" s="1"/>
  <c r="F582" i="2"/>
  <c r="E582" i="2"/>
  <c r="D582" i="2" s="1"/>
  <c r="C582" i="2"/>
  <c r="B582" i="2" s="1"/>
  <c r="F581" i="2"/>
  <c r="E581" i="2"/>
  <c r="D581" i="2" s="1"/>
  <c r="C581" i="2"/>
  <c r="B581" i="2" s="1"/>
  <c r="F580" i="2"/>
  <c r="E580" i="2"/>
  <c r="C580" i="2"/>
  <c r="B580" i="2" s="1"/>
  <c r="F579" i="2"/>
  <c r="E579" i="2"/>
  <c r="D579" i="2" s="1"/>
  <c r="C579" i="2"/>
  <c r="B579" i="2" s="1"/>
  <c r="F578" i="2"/>
  <c r="E578" i="2"/>
  <c r="D578" i="2" s="1"/>
  <c r="C578" i="2"/>
  <c r="B578" i="2" s="1"/>
  <c r="F577" i="2"/>
  <c r="E577" i="2"/>
  <c r="C577" i="2"/>
  <c r="B577" i="2" s="1"/>
  <c r="F576" i="2"/>
  <c r="E576" i="2"/>
  <c r="D576" i="2" s="1"/>
  <c r="C576" i="2"/>
  <c r="B576" i="2" s="1"/>
  <c r="F575" i="2"/>
  <c r="E575" i="2"/>
  <c r="D575" i="2" s="1"/>
  <c r="C575" i="2"/>
  <c r="B575" i="2" s="1"/>
  <c r="F574" i="2"/>
  <c r="E574" i="2"/>
  <c r="C574" i="2"/>
  <c r="B574" i="2" s="1"/>
  <c r="F573" i="2"/>
  <c r="E573" i="2"/>
  <c r="D573" i="2" s="1"/>
  <c r="C573" i="2"/>
  <c r="B573" i="2" s="1"/>
  <c r="F572" i="2"/>
  <c r="E572" i="2"/>
  <c r="D572" i="2" s="1"/>
  <c r="C572" i="2"/>
  <c r="B572" i="2" s="1"/>
  <c r="F571" i="2"/>
  <c r="E571" i="2"/>
  <c r="C571" i="2"/>
  <c r="B571" i="2" s="1"/>
  <c r="F570" i="2"/>
  <c r="E570" i="2"/>
  <c r="D570" i="2" s="1"/>
  <c r="C570" i="2"/>
  <c r="B570" i="2" s="1"/>
  <c r="F569" i="2"/>
  <c r="E569" i="2"/>
  <c r="D569" i="2" s="1"/>
  <c r="C569" i="2"/>
  <c r="B569" i="2" s="1"/>
  <c r="F568" i="2"/>
  <c r="E568" i="2"/>
  <c r="C568" i="2"/>
  <c r="B568" i="2" s="1"/>
  <c r="F567" i="2"/>
  <c r="E567" i="2"/>
  <c r="D567" i="2" s="1"/>
  <c r="C567" i="2"/>
  <c r="B567" i="2" s="1"/>
  <c r="F566" i="2"/>
  <c r="E566" i="2"/>
  <c r="D566" i="2" s="1"/>
  <c r="C566" i="2"/>
  <c r="B566" i="2" s="1"/>
  <c r="F565" i="2"/>
  <c r="E565" i="2"/>
  <c r="C565" i="2"/>
  <c r="B565" i="2" s="1"/>
  <c r="F564" i="2"/>
  <c r="E564" i="2"/>
  <c r="D564" i="2" s="1"/>
  <c r="C564" i="2"/>
  <c r="B564" i="2" s="1"/>
  <c r="F563" i="2"/>
  <c r="E563" i="2"/>
  <c r="D563" i="2" s="1"/>
  <c r="C563" i="2"/>
  <c r="B563" i="2" s="1"/>
  <c r="F562" i="2"/>
  <c r="E562" i="2"/>
  <c r="C562" i="2"/>
  <c r="B562" i="2" s="1"/>
  <c r="F561" i="2"/>
  <c r="E561" i="2"/>
  <c r="D561" i="2" s="1"/>
  <c r="C561" i="2"/>
  <c r="B561" i="2" s="1"/>
  <c r="F560" i="2"/>
  <c r="E560" i="2"/>
  <c r="D560" i="2" s="1"/>
  <c r="C560" i="2"/>
  <c r="B560" i="2" s="1"/>
  <c r="F559" i="2"/>
  <c r="E559" i="2"/>
  <c r="C559" i="2"/>
  <c r="B559" i="2" s="1"/>
  <c r="F558" i="2"/>
  <c r="E558" i="2"/>
  <c r="D558" i="2" s="1"/>
  <c r="C558" i="2"/>
  <c r="B558" i="2" s="1"/>
  <c r="F557" i="2"/>
  <c r="E557" i="2"/>
  <c r="D557" i="2" s="1"/>
  <c r="C557" i="2"/>
  <c r="B557" i="2" s="1"/>
  <c r="F556" i="2"/>
  <c r="E556" i="2"/>
  <c r="C556" i="2"/>
  <c r="B556" i="2" s="1"/>
  <c r="F555" i="2"/>
  <c r="E555" i="2"/>
  <c r="D555" i="2" s="1"/>
  <c r="C555" i="2"/>
  <c r="B555" i="2" s="1"/>
  <c r="F554" i="2"/>
  <c r="E554" i="2"/>
  <c r="D554" i="2" s="1"/>
  <c r="C554" i="2"/>
  <c r="B554" i="2" s="1"/>
  <c r="F553" i="2"/>
  <c r="E553" i="2"/>
  <c r="C553" i="2"/>
  <c r="B553" i="2" s="1"/>
  <c r="F552" i="2"/>
  <c r="E552" i="2"/>
  <c r="D552" i="2" s="1"/>
  <c r="C552" i="2"/>
  <c r="B552" i="2" s="1"/>
  <c r="F551" i="2"/>
  <c r="E551" i="2"/>
  <c r="D551" i="2" s="1"/>
  <c r="C551" i="2"/>
  <c r="B551" i="2" s="1"/>
  <c r="F550" i="2"/>
  <c r="E550" i="2"/>
  <c r="C550" i="2"/>
  <c r="B550" i="2" s="1"/>
  <c r="F549" i="2"/>
  <c r="E549" i="2"/>
  <c r="D549" i="2" s="1"/>
  <c r="C549" i="2"/>
  <c r="B549" i="2" s="1"/>
  <c r="F548" i="2"/>
  <c r="E548" i="2"/>
  <c r="D548" i="2" s="1"/>
  <c r="C548" i="2"/>
  <c r="B548" i="2" s="1"/>
  <c r="F547" i="2"/>
  <c r="E547" i="2"/>
  <c r="C547" i="2"/>
  <c r="B547" i="2" s="1"/>
  <c r="F546" i="2"/>
  <c r="E546" i="2"/>
  <c r="D546" i="2" s="1"/>
  <c r="C546" i="2"/>
  <c r="B546" i="2" s="1"/>
  <c r="F545" i="2"/>
  <c r="E545" i="2"/>
  <c r="D545" i="2" s="1"/>
  <c r="C545" i="2"/>
  <c r="B545" i="2" s="1"/>
  <c r="F544" i="2"/>
  <c r="E544" i="2"/>
  <c r="C544" i="2"/>
  <c r="B544" i="2" s="1"/>
  <c r="F543" i="2"/>
  <c r="E543" i="2"/>
  <c r="D543" i="2" s="1"/>
  <c r="C543" i="2"/>
  <c r="B543" i="2" s="1"/>
  <c r="F542" i="2"/>
  <c r="E542" i="2"/>
  <c r="D542" i="2" s="1"/>
  <c r="C542" i="2"/>
  <c r="B542" i="2" s="1"/>
  <c r="F541" i="2"/>
  <c r="E541" i="2"/>
  <c r="C541" i="2"/>
  <c r="B541" i="2" s="1"/>
  <c r="F540" i="2"/>
  <c r="E540" i="2"/>
  <c r="D540" i="2" s="1"/>
  <c r="C540" i="2"/>
  <c r="B540" i="2" s="1"/>
  <c r="F539" i="2"/>
  <c r="E539" i="2"/>
  <c r="D539" i="2" s="1"/>
  <c r="C539" i="2"/>
  <c r="B539" i="2" s="1"/>
  <c r="F538" i="2"/>
  <c r="E538" i="2"/>
  <c r="C538" i="2"/>
  <c r="B538" i="2" s="1"/>
  <c r="F537" i="2"/>
  <c r="E537" i="2"/>
  <c r="D537" i="2" s="1"/>
  <c r="C537" i="2"/>
  <c r="B537" i="2" s="1"/>
  <c r="F536" i="2"/>
  <c r="E536" i="2"/>
  <c r="D536" i="2" s="1"/>
  <c r="C536" i="2"/>
  <c r="B536" i="2" s="1"/>
  <c r="F535" i="2"/>
  <c r="E535" i="2"/>
  <c r="C535" i="2"/>
  <c r="B535" i="2" s="1"/>
  <c r="F534" i="2"/>
  <c r="E534" i="2"/>
  <c r="D534" i="2" s="1"/>
  <c r="C534" i="2"/>
  <c r="B534" i="2" s="1"/>
  <c r="F533" i="2"/>
  <c r="E533" i="2"/>
  <c r="D533" i="2" s="1"/>
  <c r="C533" i="2"/>
  <c r="B533" i="2" s="1"/>
  <c r="F532" i="2"/>
  <c r="E532" i="2"/>
  <c r="C532" i="2"/>
  <c r="B532" i="2" s="1"/>
  <c r="F531" i="2"/>
  <c r="E531" i="2"/>
  <c r="D531" i="2" s="1"/>
  <c r="C531" i="2"/>
  <c r="B531" i="2" s="1"/>
  <c r="F530" i="2"/>
  <c r="E530" i="2"/>
  <c r="D530" i="2" s="1"/>
  <c r="C530" i="2"/>
  <c r="B530" i="2" s="1"/>
  <c r="F529" i="2"/>
  <c r="E529" i="2"/>
  <c r="C529" i="2"/>
  <c r="B529" i="2" s="1"/>
  <c r="F528" i="2"/>
  <c r="E528" i="2"/>
  <c r="D528" i="2" s="1"/>
  <c r="C528" i="2"/>
  <c r="B528" i="2" s="1"/>
  <c r="F527" i="2"/>
  <c r="E527" i="2"/>
  <c r="D527" i="2" s="1"/>
  <c r="C527" i="2"/>
  <c r="B527" i="2" s="1"/>
  <c r="F526" i="2"/>
  <c r="E526" i="2"/>
  <c r="C526" i="2"/>
  <c r="B526" i="2" s="1"/>
  <c r="F525" i="2"/>
  <c r="E525" i="2"/>
  <c r="D525" i="2" s="1"/>
  <c r="C525" i="2"/>
  <c r="B525" i="2" s="1"/>
  <c r="F524" i="2"/>
  <c r="E524" i="2"/>
  <c r="D524" i="2" s="1"/>
  <c r="C524" i="2"/>
  <c r="B524" i="2" s="1"/>
  <c r="F523" i="2"/>
  <c r="E523" i="2"/>
  <c r="C523" i="2"/>
  <c r="B523" i="2" s="1"/>
  <c r="F522" i="2"/>
  <c r="E522" i="2"/>
  <c r="D522" i="2" s="1"/>
  <c r="C522" i="2"/>
  <c r="B522" i="2" s="1"/>
  <c r="F521" i="2"/>
  <c r="E521" i="2"/>
  <c r="D521" i="2" s="1"/>
  <c r="C521" i="2"/>
  <c r="B521" i="2" s="1"/>
  <c r="F520" i="2"/>
  <c r="E520" i="2"/>
  <c r="C520" i="2"/>
  <c r="B520" i="2" s="1"/>
  <c r="F519" i="2"/>
  <c r="E519" i="2"/>
  <c r="D519" i="2" s="1"/>
  <c r="C519" i="2"/>
  <c r="B519" i="2" s="1"/>
  <c r="F518" i="2"/>
  <c r="E518" i="2"/>
  <c r="D518" i="2" s="1"/>
  <c r="C518" i="2"/>
  <c r="B518" i="2" s="1"/>
  <c r="F517" i="2"/>
  <c r="E517" i="2"/>
  <c r="C517" i="2"/>
  <c r="B517" i="2" s="1"/>
  <c r="F516" i="2"/>
  <c r="E516" i="2"/>
  <c r="D516" i="2" s="1"/>
  <c r="C516" i="2"/>
  <c r="B516" i="2" s="1"/>
  <c r="F515" i="2"/>
  <c r="E515" i="2"/>
  <c r="D515" i="2" s="1"/>
  <c r="C515" i="2"/>
  <c r="B515" i="2" s="1"/>
  <c r="F514" i="2"/>
  <c r="E514" i="2"/>
  <c r="C514" i="2"/>
  <c r="B514" i="2" s="1"/>
  <c r="F513" i="2"/>
  <c r="E513" i="2"/>
  <c r="D513" i="2" s="1"/>
  <c r="C513" i="2"/>
  <c r="B513" i="2" s="1"/>
  <c r="F512" i="2"/>
  <c r="E512" i="2"/>
  <c r="D512" i="2" s="1"/>
  <c r="C512" i="2"/>
  <c r="B512" i="2" s="1"/>
  <c r="F511" i="2"/>
  <c r="E511" i="2"/>
  <c r="C511" i="2"/>
  <c r="B511" i="2" s="1"/>
  <c r="F510" i="2"/>
  <c r="E510" i="2"/>
  <c r="D510" i="2" s="1"/>
  <c r="C510" i="2"/>
  <c r="B510" i="2" s="1"/>
  <c r="F509" i="2"/>
  <c r="E509" i="2"/>
  <c r="D509" i="2" s="1"/>
  <c r="C509" i="2"/>
  <c r="B509" i="2" s="1"/>
  <c r="F508" i="2"/>
  <c r="E508" i="2"/>
  <c r="C508" i="2"/>
  <c r="B508" i="2" s="1"/>
  <c r="F507" i="2"/>
  <c r="E507" i="2"/>
  <c r="D507" i="2" s="1"/>
  <c r="C507" i="2"/>
  <c r="B507" i="2" s="1"/>
  <c r="F506" i="2"/>
  <c r="E506" i="2"/>
  <c r="D506" i="2" s="1"/>
  <c r="C506" i="2"/>
  <c r="B506" i="2" s="1"/>
  <c r="F505" i="2"/>
  <c r="E505" i="2"/>
  <c r="D505" i="2" s="1"/>
  <c r="C505" i="2"/>
  <c r="B505" i="2" s="1"/>
  <c r="F504" i="2"/>
  <c r="E504" i="2"/>
  <c r="C504" i="2"/>
  <c r="B504" i="2" s="1"/>
  <c r="F503" i="2"/>
  <c r="E503" i="2"/>
  <c r="D503" i="2" s="1"/>
  <c r="C503" i="2"/>
  <c r="B503" i="2" s="1"/>
  <c r="F502" i="2"/>
  <c r="E502" i="2"/>
  <c r="C502" i="2"/>
  <c r="B502" i="2" s="1"/>
  <c r="F501" i="2"/>
  <c r="E501" i="2"/>
  <c r="D501" i="2" s="1"/>
  <c r="C501" i="2"/>
  <c r="B501" i="2" s="1"/>
  <c r="F500" i="2"/>
  <c r="E500" i="2"/>
  <c r="D500" i="2" s="1"/>
  <c r="C500" i="2"/>
  <c r="B500" i="2" s="1"/>
  <c r="F499" i="2"/>
  <c r="E499" i="2"/>
  <c r="D499" i="2" s="1"/>
  <c r="C499" i="2"/>
  <c r="B499" i="2" s="1"/>
  <c r="F498" i="2"/>
  <c r="E498" i="2"/>
  <c r="C498" i="2"/>
  <c r="B498" i="2" s="1"/>
  <c r="F497" i="2"/>
  <c r="E497" i="2"/>
  <c r="D497" i="2" s="1"/>
  <c r="C497" i="2"/>
  <c r="B497" i="2" s="1"/>
  <c r="F496" i="2"/>
  <c r="E496" i="2"/>
  <c r="D496" i="2" s="1"/>
  <c r="C496" i="2"/>
  <c r="B496" i="2" s="1"/>
  <c r="F495" i="2"/>
  <c r="E495" i="2"/>
  <c r="C495" i="2"/>
  <c r="B495" i="2" s="1"/>
  <c r="F494" i="2"/>
  <c r="E494" i="2"/>
  <c r="D494" i="2" s="1"/>
  <c r="C494" i="2"/>
  <c r="B494" i="2" s="1"/>
  <c r="F493" i="2"/>
  <c r="E493" i="2"/>
  <c r="D493" i="2" s="1"/>
  <c r="C493" i="2"/>
  <c r="B493" i="2" s="1"/>
  <c r="F492" i="2"/>
  <c r="E492" i="2"/>
  <c r="C492" i="2"/>
  <c r="B492" i="2" s="1"/>
  <c r="F491" i="2"/>
  <c r="E491" i="2"/>
  <c r="D491" i="2" s="1"/>
  <c r="C491" i="2"/>
  <c r="B491" i="2" s="1"/>
  <c r="F490" i="2"/>
  <c r="E490" i="2"/>
  <c r="D490" i="2" s="1"/>
  <c r="C490" i="2"/>
  <c r="B490" i="2" s="1"/>
  <c r="F489" i="2"/>
  <c r="E489" i="2"/>
  <c r="C489" i="2"/>
  <c r="B489" i="2" s="1"/>
  <c r="F488" i="2"/>
  <c r="E488" i="2"/>
  <c r="D488" i="2" s="1"/>
  <c r="C488" i="2"/>
  <c r="B488" i="2" s="1"/>
  <c r="F487" i="2"/>
  <c r="E487" i="2"/>
  <c r="C487" i="2"/>
  <c r="B487" i="2" s="1"/>
  <c r="F486" i="2"/>
  <c r="E486" i="2"/>
  <c r="C486" i="2"/>
  <c r="B486" i="2" s="1"/>
  <c r="F485" i="2"/>
  <c r="E485" i="2"/>
  <c r="D485" i="2" s="1"/>
  <c r="C485" i="2"/>
  <c r="B485" i="2" s="1"/>
  <c r="F484" i="2"/>
  <c r="E484" i="2"/>
  <c r="D484" i="2" s="1"/>
  <c r="C484" i="2"/>
  <c r="B484" i="2" s="1"/>
  <c r="F483" i="2"/>
  <c r="E483" i="2"/>
  <c r="D483" i="2" s="1"/>
  <c r="C483" i="2"/>
  <c r="B483" i="2" s="1"/>
  <c r="F482" i="2"/>
  <c r="E482" i="2"/>
  <c r="C482" i="2"/>
  <c r="B482" i="2" s="1"/>
  <c r="F481" i="2"/>
  <c r="E481" i="2"/>
  <c r="C481" i="2"/>
  <c r="B481" i="2" s="1"/>
  <c r="F480" i="2"/>
  <c r="E480" i="2"/>
  <c r="D480" i="2" s="1"/>
  <c r="C480" i="2"/>
  <c r="B480" i="2" s="1"/>
  <c r="F479" i="2"/>
  <c r="E479" i="2"/>
  <c r="C479" i="2"/>
  <c r="B479" i="2" s="1"/>
  <c r="F478" i="2"/>
  <c r="E478" i="2"/>
  <c r="C478" i="2"/>
  <c r="B478" i="2" s="1"/>
  <c r="F477" i="2"/>
  <c r="E477" i="2"/>
  <c r="C477" i="2"/>
  <c r="B477" i="2" s="1"/>
  <c r="F476" i="2"/>
  <c r="E476" i="2"/>
  <c r="D476" i="2" s="1"/>
  <c r="C476" i="2"/>
  <c r="B476" i="2" s="1"/>
  <c r="F475" i="2"/>
  <c r="E475" i="2"/>
  <c r="D475" i="2" s="1"/>
  <c r="C475" i="2"/>
  <c r="B475" i="2" s="1"/>
  <c r="F474" i="2"/>
  <c r="E474" i="2"/>
  <c r="C474" i="2"/>
  <c r="B474" i="2" s="1"/>
  <c r="F473" i="2"/>
  <c r="E473" i="2"/>
  <c r="D473" i="2" s="1"/>
  <c r="C473" i="2"/>
  <c r="B473" i="2" s="1"/>
  <c r="F472" i="2"/>
  <c r="E472" i="2"/>
  <c r="C472" i="2"/>
  <c r="B472" i="2" s="1"/>
  <c r="F471" i="2"/>
  <c r="E471" i="2"/>
  <c r="D471" i="2" s="1"/>
  <c r="C471" i="2"/>
  <c r="B471" i="2" s="1"/>
  <c r="F470" i="2"/>
  <c r="E470" i="2"/>
  <c r="D470" i="2" s="1"/>
  <c r="C470" i="2"/>
  <c r="B470" i="2" s="1"/>
  <c r="F469" i="2"/>
  <c r="E469" i="2"/>
  <c r="C469" i="2"/>
  <c r="B469" i="2" s="1"/>
  <c r="F468" i="2"/>
  <c r="E468" i="2"/>
  <c r="D468" i="2" s="1"/>
  <c r="C468" i="2"/>
  <c r="B468" i="2" s="1"/>
  <c r="F467" i="2"/>
  <c r="E467" i="2"/>
  <c r="D467" i="2" s="1"/>
  <c r="C467" i="2"/>
  <c r="B467" i="2" s="1"/>
  <c r="F466" i="2"/>
  <c r="E466" i="2"/>
  <c r="C466" i="2"/>
  <c r="B466" i="2" s="1"/>
  <c r="F465" i="2"/>
  <c r="E465" i="2"/>
  <c r="D465" i="2" s="1"/>
  <c r="C465" i="2"/>
  <c r="B465" i="2" s="1"/>
  <c r="F464" i="2"/>
  <c r="E464" i="2"/>
  <c r="D464" i="2" s="1"/>
  <c r="C464" i="2"/>
  <c r="B464" i="2" s="1"/>
  <c r="F463" i="2"/>
  <c r="E463" i="2"/>
  <c r="C463" i="2"/>
  <c r="B463" i="2" s="1"/>
  <c r="F462" i="2"/>
  <c r="E462" i="2"/>
  <c r="D462" i="2" s="1"/>
  <c r="C462" i="2"/>
  <c r="B462" i="2" s="1"/>
  <c r="F461" i="2"/>
  <c r="E461" i="2"/>
  <c r="D461" i="2" s="1"/>
  <c r="C461" i="2"/>
  <c r="B461" i="2" s="1"/>
  <c r="F460" i="2"/>
  <c r="E460" i="2"/>
  <c r="C460" i="2"/>
  <c r="B460" i="2" s="1"/>
  <c r="F459" i="2"/>
  <c r="E459" i="2"/>
  <c r="D459" i="2" s="1"/>
  <c r="C459" i="2"/>
  <c r="B459" i="2" s="1"/>
  <c r="F458" i="2"/>
  <c r="E458" i="2"/>
  <c r="D458" i="2" s="1"/>
  <c r="C458" i="2"/>
  <c r="B458" i="2" s="1"/>
  <c r="F457" i="2"/>
  <c r="E457" i="2"/>
  <c r="C457" i="2"/>
  <c r="B457" i="2" s="1"/>
  <c r="F456" i="2"/>
  <c r="E456" i="2"/>
  <c r="D456" i="2" s="1"/>
  <c r="C456" i="2"/>
  <c r="B456" i="2" s="1"/>
  <c r="F455" i="2"/>
  <c r="E455" i="2"/>
  <c r="D455" i="2" s="1"/>
  <c r="C455" i="2"/>
  <c r="B455" i="2" s="1"/>
  <c r="F454" i="2"/>
  <c r="E454" i="2"/>
  <c r="C454" i="2"/>
  <c r="B454" i="2" s="1"/>
  <c r="F453" i="2"/>
  <c r="E453" i="2"/>
  <c r="D453" i="2" s="1"/>
  <c r="C453" i="2"/>
  <c r="B453" i="2" s="1"/>
  <c r="F452" i="2"/>
  <c r="E452" i="2"/>
  <c r="D452" i="2" s="1"/>
  <c r="C452" i="2"/>
  <c r="B452" i="2" s="1"/>
  <c r="F451" i="2"/>
  <c r="E451" i="2"/>
  <c r="C451" i="2"/>
  <c r="B451" i="2" s="1"/>
  <c r="F450" i="2"/>
  <c r="E450" i="2"/>
  <c r="D450" i="2" s="1"/>
  <c r="C450" i="2"/>
  <c r="B450" i="2" s="1"/>
  <c r="F449" i="2"/>
  <c r="E449" i="2"/>
  <c r="D449" i="2" s="1"/>
  <c r="C449" i="2"/>
  <c r="B449" i="2" s="1"/>
  <c r="F448" i="2"/>
  <c r="E448" i="2"/>
  <c r="C448" i="2"/>
  <c r="B448" i="2" s="1"/>
  <c r="F447" i="2"/>
  <c r="E447" i="2"/>
  <c r="D447" i="2" s="1"/>
  <c r="C447" i="2"/>
  <c r="B447" i="2" s="1"/>
  <c r="F446" i="2"/>
  <c r="E446" i="2"/>
  <c r="D446" i="2" s="1"/>
  <c r="C446" i="2"/>
  <c r="B446" i="2" s="1"/>
  <c r="F445" i="2"/>
  <c r="E445" i="2"/>
  <c r="C445" i="2"/>
  <c r="B445" i="2" s="1"/>
  <c r="F444" i="2"/>
  <c r="E444" i="2"/>
  <c r="C444" i="2"/>
  <c r="B444" i="2" s="1"/>
  <c r="F443" i="2"/>
  <c r="E443" i="2"/>
  <c r="D443" i="2" s="1"/>
  <c r="C443" i="2"/>
  <c r="B443" i="2" s="1"/>
  <c r="F442" i="2"/>
  <c r="E442" i="2"/>
  <c r="C442" i="2"/>
  <c r="B442" i="2" s="1"/>
  <c r="F441" i="2"/>
  <c r="E441" i="2"/>
  <c r="D441" i="2" s="1"/>
  <c r="C441" i="2"/>
  <c r="B441" i="2" s="1"/>
  <c r="F440" i="2"/>
  <c r="E440" i="2"/>
  <c r="D440" i="2" s="1"/>
  <c r="C440" i="2"/>
  <c r="B440" i="2" s="1"/>
  <c r="F439" i="2"/>
  <c r="E439" i="2"/>
  <c r="C439" i="2"/>
  <c r="B439" i="2" s="1"/>
  <c r="F438" i="2"/>
  <c r="E438" i="2"/>
  <c r="D438" i="2" s="1"/>
  <c r="C438" i="2"/>
  <c r="B438" i="2" s="1"/>
  <c r="F437" i="2"/>
  <c r="E437" i="2"/>
  <c r="D437" i="2" s="1"/>
  <c r="C437" i="2"/>
  <c r="B437" i="2" s="1"/>
  <c r="F436" i="2"/>
  <c r="E436" i="2"/>
  <c r="C436" i="2"/>
  <c r="B436" i="2" s="1"/>
  <c r="F435" i="2"/>
  <c r="E435" i="2"/>
  <c r="D435" i="2" s="1"/>
  <c r="C435" i="2"/>
  <c r="B435" i="2" s="1"/>
  <c r="F434" i="2"/>
  <c r="E434" i="2"/>
  <c r="D434" i="2" s="1"/>
  <c r="C434" i="2"/>
  <c r="B434" i="2" s="1"/>
  <c r="F433" i="2"/>
  <c r="E433" i="2"/>
  <c r="C433" i="2"/>
  <c r="B433" i="2" s="1"/>
  <c r="F432" i="2"/>
  <c r="E432" i="2"/>
  <c r="D432" i="2" s="1"/>
  <c r="C432" i="2"/>
  <c r="B432" i="2" s="1"/>
  <c r="F431" i="2"/>
  <c r="E431" i="2"/>
  <c r="D431" i="2" s="1"/>
  <c r="C431" i="2"/>
  <c r="B431" i="2" s="1"/>
  <c r="F430" i="2"/>
  <c r="E430" i="2"/>
  <c r="C430" i="2"/>
  <c r="B430" i="2" s="1"/>
  <c r="F429" i="2"/>
  <c r="E429" i="2"/>
  <c r="D429" i="2" s="1"/>
  <c r="C429" i="2"/>
  <c r="B429" i="2" s="1"/>
  <c r="F428" i="2"/>
  <c r="E428" i="2"/>
  <c r="D428" i="2" s="1"/>
  <c r="C428" i="2"/>
  <c r="B428" i="2" s="1"/>
  <c r="F427" i="2"/>
  <c r="E427" i="2"/>
  <c r="C427" i="2"/>
  <c r="B427" i="2" s="1"/>
  <c r="F426" i="2"/>
  <c r="E426" i="2"/>
  <c r="D426" i="2" s="1"/>
  <c r="C426" i="2"/>
  <c r="B426" i="2" s="1"/>
  <c r="F425" i="2"/>
  <c r="E425" i="2"/>
  <c r="D425" i="2" s="1"/>
  <c r="C425" i="2"/>
  <c r="B425" i="2" s="1"/>
  <c r="F424" i="2"/>
  <c r="E424" i="2"/>
  <c r="C424" i="2"/>
  <c r="B424" i="2" s="1"/>
  <c r="F423" i="2"/>
  <c r="E423" i="2"/>
  <c r="D423" i="2" s="1"/>
  <c r="C423" i="2"/>
  <c r="B423" i="2" s="1"/>
  <c r="F422" i="2"/>
  <c r="E422" i="2"/>
  <c r="D422" i="2" s="1"/>
  <c r="C422" i="2"/>
  <c r="B422" i="2" s="1"/>
  <c r="F421" i="2"/>
  <c r="E421" i="2"/>
  <c r="C421" i="2"/>
  <c r="B421" i="2" s="1"/>
  <c r="F420" i="2"/>
  <c r="E420" i="2"/>
  <c r="D420" i="2" s="1"/>
  <c r="C420" i="2"/>
  <c r="B420" i="2" s="1"/>
  <c r="F419" i="2"/>
  <c r="E419" i="2"/>
  <c r="D419" i="2" s="1"/>
  <c r="C419" i="2"/>
  <c r="B419" i="2" s="1"/>
  <c r="F418" i="2"/>
  <c r="E418" i="2"/>
  <c r="C418" i="2"/>
  <c r="B418" i="2" s="1"/>
  <c r="F417" i="2"/>
  <c r="E417" i="2"/>
  <c r="D417" i="2" s="1"/>
  <c r="C417" i="2"/>
  <c r="B417" i="2" s="1"/>
  <c r="F416" i="2"/>
  <c r="E416" i="2"/>
  <c r="D416" i="2" s="1"/>
  <c r="C416" i="2"/>
  <c r="B416" i="2" s="1"/>
  <c r="F415" i="2"/>
  <c r="E415" i="2"/>
  <c r="C415" i="2"/>
  <c r="B415" i="2" s="1"/>
  <c r="F414" i="2"/>
  <c r="E414" i="2"/>
  <c r="D414" i="2" s="1"/>
  <c r="C414" i="2"/>
  <c r="B414" i="2" s="1"/>
  <c r="F413" i="2"/>
  <c r="E413" i="2"/>
  <c r="D413" i="2" s="1"/>
  <c r="C413" i="2"/>
  <c r="B413" i="2" s="1"/>
  <c r="F412" i="2"/>
  <c r="E412" i="2"/>
  <c r="C412" i="2"/>
  <c r="B412" i="2" s="1"/>
  <c r="F411" i="2"/>
  <c r="E411" i="2"/>
  <c r="D411" i="2" s="1"/>
  <c r="C411" i="2"/>
  <c r="B411" i="2" s="1"/>
  <c r="F410" i="2"/>
  <c r="E410" i="2"/>
  <c r="D410" i="2" s="1"/>
  <c r="C410" i="2"/>
  <c r="B410" i="2" s="1"/>
  <c r="F409" i="2"/>
  <c r="E409" i="2"/>
  <c r="C409" i="2"/>
  <c r="B409" i="2" s="1"/>
  <c r="F408" i="2"/>
  <c r="E408" i="2"/>
  <c r="D408" i="2" s="1"/>
  <c r="C408" i="2"/>
  <c r="B408" i="2" s="1"/>
  <c r="F407" i="2"/>
  <c r="E407" i="2"/>
  <c r="D407" i="2" s="1"/>
  <c r="C407" i="2"/>
  <c r="B407" i="2" s="1"/>
  <c r="F406" i="2"/>
  <c r="E406" i="2"/>
  <c r="C406" i="2"/>
  <c r="B406" i="2" s="1"/>
  <c r="F405" i="2"/>
  <c r="E405" i="2"/>
  <c r="D405" i="2" s="1"/>
  <c r="C405" i="2"/>
  <c r="B405" i="2" s="1"/>
  <c r="F404" i="2"/>
  <c r="E404" i="2"/>
  <c r="D404" i="2" s="1"/>
  <c r="C404" i="2"/>
  <c r="B404" i="2" s="1"/>
  <c r="F403" i="2"/>
  <c r="E403" i="2"/>
  <c r="C403" i="2"/>
  <c r="B403" i="2" s="1"/>
  <c r="F402" i="2"/>
  <c r="E402" i="2"/>
  <c r="D402" i="2" s="1"/>
  <c r="C402" i="2"/>
  <c r="B402" i="2" s="1"/>
  <c r="F401" i="2"/>
  <c r="E401" i="2"/>
  <c r="D401" i="2" s="1"/>
  <c r="C401" i="2"/>
  <c r="B401" i="2" s="1"/>
  <c r="F400" i="2"/>
  <c r="E400" i="2"/>
  <c r="C400" i="2"/>
  <c r="B400" i="2" s="1"/>
  <c r="F399" i="2"/>
  <c r="E399" i="2"/>
  <c r="D399" i="2" s="1"/>
  <c r="C399" i="2"/>
  <c r="B399" i="2" s="1"/>
  <c r="F398" i="2"/>
  <c r="E398" i="2"/>
  <c r="D398" i="2" s="1"/>
  <c r="C398" i="2"/>
  <c r="B398" i="2" s="1"/>
  <c r="F397" i="2"/>
  <c r="E397" i="2"/>
  <c r="C397" i="2"/>
  <c r="B397" i="2" s="1"/>
  <c r="F396" i="2"/>
  <c r="E396" i="2"/>
  <c r="D396" i="2" s="1"/>
  <c r="C396" i="2"/>
  <c r="B396" i="2" s="1"/>
  <c r="F395" i="2"/>
  <c r="E395" i="2"/>
  <c r="D395" i="2" s="1"/>
  <c r="C395" i="2"/>
  <c r="B395" i="2" s="1"/>
  <c r="F394" i="2"/>
  <c r="E394" i="2"/>
  <c r="D394" i="2" s="1"/>
  <c r="C394" i="2"/>
  <c r="B394" i="2" s="1"/>
  <c r="F393" i="2"/>
  <c r="E393" i="2"/>
  <c r="C393" i="2"/>
  <c r="B393" i="2" s="1"/>
  <c r="F392" i="2"/>
  <c r="E392" i="2"/>
  <c r="D392" i="2" s="1"/>
  <c r="C392" i="2"/>
  <c r="B392" i="2" s="1"/>
  <c r="F391" i="2"/>
  <c r="E391" i="2"/>
  <c r="C391" i="2"/>
  <c r="B391" i="2" s="1"/>
  <c r="F390" i="2"/>
  <c r="E390" i="2"/>
  <c r="D390" i="2" s="1"/>
  <c r="C390" i="2"/>
  <c r="B390" i="2" s="1"/>
  <c r="F389" i="2"/>
  <c r="E389" i="2"/>
  <c r="D389" i="2" s="1"/>
  <c r="C389" i="2"/>
  <c r="B389" i="2" s="1"/>
  <c r="F388" i="2"/>
  <c r="E388" i="2"/>
  <c r="C388" i="2"/>
  <c r="B388" i="2" s="1"/>
  <c r="F387" i="2"/>
  <c r="E387" i="2"/>
  <c r="D387" i="2" s="1"/>
  <c r="C387" i="2"/>
  <c r="B387" i="2" s="1"/>
  <c r="F386" i="2"/>
  <c r="E386" i="2"/>
  <c r="D386" i="2" s="1"/>
  <c r="C386" i="2"/>
  <c r="B386" i="2" s="1"/>
  <c r="F385" i="2"/>
  <c r="E385" i="2"/>
  <c r="C385" i="2"/>
  <c r="B385" i="2" s="1"/>
  <c r="F384" i="2"/>
  <c r="E384" i="2"/>
  <c r="D384" i="2" s="1"/>
  <c r="C384" i="2"/>
  <c r="B384" i="2" s="1"/>
  <c r="F383" i="2"/>
  <c r="E383" i="2"/>
  <c r="D383" i="2" s="1"/>
  <c r="C383" i="2"/>
  <c r="B383" i="2" s="1"/>
  <c r="F382" i="2"/>
  <c r="E382" i="2"/>
  <c r="C382" i="2"/>
  <c r="B382" i="2" s="1"/>
  <c r="F381" i="2"/>
  <c r="E381" i="2"/>
  <c r="D381" i="2" s="1"/>
  <c r="C381" i="2"/>
  <c r="B381" i="2" s="1"/>
  <c r="F380" i="2"/>
  <c r="E380" i="2"/>
  <c r="D380" i="2" s="1"/>
  <c r="C380" i="2"/>
  <c r="B380" i="2" s="1"/>
  <c r="F379" i="2"/>
  <c r="E379" i="2"/>
  <c r="C379" i="2"/>
  <c r="B379" i="2" s="1"/>
  <c r="F378" i="2"/>
  <c r="E378" i="2"/>
  <c r="D378" i="2" s="1"/>
  <c r="C378" i="2"/>
  <c r="B378" i="2" s="1"/>
  <c r="F377" i="2"/>
  <c r="E377" i="2"/>
  <c r="D377" i="2" s="1"/>
  <c r="C377" i="2"/>
  <c r="B377" i="2" s="1"/>
  <c r="F376" i="2"/>
  <c r="E376" i="2"/>
  <c r="C376" i="2"/>
  <c r="B376" i="2" s="1"/>
  <c r="F375" i="2"/>
  <c r="E375" i="2"/>
  <c r="D375" i="2" s="1"/>
  <c r="C375" i="2"/>
  <c r="B375" i="2" s="1"/>
  <c r="F374" i="2"/>
  <c r="E374" i="2"/>
  <c r="D374" i="2" s="1"/>
  <c r="C374" i="2"/>
  <c r="B374" i="2" s="1"/>
  <c r="F373" i="2"/>
  <c r="E373" i="2"/>
  <c r="C373" i="2"/>
  <c r="B373" i="2" s="1"/>
  <c r="F372" i="2"/>
  <c r="E372" i="2"/>
  <c r="D372" i="2" s="1"/>
  <c r="C372" i="2"/>
  <c r="B372" i="2" s="1"/>
  <c r="F371" i="2"/>
  <c r="E371" i="2"/>
  <c r="D371" i="2" s="1"/>
  <c r="C371" i="2"/>
  <c r="B371" i="2" s="1"/>
  <c r="F370" i="2"/>
  <c r="E370" i="2"/>
  <c r="C370" i="2"/>
  <c r="B370" i="2" s="1"/>
  <c r="F369" i="2"/>
  <c r="E369" i="2"/>
  <c r="D369" i="2" s="1"/>
  <c r="C369" i="2"/>
  <c r="B369" i="2" s="1"/>
  <c r="F368" i="2"/>
  <c r="E368" i="2"/>
  <c r="D368" i="2" s="1"/>
  <c r="C368" i="2"/>
  <c r="B368" i="2" s="1"/>
  <c r="F367" i="2"/>
  <c r="E367" i="2"/>
  <c r="C367" i="2"/>
  <c r="B367" i="2" s="1"/>
  <c r="F366" i="2"/>
  <c r="E366" i="2"/>
  <c r="D366" i="2" s="1"/>
  <c r="C366" i="2"/>
  <c r="B366" i="2" s="1"/>
  <c r="F365" i="2"/>
  <c r="E365" i="2"/>
  <c r="D365" i="2" s="1"/>
  <c r="C365" i="2"/>
  <c r="B365" i="2" s="1"/>
  <c r="F364" i="2"/>
  <c r="E364" i="2"/>
  <c r="C364" i="2"/>
  <c r="B364" i="2" s="1"/>
  <c r="F363" i="2"/>
  <c r="E363" i="2"/>
  <c r="D363" i="2" s="1"/>
  <c r="C363" i="2"/>
  <c r="B363" i="2" s="1"/>
  <c r="F362" i="2"/>
  <c r="E362" i="2"/>
  <c r="D362" i="2" s="1"/>
  <c r="C362" i="2"/>
  <c r="B362" i="2" s="1"/>
  <c r="F361" i="2"/>
  <c r="E361" i="2"/>
  <c r="C361" i="2"/>
  <c r="B361" i="2" s="1"/>
  <c r="F360" i="2"/>
  <c r="E360" i="2"/>
  <c r="D360" i="2" s="1"/>
  <c r="C360" i="2"/>
  <c r="B360" i="2" s="1"/>
  <c r="F359" i="2"/>
  <c r="E359" i="2"/>
  <c r="D359" i="2" s="1"/>
  <c r="C359" i="2"/>
  <c r="B359" i="2" s="1"/>
  <c r="F358" i="2"/>
  <c r="E358" i="2"/>
  <c r="C358" i="2"/>
  <c r="B358" i="2" s="1"/>
  <c r="F357" i="2"/>
  <c r="E357" i="2"/>
  <c r="D357" i="2" s="1"/>
  <c r="C357" i="2"/>
  <c r="B357" i="2" s="1"/>
  <c r="F356" i="2"/>
  <c r="E356" i="2"/>
  <c r="D356" i="2" s="1"/>
  <c r="C356" i="2"/>
  <c r="B356" i="2" s="1"/>
  <c r="F355" i="2"/>
  <c r="E355" i="2"/>
  <c r="C355" i="2"/>
  <c r="B355" i="2" s="1"/>
  <c r="F354" i="2"/>
  <c r="E354" i="2"/>
  <c r="D354" i="2" s="1"/>
  <c r="C354" i="2"/>
  <c r="B354" i="2" s="1"/>
  <c r="F353" i="2"/>
  <c r="E353" i="2"/>
  <c r="D353" i="2" s="1"/>
  <c r="C353" i="2"/>
  <c r="B353" i="2" s="1"/>
  <c r="F352" i="2"/>
  <c r="E352" i="2"/>
  <c r="C352" i="2"/>
  <c r="B352" i="2" s="1"/>
  <c r="F351" i="2"/>
  <c r="E351" i="2"/>
  <c r="D351" i="2" s="1"/>
  <c r="C351" i="2"/>
  <c r="B351" i="2" s="1"/>
  <c r="F350" i="2"/>
  <c r="E350" i="2"/>
  <c r="D350" i="2" s="1"/>
  <c r="C350" i="2"/>
  <c r="B350" i="2" s="1"/>
  <c r="F349" i="2"/>
  <c r="E349" i="2"/>
  <c r="C349" i="2"/>
  <c r="B349" i="2" s="1"/>
  <c r="F348" i="2"/>
  <c r="E348" i="2"/>
  <c r="D348" i="2" s="1"/>
  <c r="C348" i="2"/>
  <c r="B348" i="2" s="1"/>
  <c r="F347" i="2"/>
  <c r="E347" i="2"/>
  <c r="D347" i="2" s="1"/>
  <c r="C347" i="2"/>
  <c r="B347" i="2" s="1"/>
  <c r="F346" i="2"/>
  <c r="E346" i="2"/>
  <c r="C346" i="2"/>
  <c r="B346" i="2" s="1"/>
  <c r="F345" i="2"/>
  <c r="E345" i="2"/>
  <c r="D345" i="2" s="1"/>
  <c r="C345" i="2"/>
  <c r="B345" i="2" s="1"/>
  <c r="F344" i="2"/>
  <c r="E344" i="2"/>
  <c r="D344" i="2" s="1"/>
  <c r="C344" i="2"/>
  <c r="B344" i="2" s="1"/>
  <c r="F343" i="2"/>
  <c r="E343" i="2"/>
  <c r="C343" i="2"/>
  <c r="B343" i="2" s="1"/>
  <c r="F342" i="2"/>
  <c r="E342" i="2"/>
  <c r="D342" i="2" s="1"/>
  <c r="C342" i="2"/>
  <c r="B342" i="2" s="1"/>
  <c r="F341" i="2"/>
  <c r="E341" i="2"/>
  <c r="D341" i="2" s="1"/>
  <c r="C341" i="2"/>
  <c r="B341" i="2" s="1"/>
  <c r="F340" i="2"/>
  <c r="E340" i="2"/>
  <c r="C340" i="2"/>
  <c r="B340" i="2" s="1"/>
  <c r="F339" i="2"/>
  <c r="E339" i="2"/>
  <c r="D339" i="2" s="1"/>
  <c r="C339" i="2"/>
  <c r="B339" i="2" s="1"/>
  <c r="F338" i="2"/>
  <c r="E338" i="2"/>
  <c r="D338" i="2" s="1"/>
  <c r="C338" i="2"/>
  <c r="B338" i="2" s="1"/>
  <c r="F337" i="2"/>
  <c r="E337" i="2"/>
  <c r="C337" i="2"/>
  <c r="B337" i="2" s="1"/>
  <c r="F336" i="2"/>
  <c r="E336" i="2"/>
  <c r="D336" i="2" s="1"/>
  <c r="C336" i="2"/>
  <c r="B336" i="2" s="1"/>
  <c r="F335" i="2"/>
  <c r="E335" i="2"/>
  <c r="D335" i="2" s="1"/>
  <c r="C335" i="2"/>
  <c r="B335" i="2" s="1"/>
  <c r="F334" i="2"/>
  <c r="E334" i="2"/>
  <c r="C334" i="2"/>
  <c r="B334" i="2" s="1"/>
  <c r="F333" i="2"/>
  <c r="E333" i="2"/>
  <c r="D333" i="2" s="1"/>
  <c r="C333" i="2"/>
  <c r="B333" i="2" s="1"/>
  <c r="F332" i="2"/>
  <c r="E332" i="2"/>
  <c r="C332" i="2"/>
  <c r="B332" i="2" s="1"/>
  <c r="F331" i="2"/>
  <c r="E331" i="2"/>
  <c r="D331" i="2" s="1"/>
  <c r="C331" i="2"/>
  <c r="B331" i="2" s="1"/>
  <c r="F330" i="2"/>
  <c r="E330" i="2"/>
  <c r="C330" i="2"/>
  <c r="B330" i="2" s="1"/>
  <c r="F329" i="2"/>
  <c r="E329" i="2"/>
  <c r="D329" i="2" s="1"/>
  <c r="C329" i="2"/>
  <c r="B329" i="2" s="1"/>
  <c r="F328" i="2"/>
  <c r="E328" i="2"/>
  <c r="D328" i="2" s="1"/>
  <c r="C328" i="2"/>
  <c r="B328" i="2" s="1"/>
  <c r="F327" i="2"/>
  <c r="E327" i="2"/>
  <c r="C327" i="2"/>
  <c r="B327" i="2" s="1"/>
  <c r="F326" i="2"/>
  <c r="E326" i="2"/>
  <c r="D326" i="2" s="1"/>
  <c r="C326" i="2"/>
  <c r="B326" i="2" s="1"/>
  <c r="F325" i="2"/>
  <c r="E325" i="2"/>
  <c r="D325" i="2" s="1"/>
  <c r="C325" i="2"/>
  <c r="B325" i="2" s="1"/>
  <c r="F324" i="2"/>
  <c r="E324" i="2"/>
  <c r="C324" i="2"/>
  <c r="B324" i="2" s="1"/>
  <c r="F323" i="2"/>
  <c r="E323" i="2"/>
  <c r="D323" i="2" s="1"/>
  <c r="C323" i="2"/>
  <c r="B323" i="2" s="1"/>
  <c r="F322" i="2"/>
  <c r="E322" i="2"/>
  <c r="D322" i="2" s="1"/>
  <c r="C322" i="2"/>
  <c r="B322" i="2" s="1"/>
  <c r="F321" i="2"/>
  <c r="E321" i="2"/>
  <c r="C321" i="2"/>
  <c r="B321" i="2" s="1"/>
  <c r="F320" i="2"/>
  <c r="E320" i="2"/>
  <c r="D320" i="2" s="1"/>
  <c r="C320" i="2"/>
  <c r="B320" i="2" s="1"/>
  <c r="F319" i="2"/>
  <c r="E319" i="2"/>
  <c r="D319" i="2" s="1"/>
  <c r="C319" i="2"/>
  <c r="B319" i="2" s="1"/>
  <c r="F318" i="2"/>
  <c r="E318" i="2"/>
  <c r="C318" i="2"/>
  <c r="B318" i="2" s="1"/>
  <c r="F317" i="2"/>
  <c r="E317" i="2"/>
  <c r="D317" i="2" s="1"/>
  <c r="C317" i="2"/>
  <c r="B317" i="2" s="1"/>
  <c r="F316" i="2"/>
  <c r="E316" i="2"/>
  <c r="D316" i="2" s="1"/>
  <c r="C316" i="2"/>
  <c r="B316" i="2" s="1"/>
  <c r="F315" i="2"/>
  <c r="E315" i="2"/>
  <c r="C315" i="2"/>
  <c r="B315" i="2" s="1"/>
  <c r="F314" i="2"/>
  <c r="E314" i="2"/>
  <c r="D314" i="2" s="1"/>
  <c r="C314" i="2"/>
  <c r="B314" i="2" s="1"/>
  <c r="F313" i="2"/>
  <c r="E313" i="2"/>
  <c r="D313" i="2" s="1"/>
  <c r="C313" i="2"/>
  <c r="B313" i="2" s="1"/>
  <c r="F312" i="2"/>
  <c r="E312" i="2"/>
  <c r="C312" i="2"/>
  <c r="B312" i="2" s="1"/>
  <c r="F311" i="2"/>
  <c r="E311" i="2"/>
  <c r="D311" i="2" s="1"/>
  <c r="C311" i="2"/>
  <c r="B311" i="2" s="1"/>
  <c r="F310" i="2"/>
  <c r="E310" i="2"/>
  <c r="D310" i="2" s="1"/>
  <c r="C310" i="2"/>
  <c r="B310" i="2" s="1"/>
  <c r="F309" i="2"/>
  <c r="E309" i="2"/>
  <c r="C309" i="2"/>
  <c r="B309" i="2" s="1"/>
  <c r="F308" i="2"/>
  <c r="E308" i="2"/>
  <c r="D308" i="2" s="1"/>
  <c r="C308" i="2"/>
  <c r="B308" i="2" s="1"/>
  <c r="F307" i="2"/>
  <c r="E307" i="2"/>
  <c r="D307" i="2" s="1"/>
  <c r="C307" i="2"/>
  <c r="B307" i="2" s="1"/>
  <c r="F306" i="2"/>
  <c r="E306" i="2"/>
  <c r="C306" i="2"/>
  <c r="B306" i="2" s="1"/>
  <c r="F305" i="2"/>
  <c r="E305" i="2"/>
  <c r="D305" i="2" s="1"/>
  <c r="C305" i="2"/>
  <c r="B305" i="2" s="1"/>
  <c r="F304" i="2"/>
  <c r="E304" i="2"/>
  <c r="D304" i="2" s="1"/>
  <c r="C304" i="2"/>
  <c r="B304" i="2" s="1"/>
  <c r="F303" i="2"/>
  <c r="E303" i="2"/>
  <c r="C303" i="2"/>
  <c r="B303" i="2" s="1"/>
  <c r="F302" i="2"/>
  <c r="E302" i="2"/>
  <c r="D302" i="2" s="1"/>
  <c r="C302" i="2"/>
  <c r="B302" i="2" s="1"/>
  <c r="F301" i="2"/>
  <c r="E301" i="2"/>
  <c r="D301" i="2" s="1"/>
  <c r="C301" i="2"/>
  <c r="B301" i="2" s="1"/>
  <c r="F300" i="2"/>
  <c r="E300" i="2"/>
  <c r="C300" i="2"/>
  <c r="B300" i="2" s="1"/>
  <c r="F299" i="2"/>
  <c r="E299" i="2"/>
  <c r="D299" i="2" s="1"/>
  <c r="C299" i="2"/>
  <c r="B299" i="2" s="1"/>
  <c r="F298" i="2"/>
  <c r="E298" i="2"/>
  <c r="D298" i="2" s="1"/>
  <c r="C298" i="2"/>
  <c r="B298" i="2" s="1"/>
  <c r="F297" i="2"/>
  <c r="E297" i="2"/>
  <c r="C297" i="2"/>
  <c r="B297" i="2" s="1"/>
  <c r="F296" i="2"/>
  <c r="E296" i="2"/>
  <c r="D296" i="2" s="1"/>
  <c r="C296" i="2"/>
  <c r="B296" i="2" s="1"/>
  <c r="F295" i="2"/>
  <c r="E295" i="2"/>
  <c r="D295" i="2" s="1"/>
  <c r="C295" i="2"/>
  <c r="B295" i="2" s="1"/>
  <c r="F294" i="2"/>
  <c r="E294" i="2"/>
  <c r="C294" i="2"/>
  <c r="B294" i="2" s="1"/>
  <c r="F293" i="2"/>
  <c r="E293" i="2"/>
  <c r="D293" i="2" s="1"/>
  <c r="C293" i="2"/>
  <c r="B293" i="2" s="1"/>
  <c r="F292" i="2"/>
  <c r="E292" i="2"/>
  <c r="D292" i="2" s="1"/>
  <c r="C292" i="2"/>
  <c r="B292" i="2" s="1"/>
  <c r="F291" i="2"/>
  <c r="E291" i="2"/>
  <c r="C291" i="2"/>
  <c r="B291" i="2" s="1"/>
  <c r="F290" i="2"/>
  <c r="E290" i="2"/>
  <c r="C290" i="2"/>
  <c r="B290" i="2" s="1"/>
  <c r="F289" i="2"/>
  <c r="E289" i="2"/>
  <c r="D289" i="2" s="1"/>
  <c r="C289" i="2"/>
  <c r="B289" i="2" s="1"/>
  <c r="F288" i="2"/>
  <c r="E288" i="2"/>
  <c r="C288" i="2"/>
  <c r="B288" i="2" s="1"/>
  <c r="F287" i="2"/>
  <c r="E287" i="2"/>
  <c r="D287" i="2" s="1"/>
  <c r="C287" i="2"/>
  <c r="B287" i="2" s="1"/>
  <c r="F286" i="2"/>
  <c r="E286" i="2"/>
  <c r="D286" i="2" s="1"/>
  <c r="C286" i="2"/>
  <c r="B286" i="2" s="1"/>
  <c r="F285" i="2"/>
  <c r="E285" i="2"/>
  <c r="C285" i="2"/>
  <c r="B285" i="2" s="1"/>
  <c r="F284" i="2"/>
  <c r="E284" i="2"/>
  <c r="D284" i="2" s="1"/>
  <c r="C284" i="2"/>
  <c r="B284" i="2" s="1"/>
  <c r="F283" i="2"/>
  <c r="E283" i="2"/>
  <c r="D283" i="2" s="1"/>
  <c r="C283" i="2"/>
  <c r="B283" i="2" s="1"/>
  <c r="F282" i="2"/>
  <c r="E282" i="2"/>
  <c r="C282" i="2"/>
  <c r="B282" i="2" s="1"/>
  <c r="F281" i="2"/>
  <c r="E281" i="2"/>
  <c r="D281" i="2" s="1"/>
  <c r="C281" i="2"/>
  <c r="B281" i="2" s="1"/>
  <c r="F280" i="2"/>
  <c r="E280" i="2"/>
  <c r="D280" i="2" s="1"/>
  <c r="C280" i="2"/>
  <c r="B280" i="2" s="1"/>
  <c r="F279" i="2"/>
  <c r="E279" i="2"/>
  <c r="C279" i="2"/>
  <c r="B279" i="2" s="1"/>
  <c r="F278" i="2"/>
  <c r="E278" i="2"/>
  <c r="D278" i="2" s="1"/>
  <c r="C278" i="2"/>
  <c r="B278" i="2" s="1"/>
  <c r="F277" i="2"/>
  <c r="E277" i="2"/>
  <c r="D277" i="2" s="1"/>
  <c r="C277" i="2"/>
  <c r="B277" i="2" s="1"/>
  <c r="F276" i="2"/>
  <c r="E276" i="2"/>
  <c r="C276" i="2"/>
  <c r="B276" i="2" s="1"/>
  <c r="F275" i="2"/>
  <c r="E275" i="2"/>
  <c r="D275" i="2" s="1"/>
  <c r="C275" i="2"/>
  <c r="B275" i="2" s="1"/>
  <c r="F274" i="2"/>
  <c r="E274" i="2"/>
  <c r="D274" i="2" s="1"/>
  <c r="C274" i="2"/>
  <c r="B274" i="2" s="1"/>
  <c r="F273" i="2"/>
  <c r="E273" i="2"/>
  <c r="C273" i="2"/>
  <c r="B273" i="2" s="1"/>
  <c r="F272" i="2"/>
  <c r="E272" i="2"/>
  <c r="D272" i="2" s="1"/>
  <c r="C272" i="2"/>
  <c r="B272" i="2" s="1"/>
  <c r="F271" i="2"/>
  <c r="E271" i="2"/>
  <c r="D271" i="2" s="1"/>
  <c r="C271" i="2"/>
  <c r="B271" i="2" s="1"/>
  <c r="F270" i="2"/>
  <c r="E270" i="2"/>
  <c r="C270" i="2"/>
  <c r="B270" i="2" s="1"/>
  <c r="F269" i="2"/>
  <c r="E269" i="2"/>
  <c r="D269" i="2" s="1"/>
  <c r="C269" i="2"/>
  <c r="B269" i="2" s="1"/>
  <c r="F268" i="2"/>
  <c r="E268" i="2"/>
  <c r="D268" i="2" s="1"/>
  <c r="C268" i="2"/>
  <c r="B268" i="2" s="1"/>
  <c r="F267" i="2"/>
  <c r="E267" i="2"/>
  <c r="C267" i="2"/>
  <c r="B267" i="2" s="1"/>
  <c r="F266" i="2"/>
  <c r="E266" i="2"/>
  <c r="D266" i="2" s="1"/>
  <c r="C266" i="2"/>
  <c r="B266" i="2" s="1"/>
  <c r="F265" i="2"/>
  <c r="E265" i="2"/>
  <c r="D265" i="2" s="1"/>
  <c r="C265" i="2"/>
  <c r="B265" i="2" s="1"/>
  <c r="F264" i="2"/>
  <c r="E264" i="2"/>
  <c r="C264" i="2"/>
  <c r="B264" i="2" s="1"/>
  <c r="F263" i="2"/>
  <c r="E263" i="2"/>
  <c r="D263" i="2" s="1"/>
  <c r="C263" i="2"/>
  <c r="B263" i="2" s="1"/>
  <c r="F262" i="2"/>
  <c r="E262" i="2"/>
  <c r="D262" i="2" s="1"/>
  <c r="C262" i="2"/>
  <c r="B262" i="2" s="1"/>
  <c r="F261" i="2"/>
  <c r="E261" i="2"/>
  <c r="C261" i="2"/>
  <c r="B261" i="2" s="1"/>
  <c r="F260" i="2"/>
  <c r="E260" i="2"/>
  <c r="D260" i="2" s="1"/>
  <c r="C260" i="2"/>
  <c r="B260" i="2" s="1"/>
  <c r="F259" i="2"/>
  <c r="E259" i="2"/>
  <c r="D259" i="2" s="1"/>
  <c r="C259" i="2"/>
  <c r="B259" i="2" s="1"/>
  <c r="F258" i="2"/>
  <c r="E258" i="2"/>
  <c r="C258" i="2"/>
  <c r="B258" i="2" s="1"/>
  <c r="F257" i="2"/>
  <c r="E257" i="2"/>
  <c r="D257" i="2" s="1"/>
  <c r="C257" i="2"/>
  <c r="B257" i="2" s="1"/>
  <c r="F256" i="2"/>
  <c r="E256" i="2"/>
  <c r="D256" i="2" s="1"/>
  <c r="C256" i="2"/>
  <c r="B256" i="2" s="1"/>
  <c r="F255" i="2"/>
  <c r="E255" i="2"/>
  <c r="C255" i="2"/>
  <c r="B255" i="2" s="1"/>
  <c r="F254" i="2"/>
  <c r="E254" i="2"/>
  <c r="D254" i="2" s="1"/>
  <c r="C254" i="2"/>
  <c r="B254" i="2" s="1"/>
  <c r="F253" i="2"/>
  <c r="E253" i="2"/>
  <c r="D253" i="2" s="1"/>
  <c r="C253" i="2"/>
  <c r="B253" i="2" s="1"/>
  <c r="F252" i="2"/>
  <c r="E252" i="2"/>
  <c r="C252" i="2"/>
  <c r="B252" i="2" s="1"/>
  <c r="F251" i="2"/>
  <c r="E251" i="2"/>
  <c r="D251" i="2" s="1"/>
  <c r="C251" i="2"/>
  <c r="B251" i="2" s="1"/>
  <c r="F250" i="2"/>
  <c r="E250" i="2"/>
  <c r="D250" i="2" s="1"/>
  <c r="C250" i="2"/>
  <c r="B250" i="2" s="1"/>
  <c r="F249" i="2"/>
  <c r="E249" i="2"/>
  <c r="C249" i="2"/>
  <c r="B249" i="2" s="1"/>
  <c r="F248" i="2"/>
  <c r="E248" i="2"/>
  <c r="D248" i="2" s="1"/>
  <c r="C248" i="2"/>
  <c r="B248" i="2" s="1"/>
  <c r="F247" i="2"/>
  <c r="E247" i="2"/>
  <c r="D247" i="2" s="1"/>
  <c r="C247" i="2"/>
  <c r="B247" i="2" s="1"/>
  <c r="F246" i="2"/>
  <c r="E246" i="2"/>
  <c r="C246" i="2"/>
  <c r="B246" i="2" s="1"/>
  <c r="F245" i="2"/>
  <c r="E245" i="2"/>
  <c r="D245" i="2" s="1"/>
  <c r="C245" i="2"/>
  <c r="B245" i="2" s="1"/>
  <c r="F244" i="2"/>
  <c r="E244" i="2"/>
  <c r="D244" i="2" s="1"/>
  <c r="C244" i="2"/>
  <c r="B244" i="2" s="1"/>
  <c r="F243" i="2"/>
  <c r="E243" i="2"/>
  <c r="C243" i="2"/>
  <c r="B243" i="2" s="1"/>
  <c r="F242" i="2"/>
  <c r="E242" i="2"/>
  <c r="D242" i="2" s="1"/>
  <c r="C242" i="2"/>
  <c r="B242" i="2" s="1"/>
  <c r="F241" i="2"/>
  <c r="E241" i="2"/>
  <c r="D241" i="2" s="1"/>
  <c r="C241" i="2"/>
  <c r="B241" i="2" s="1"/>
  <c r="F240" i="2"/>
  <c r="E240" i="2"/>
  <c r="C240" i="2"/>
  <c r="B240" i="2" s="1"/>
  <c r="F239" i="2"/>
  <c r="E239" i="2"/>
  <c r="D239" i="2" s="1"/>
  <c r="C239" i="2"/>
  <c r="B239" i="2" s="1"/>
  <c r="F238" i="2"/>
  <c r="E238" i="2"/>
  <c r="D238" i="2" s="1"/>
  <c r="C238" i="2"/>
  <c r="B238" i="2" s="1"/>
  <c r="F237" i="2"/>
  <c r="E237" i="2"/>
  <c r="C237" i="2"/>
  <c r="B237" i="2" s="1"/>
  <c r="F236" i="2"/>
  <c r="E236" i="2"/>
  <c r="D236" i="2" s="1"/>
  <c r="C236" i="2"/>
  <c r="B236" i="2" s="1"/>
  <c r="F235" i="2"/>
  <c r="E235" i="2"/>
  <c r="D235" i="2" s="1"/>
  <c r="C235" i="2"/>
  <c r="B235" i="2" s="1"/>
  <c r="F234" i="2"/>
  <c r="E234" i="2"/>
  <c r="D234" i="2" s="1"/>
  <c r="C234" i="2"/>
  <c r="B234" i="2" s="1"/>
  <c r="F233" i="2"/>
  <c r="E233" i="2"/>
  <c r="C233" i="2"/>
  <c r="B233" i="2" s="1"/>
  <c r="F232" i="2"/>
  <c r="E232" i="2"/>
  <c r="D232" i="2" s="1"/>
  <c r="C232" i="2"/>
  <c r="B232" i="2" s="1"/>
  <c r="F231" i="2"/>
  <c r="E231" i="2"/>
  <c r="D231" i="2" s="1"/>
  <c r="C231" i="2"/>
  <c r="B231" i="2" s="1"/>
  <c r="F230" i="2"/>
  <c r="E230" i="2"/>
  <c r="C230" i="2"/>
  <c r="B230" i="2" s="1"/>
  <c r="F229" i="2"/>
  <c r="E229" i="2"/>
  <c r="D229" i="2" s="1"/>
  <c r="C229" i="2"/>
  <c r="B229" i="2" s="1"/>
  <c r="F228" i="2"/>
  <c r="E228" i="2"/>
  <c r="D228" i="2" s="1"/>
  <c r="C228" i="2"/>
  <c r="B228" i="2" s="1"/>
  <c r="F227" i="2"/>
  <c r="E227" i="2"/>
  <c r="C227" i="2"/>
  <c r="B227" i="2" s="1"/>
  <c r="F226" i="2"/>
  <c r="E226" i="2"/>
  <c r="D226" i="2" s="1"/>
  <c r="C226" i="2"/>
  <c r="B226" i="2" s="1"/>
  <c r="F225" i="2"/>
  <c r="E225" i="2"/>
  <c r="D225" i="2" s="1"/>
  <c r="C225" i="2"/>
  <c r="B225" i="2" s="1"/>
  <c r="F224" i="2"/>
  <c r="E224" i="2"/>
  <c r="C224" i="2"/>
  <c r="B224" i="2" s="1"/>
  <c r="F223" i="2"/>
  <c r="E223" i="2"/>
  <c r="D223" i="2" s="1"/>
  <c r="C223" i="2"/>
  <c r="B223" i="2" s="1"/>
  <c r="F222" i="2"/>
  <c r="E222" i="2"/>
  <c r="D222" i="2" s="1"/>
  <c r="C222" i="2"/>
  <c r="B222" i="2" s="1"/>
  <c r="F221" i="2"/>
  <c r="E221" i="2"/>
  <c r="C221" i="2"/>
  <c r="B221" i="2" s="1"/>
  <c r="F220" i="2"/>
  <c r="E220" i="2"/>
  <c r="D220" i="2" s="1"/>
  <c r="C220" i="2"/>
  <c r="B220" i="2" s="1"/>
  <c r="F219" i="2"/>
  <c r="E219" i="2"/>
  <c r="C219" i="2"/>
  <c r="B219" i="2" s="1"/>
  <c r="F218" i="2"/>
  <c r="E218" i="2"/>
  <c r="C218" i="2"/>
  <c r="B218" i="2" s="1"/>
  <c r="F217" i="2"/>
  <c r="E217" i="2"/>
  <c r="D217" i="2" s="1"/>
  <c r="C217" i="2"/>
  <c r="B217" i="2" s="1"/>
  <c r="F216" i="2"/>
  <c r="E216" i="2"/>
  <c r="D216" i="2" s="1"/>
  <c r="C216" i="2"/>
  <c r="B216" i="2" s="1"/>
  <c r="F215" i="2"/>
  <c r="E215" i="2"/>
  <c r="D215" i="2" s="1"/>
  <c r="C215" i="2"/>
  <c r="B215" i="2" s="1"/>
  <c r="F214" i="2"/>
  <c r="E214" i="2"/>
  <c r="C214" i="2"/>
  <c r="B214" i="2" s="1"/>
  <c r="F213" i="2"/>
  <c r="E213" i="2"/>
  <c r="C213" i="2"/>
  <c r="B213" i="2" s="1"/>
  <c r="F212" i="2"/>
  <c r="E212" i="2"/>
  <c r="D212" i="2" s="1"/>
  <c r="C212" i="2"/>
  <c r="B212" i="2" s="1"/>
  <c r="F211" i="2"/>
  <c r="E211" i="2"/>
  <c r="C211" i="2"/>
  <c r="B211" i="2" s="1"/>
  <c r="F210" i="2"/>
  <c r="E210" i="2"/>
  <c r="C210" i="2"/>
  <c r="B210" i="2" s="1"/>
  <c r="F209" i="2"/>
  <c r="E209" i="2"/>
  <c r="C209" i="2"/>
  <c r="B209" i="2" s="1"/>
  <c r="F208" i="2"/>
  <c r="E208" i="2"/>
  <c r="D208" i="2" s="1"/>
  <c r="C208" i="2"/>
  <c r="B208" i="2" s="1"/>
  <c r="F207" i="2"/>
  <c r="E207" i="2"/>
  <c r="D207" i="2" s="1"/>
  <c r="C207" i="2"/>
  <c r="B207" i="2" s="1"/>
  <c r="F206" i="2"/>
  <c r="E206" i="2"/>
  <c r="C206" i="2"/>
  <c r="B206" i="2" s="1"/>
  <c r="F205" i="2"/>
  <c r="E205" i="2"/>
  <c r="D205" i="2" s="1"/>
  <c r="C205" i="2"/>
  <c r="B205" i="2" s="1"/>
  <c r="F204" i="2"/>
  <c r="E204" i="2"/>
  <c r="D204" i="2" s="1"/>
  <c r="C204" i="2"/>
  <c r="B204" i="2" s="1"/>
  <c r="F203" i="2"/>
  <c r="E203" i="2"/>
  <c r="C203" i="2"/>
  <c r="B203" i="2" s="1"/>
  <c r="F202" i="2"/>
  <c r="E202" i="2"/>
  <c r="D202" i="2" s="1"/>
  <c r="C202" i="2"/>
  <c r="B202" i="2" s="1"/>
  <c r="F201" i="2"/>
  <c r="E201" i="2"/>
  <c r="C201" i="2"/>
  <c r="B201" i="2" s="1"/>
  <c r="F200" i="2"/>
  <c r="E200" i="2"/>
  <c r="D200" i="2" s="1"/>
  <c r="C200" i="2"/>
  <c r="B200" i="2" s="1"/>
  <c r="F199" i="2"/>
  <c r="E199" i="2"/>
  <c r="D199" i="2" s="1"/>
  <c r="C199" i="2"/>
  <c r="B199" i="2" s="1"/>
  <c r="F198" i="2"/>
  <c r="E198" i="2"/>
  <c r="C198" i="2"/>
  <c r="B198" i="2" s="1"/>
  <c r="F197" i="2"/>
  <c r="E197" i="2"/>
  <c r="D197" i="2" s="1"/>
  <c r="C197" i="2"/>
  <c r="B197" i="2" s="1"/>
  <c r="F196" i="2"/>
  <c r="E196" i="2"/>
  <c r="D196" i="2" s="1"/>
  <c r="C196" i="2"/>
  <c r="B196" i="2" s="1"/>
  <c r="F195" i="2"/>
  <c r="E195" i="2"/>
  <c r="C195" i="2"/>
  <c r="B195" i="2" s="1"/>
  <c r="F194" i="2"/>
  <c r="E194" i="2"/>
  <c r="D194" i="2" s="1"/>
  <c r="C194" i="2"/>
  <c r="B194" i="2" s="1"/>
  <c r="F193" i="2"/>
  <c r="E193" i="2"/>
  <c r="D193" i="2" s="1"/>
  <c r="C193" i="2"/>
  <c r="B193" i="2" s="1"/>
  <c r="F192" i="2"/>
  <c r="E192" i="2"/>
  <c r="C192" i="2"/>
  <c r="B192" i="2" s="1"/>
  <c r="F191" i="2"/>
  <c r="E191" i="2"/>
  <c r="D191" i="2" s="1"/>
  <c r="C191" i="2"/>
  <c r="B191" i="2" s="1"/>
  <c r="F190" i="2"/>
  <c r="E190" i="2"/>
  <c r="D190" i="2" s="1"/>
  <c r="C190" i="2"/>
  <c r="B190" i="2" s="1"/>
  <c r="F189" i="2"/>
  <c r="E189" i="2"/>
  <c r="C189" i="2"/>
  <c r="B189" i="2" s="1"/>
  <c r="F188" i="2"/>
  <c r="E188" i="2"/>
  <c r="D188" i="2" s="1"/>
  <c r="C188" i="2"/>
  <c r="B188" i="2" s="1"/>
  <c r="F187" i="2"/>
  <c r="E187" i="2"/>
  <c r="D187" i="2" s="1"/>
  <c r="C187" i="2"/>
  <c r="B187" i="2" s="1"/>
  <c r="F186" i="2"/>
  <c r="E186" i="2"/>
  <c r="C186" i="2"/>
  <c r="B186" i="2" s="1"/>
  <c r="F185" i="2"/>
  <c r="E185" i="2"/>
  <c r="D185" i="2" s="1"/>
  <c r="C185" i="2"/>
  <c r="B185" i="2" s="1"/>
  <c r="F184" i="2"/>
  <c r="E184" i="2"/>
  <c r="D184" i="2" s="1"/>
  <c r="C184" i="2"/>
  <c r="B184" i="2" s="1"/>
  <c r="F183" i="2"/>
  <c r="E183" i="2"/>
  <c r="C183" i="2"/>
  <c r="B183" i="2" s="1"/>
  <c r="F182" i="2"/>
  <c r="E182" i="2"/>
  <c r="D182" i="2" s="1"/>
  <c r="C182" i="2"/>
  <c r="B182" i="2" s="1"/>
  <c r="F181" i="2"/>
  <c r="E181" i="2"/>
  <c r="D181" i="2" s="1"/>
  <c r="C181" i="2"/>
  <c r="B181" i="2" s="1"/>
  <c r="F180" i="2"/>
  <c r="E180" i="2"/>
  <c r="C180" i="2"/>
  <c r="B180" i="2" s="1"/>
  <c r="F179" i="2"/>
  <c r="E179" i="2"/>
  <c r="D179" i="2" s="1"/>
  <c r="C179" i="2"/>
  <c r="B179" i="2" s="1"/>
  <c r="F178" i="2"/>
  <c r="E178" i="2"/>
  <c r="D178" i="2" s="1"/>
  <c r="C178" i="2"/>
  <c r="B178" i="2" s="1"/>
  <c r="F177" i="2"/>
  <c r="E177" i="2"/>
  <c r="C177" i="2"/>
  <c r="B177" i="2" s="1"/>
  <c r="F176" i="2"/>
  <c r="E176" i="2"/>
  <c r="D176" i="2" s="1"/>
  <c r="C176" i="2"/>
  <c r="B176" i="2" s="1"/>
  <c r="F175" i="2"/>
  <c r="E175" i="2"/>
  <c r="D175" i="2" s="1"/>
  <c r="C175" i="2"/>
  <c r="B175" i="2" s="1"/>
  <c r="F174" i="2"/>
  <c r="E174" i="2"/>
  <c r="C174" i="2"/>
  <c r="B174" i="2" s="1"/>
  <c r="F173" i="2"/>
  <c r="E173" i="2"/>
  <c r="D173" i="2" s="1"/>
  <c r="C173" i="2"/>
  <c r="B173" i="2" s="1"/>
  <c r="F172" i="2"/>
  <c r="E172" i="2"/>
  <c r="D172" i="2" s="1"/>
  <c r="C172" i="2"/>
  <c r="B172" i="2" s="1"/>
  <c r="F171" i="2"/>
  <c r="E171" i="2"/>
  <c r="C171" i="2"/>
  <c r="B171" i="2" s="1"/>
  <c r="F170" i="2"/>
  <c r="E170" i="2"/>
  <c r="D170" i="2" s="1"/>
  <c r="C170" i="2"/>
  <c r="B170" i="2" s="1"/>
  <c r="F169" i="2"/>
  <c r="E169" i="2"/>
  <c r="D169" i="2" s="1"/>
  <c r="C169" i="2"/>
  <c r="B169" i="2" s="1"/>
  <c r="F168" i="2"/>
  <c r="E168" i="2"/>
  <c r="C168" i="2"/>
  <c r="B168" i="2" s="1"/>
  <c r="F167" i="2"/>
  <c r="E167" i="2"/>
  <c r="D167" i="2" s="1"/>
  <c r="C167" i="2"/>
  <c r="B167" i="2" s="1"/>
  <c r="F166" i="2"/>
  <c r="E166" i="2"/>
  <c r="D166" i="2" s="1"/>
  <c r="C166" i="2"/>
  <c r="B166" i="2" s="1"/>
  <c r="F165" i="2"/>
  <c r="E165" i="2"/>
  <c r="C165" i="2"/>
  <c r="B165" i="2" s="1"/>
  <c r="F164" i="2"/>
  <c r="E164" i="2"/>
  <c r="D164" i="2" s="1"/>
  <c r="C164" i="2"/>
  <c r="B164" i="2" s="1"/>
  <c r="F163" i="2"/>
  <c r="E163" i="2"/>
  <c r="D163" i="2" s="1"/>
  <c r="C163" i="2"/>
  <c r="B163" i="2" s="1"/>
  <c r="F162" i="2"/>
  <c r="E162" i="2"/>
  <c r="C162" i="2"/>
  <c r="B162" i="2" s="1"/>
  <c r="F161" i="2"/>
  <c r="E161" i="2"/>
  <c r="D161" i="2" s="1"/>
  <c r="C161" i="2"/>
  <c r="B161" i="2" s="1"/>
  <c r="F160" i="2"/>
  <c r="E160" i="2"/>
  <c r="D160" i="2" s="1"/>
  <c r="C160" i="2"/>
  <c r="B160" i="2" s="1"/>
  <c r="F159" i="2"/>
  <c r="E159" i="2"/>
  <c r="C159" i="2"/>
  <c r="B159" i="2" s="1"/>
  <c r="F158" i="2"/>
  <c r="E158" i="2"/>
  <c r="C158" i="2"/>
  <c r="B158" i="2" s="1"/>
  <c r="F157" i="2"/>
  <c r="E157" i="2"/>
  <c r="D157" i="2" s="1"/>
  <c r="C157" i="2"/>
  <c r="B157" i="2" s="1"/>
  <c r="F156" i="2"/>
  <c r="E156" i="2"/>
  <c r="C156" i="2"/>
  <c r="B156" i="2" s="1"/>
  <c r="F155" i="2"/>
  <c r="E155" i="2"/>
  <c r="D155" i="2" s="1"/>
  <c r="C155" i="2"/>
  <c r="B155" i="2" s="1"/>
  <c r="F154" i="2"/>
  <c r="E154" i="2"/>
  <c r="D154" i="2" s="1"/>
  <c r="C154" i="2"/>
  <c r="B154" i="2" s="1"/>
  <c r="F153" i="2"/>
  <c r="E153" i="2"/>
  <c r="C153" i="2"/>
  <c r="B153" i="2" s="1"/>
  <c r="F152" i="2"/>
  <c r="E152" i="2"/>
  <c r="D152" i="2" s="1"/>
  <c r="C152" i="2"/>
  <c r="B152" i="2" s="1"/>
  <c r="F151" i="2"/>
  <c r="E151" i="2"/>
  <c r="D151" i="2" s="1"/>
  <c r="C151" i="2"/>
  <c r="B151" i="2" s="1"/>
  <c r="F150" i="2"/>
  <c r="E150" i="2"/>
  <c r="C150" i="2"/>
  <c r="B150" i="2" s="1"/>
  <c r="F149" i="2"/>
  <c r="E149" i="2"/>
  <c r="D149" i="2" s="1"/>
  <c r="C149" i="2"/>
  <c r="B149" i="2" s="1"/>
  <c r="F148" i="2"/>
  <c r="E148" i="2"/>
  <c r="D148" i="2" s="1"/>
  <c r="C148" i="2"/>
  <c r="B148" i="2" s="1"/>
  <c r="F147" i="2"/>
  <c r="E147" i="2"/>
  <c r="C147" i="2"/>
  <c r="B147" i="2" s="1"/>
  <c r="F146" i="2"/>
  <c r="E146" i="2"/>
  <c r="D146" i="2" s="1"/>
  <c r="C146" i="2"/>
  <c r="B146" i="2" s="1"/>
  <c r="F145" i="2"/>
  <c r="E145" i="2"/>
  <c r="D145" i="2" s="1"/>
  <c r="C145" i="2"/>
  <c r="B145" i="2" s="1"/>
  <c r="F144" i="2"/>
  <c r="E144" i="2"/>
  <c r="C144" i="2"/>
  <c r="B144" i="2" s="1"/>
  <c r="F143" i="2"/>
  <c r="E143" i="2"/>
  <c r="D143" i="2" s="1"/>
  <c r="C143" i="2"/>
  <c r="B143" i="2" s="1"/>
  <c r="F142" i="2"/>
  <c r="E142" i="2"/>
  <c r="D142" i="2" s="1"/>
  <c r="C142" i="2"/>
  <c r="B142" i="2" s="1"/>
  <c r="F141" i="2"/>
  <c r="E141" i="2"/>
  <c r="C141" i="2"/>
  <c r="B141" i="2" s="1"/>
  <c r="F140" i="2"/>
  <c r="E140" i="2"/>
  <c r="C140" i="2"/>
  <c r="B140" i="2" s="1"/>
  <c r="F139" i="2"/>
  <c r="E139" i="2"/>
  <c r="D139" i="2" s="1"/>
  <c r="C139" i="2"/>
  <c r="B139" i="2" s="1"/>
  <c r="F138" i="2"/>
  <c r="E138" i="2"/>
  <c r="C138" i="2"/>
  <c r="B138" i="2" s="1"/>
  <c r="F137" i="2"/>
  <c r="E137" i="2"/>
  <c r="D137" i="2" s="1"/>
  <c r="C137" i="2"/>
  <c r="B137" i="2" s="1"/>
  <c r="F136" i="2"/>
  <c r="E136" i="2"/>
  <c r="D136" i="2" s="1"/>
  <c r="C136" i="2"/>
  <c r="B136" i="2" s="1"/>
  <c r="F135" i="2"/>
  <c r="E135" i="2"/>
  <c r="C135" i="2"/>
  <c r="B135" i="2" s="1"/>
  <c r="F134" i="2"/>
  <c r="E134" i="2"/>
  <c r="D134" i="2" s="1"/>
  <c r="C134" i="2"/>
  <c r="B134" i="2" s="1"/>
  <c r="F133" i="2"/>
  <c r="E133" i="2"/>
  <c r="D133" i="2" s="1"/>
  <c r="C133" i="2"/>
  <c r="B133" i="2" s="1"/>
  <c r="F132" i="2"/>
  <c r="E132" i="2"/>
  <c r="C132" i="2"/>
  <c r="B132" i="2" s="1"/>
  <c r="F131" i="2"/>
  <c r="E131" i="2"/>
  <c r="D131" i="2" s="1"/>
  <c r="C131" i="2"/>
  <c r="B131" i="2" s="1"/>
  <c r="F130" i="2"/>
  <c r="E130" i="2"/>
  <c r="D130" i="2" s="1"/>
  <c r="C130" i="2"/>
  <c r="B130" i="2" s="1"/>
  <c r="F129" i="2"/>
  <c r="E129" i="2"/>
  <c r="C129" i="2"/>
  <c r="B129" i="2" s="1"/>
  <c r="F128" i="2"/>
  <c r="E128" i="2"/>
  <c r="D128" i="2" s="1"/>
  <c r="C128" i="2"/>
  <c r="B128" i="2" s="1"/>
  <c r="F127" i="2"/>
  <c r="E127" i="2"/>
  <c r="D127" i="2" s="1"/>
  <c r="C127" i="2"/>
  <c r="B127" i="2" s="1"/>
  <c r="F126" i="2"/>
  <c r="E126" i="2"/>
  <c r="C126" i="2"/>
  <c r="B126" i="2" s="1"/>
  <c r="F125" i="2"/>
  <c r="E125" i="2"/>
  <c r="D125" i="2" s="1"/>
  <c r="C125" i="2"/>
  <c r="B125" i="2" s="1"/>
  <c r="F124" i="2"/>
  <c r="E124" i="2"/>
  <c r="D124" i="2" s="1"/>
  <c r="C124" i="2"/>
  <c r="B124" i="2" s="1"/>
  <c r="F123" i="2"/>
  <c r="E123" i="2"/>
  <c r="C123" i="2"/>
  <c r="B123" i="2" s="1"/>
  <c r="F122" i="2"/>
  <c r="E122" i="2"/>
  <c r="D122" i="2" s="1"/>
  <c r="C122" i="2"/>
  <c r="B122" i="2" s="1"/>
  <c r="F121" i="2"/>
  <c r="E121" i="2"/>
  <c r="D121" i="2" s="1"/>
  <c r="C121" i="2"/>
  <c r="B121" i="2" s="1"/>
  <c r="F120" i="2"/>
  <c r="E120" i="2"/>
  <c r="C120" i="2"/>
  <c r="B120" i="2" s="1"/>
  <c r="F119" i="2"/>
  <c r="E119" i="2"/>
  <c r="D119" i="2" s="1"/>
  <c r="C119" i="2"/>
  <c r="B119" i="2" s="1"/>
  <c r="F118" i="2"/>
  <c r="E118" i="2"/>
  <c r="D118" i="2" s="1"/>
  <c r="C118" i="2"/>
  <c r="B118" i="2" s="1"/>
  <c r="F117" i="2"/>
  <c r="E117" i="2"/>
  <c r="C117" i="2"/>
  <c r="B117" i="2" s="1"/>
  <c r="F116" i="2"/>
  <c r="E116" i="2"/>
  <c r="D116" i="2" s="1"/>
  <c r="C116" i="2"/>
  <c r="B116" i="2" s="1"/>
  <c r="F115" i="2"/>
  <c r="E115" i="2"/>
  <c r="D115" i="2" s="1"/>
  <c r="C115" i="2"/>
  <c r="B115" i="2" s="1"/>
  <c r="F114" i="2"/>
  <c r="E114" i="2"/>
  <c r="C114" i="2"/>
  <c r="B114" i="2" s="1"/>
  <c r="F113" i="2"/>
  <c r="E113" i="2"/>
  <c r="D113" i="2" s="1"/>
  <c r="C113" i="2"/>
  <c r="B113" i="2" s="1"/>
  <c r="F112" i="2"/>
  <c r="E112" i="2"/>
  <c r="D112" i="2" s="1"/>
  <c r="C112" i="2"/>
  <c r="B112" i="2" s="1"/>
  <c r="F111" i="2"/>
  <c r="E111" i="2"/>
  <c r="C111" i="2"/>
  <c r="B111" i="2" s="1"/>
  <c r="F110" i="2"/>
  <c r="E110" i="2"/>
  <c r="D110" i="2" s="1"/>
  <c r="C110" i="2"/>
  <c r="B110" i="2" s="1"/>
  <c r="F109" i="2"/>
  <c r="E109" i="2"/>
  <c r="D109" i="2" s="1"/>
  <c r="C109" i="2"/>
  <c r="B109" i="2" s="1"/>
  <c r="F108" i="2"/>
  <c r="E108" i="2"/>
  <c r="C108" i="2"/>
  <c r="B108" i="2" s="1"/>
  <c r="F107" i="2"/>
  <c r="E107" i="2"/>
  <c r="D107" i="2" s="1"/>
  <c r="C107" i="2"/>
  <c r="B107" i="2" s="1"/>
  <c r="F106" i="2"/>
  <c r="E106" i="2"/>
  <c r="D106" i="2" s="1"/>
  <c r="C106" i="2"/>
  <c r="B106" i="2" s="1"/>
  <c r="F105" i="2"/>
  <c r="E105" i="2"/>
  <c r="C105" i="2"/>
  <c r="B105" i="2" s="1"/>
  <c r="F104" i="2"/>
  <c r="E104" i="2"/>
  <c r="D104" i="2" s="1"/>
  <c r="C104" i="2"/>
  <c r="B104" i="2" s="1"/>
  <c r="F103" i="2"/>
  <c r="E103" i="2"/>
  <c r="D103" i="2" s="1"/>
  <c r="C103" i="2"/>
  <c r="B103" i="2" s="1"/>
  <c r="F102" i="2"/>
  <c r="E102" i="2"/>
  <c r="C102" i="2"/>
  <c r="B102" i="2" s="1"/>
  <c r="F101" i="2"/>
  <c r="E101" i="2"/>
  <c r="D101" i="2" s="1"/>
  <c r="C101" i="2"/>
  <c r="B101" i="2" s="1"/>
  <c r="F100" i="2"/>
  <c r="E100" i="2"/>
  <c r="D100" i="2" s="1"/>
  <c r="C100" i="2"/>
  <c r="B100" i="2" s="1"/>
  <c r="F99" i="2"/>
  <c r="E99" i="2"/>
  <c r="C99" i="2"/>
  <c r="B99" i="2" s="1"/>
  <c r="F98" i="2"/>
  <c r="E98" i="2"/>
  <c r="D98" i="2" s="1"/>
  <c r="C98" i="2"/>
  <c r="B98" i="2" s="1"/>
  <c r="F97" i="2"/>
  <c r="E97" i="2"/>
  <c r="D97" i="2" s="1"/>
  <c r="C97" i="2"/>
  <c r="B97" i="2" s="1"/>
  <c r="F96" i="2"/>
  <c r="E96" i="2"/>
  <c r="C96" i="2"/>
  <c r="B96" i="2" s="1"/>
  <c r="F95" i="2"/>
  <c r="E95" i="2"/>
  <c r="D95" i="2" s="1"/>
  <c r="C95" i="2"/>
  <c r="B95" i="2" s="1"/>
  <c r="F94" i="2"/>
  <c r="E94" i="2"/>
  <c r="D94" i="2" s="1"/>
  <c r="C94" i="2"/>
  <c r="B94" i="2" s="1"/>
  <c r="F93" i="2"/>
  <c r="E93" i="2"/>
  <c r="C93" i="2"/>
  <c r="B93" i="2" s="1"/>
  <c r="F92" i="2"/>
  <c r="E92" i="2"/>
  <c r="D92" i="2" s="1"/>
  <c r="C92" i="2"/>
  <c r="B92" i="2" s="1"/>
  <c r="F91" i="2"/>
  <c r="E91" i="2"/>
  <c r="D91" i="2" s="1"/>
  <c r="C91" i="2"/>
  <c r="B91" i="2" s="1"/>
  <c r="F90" i="2"/>
  <c r="E90" i="2"/>
  <c r="C90" i="2"/>
  <c r="B90" i="2" s="1"/>
  <c r="F89" i="2"/>
  <c r="E89" i="2"/>
  <c r="D89" i="2" s="1"/>
  <c r="C89" i="2"/>
  <c r="B89" i="2" s="1"/>
  <c r="F88" i="2"/>
  <c r="E88" i="2"/>
  <c r="D88" i="2" s="1"/>
  <c r="C88" i="2"/>
  <c r="B88" i="2" s="1"/>
  <c r="F87" i="2"/>
  <c r="E87" i="2"/>
  <c r="C87" i="2"/>
  <c r="B87" i="2" s="1"/>
  <c r="F86" i="2"/>
  <c r="E86" i="2"/>
  <c r="D86" i="2" s="1"/>
  <c r="C86" i="2"/>
  <c r="B86" i="2" s="1"/>
  <c r="F85" i="2"/>
  <c r="E85" i="2"/>
  <c r="D85" i="2" s="1"/>
  <c r="C85" i="2"/>
  <c r="B85" i="2" s="1"/>
  <c r="F84" i="2"/>
  <c r="E84" i="2"/>
  <c r="C84" i="2"/>
  <c r="B84" i="2" s="1"/>
  <c r="F83" i="2"/>
  <c r="E83" i="2"/>
  <c r="D83" i="2" s="1"/>
  <c r="C83" i="2"/>
  <c r="B83" i="2" s="1"/>
  <c r="F82" i="2"/>
  <c r="E82" i="2"/>
  <c r="D82" i="2" s="1"/>
  <c r="C82" i="2"/>
  <c r="B82" i="2" s="1"/>
  <c r="F81" i="2"/>
  <c r="E81" i="2"/>
  <c r="C81" i="2"/>
  <c r="B81" i="2" s="1"/>
  <c r="F80" i="2"/>
  <c r="E80" i="2"/>
  <c r="D80" i="2" s="1"/>
  <c r="C80" i="2"/>
  <c r="B80" i="2" s="1"/>
  <c r="F79" i="2"/>
  <c r="E79" i="2"/>
  <c r="D79" i="2" s="1"/>
  <c r="C79" i="2"/>
  <c r="B79" i="2" s="1"/>
  <c r="F78" i="2"/>
  <c r="E78" i="2"/>
  <c r="C78" i="2"/>
  <c r="B78" i="2" s="1"/>
  <c r="F77" i="2"/>
  <c r="E77" i="2"/>
  <c r="D77" i="2" s="1"/>
  <c r="C77" i="2"/>
  <c r="B77" i="2" s="1"/>
  <c r="F76" i="2"/>
  <c r="E76" i="2"/>
  <c r="D76" i="2" s="1"/>
  <c r="C76" i="2"/>
  <c r="B76" i="2" s="1"/>
  <c r="F75" i="2"/>
  <c r="E75" i="2"/>
  <c r="C75" i="2"/>
  <c r="B75" i="2" s="1"/>
  <c r="F74" i="2"/>
  <c r="E74" i="2"/>
  <c r="D74" i="2" s="1"/>
  <c r="C74" i="2"/>
  <c r="B74" i="2" s="1"/>
  <c r="F73" i="2"/>
  <c r="E73" i="2"/>
  <c r="D73" i="2" s="1"/>
  <c r="C73" i="2"/>
  <c r="B73" i="2" s="1"/>
  <c r="F72" i="2"/>
  <c r="E72" i="2"/>
  <c r="C72" i="2"/>
  <c r="B72" i="2" s="1"/>
  <c r="F71" i="2"/>
  <c r="E71" i="2"/>
  <c r="D71" i="2" s="1"/>
  <c r="C71" i="2"/>
  <c r="B71" i="2" s="1"/>
  <c r="F70" i="2"/>
  <c r="E70" i="2"/>
  <c r="D70" i="2" s="1"/>
  <c r="C70" i="2"/>
  <c r="B70" i="2" s="1"/>
  <c r="F69" i="2"/>
  <c r="E69" i="2"/>
  <c r="D69" i="2" s="1"/>
  <c r="C69" i="2"/>
  <c r="B69" i="2" s="1"/>
  <c r="F68" i="2"/>
  <c r="E68" i="2"/>
  <c r="C68" i="2"/>
  <c r="B68" i="2" s="1"/>
  <c r="F67" i="2"/>
  <c r="E67" i="2"/>
  <c r="D67" i="2" s="1"/>
  <c r="C67" i="2"/>
  <c r="B67" i="2" s="1"/>
  <c r="F66" i="2"/>
  <c r="E66" i="2"/>
  <c r="D66" i="2" s="1"/>
  <c r="C66" i="2"/>
  <c r="B66" i="2" s="1"/>
  <c r="F65" i="2"/>
  <c r="E65" i="2"/>
  <c r="C65" i="2"/>
  <c r="B65" i="2" s="1"/>
  <c r="F64" i="2"/>
  <c r="E64" i="2"/>
  <c r="D64" i="2" s="1"/>
  <c r="C64" i="2"/>
  <c r="B64" i="2" s="1"/>
  <c r="F63" i="2"/>
  <c r="E63" i="2"/>
  <c r="C63" i="2"/>
  <c r="B63" i="2" s="1"/>
  <c r="F62" i="2"/>
  <c r="E62" i="2"/>
  <c r="D62" i="2" s="1"/>
  <c r="C62" i="2"/>
  <c r="B62" i="2" s="1"/>
  <c r="F61" i="2"/>
  <c r="E61" i="2"/>
  <c r="D61" i="2" s="1"/>
  <c r="C61" i="2"/>
  <c r="B61" i="2" s="1"/>
  <c r="F60" i="2"/>
  <c r="E60" i="2"/>
  <c r="C60" i="2"/>
  <c r="B60" i="2" s="1"/>
  <c r="F59" i="2"/>
  <c r="E59" i="2"/>
  <c r="D59" i="2" s="1"/>
  <c r="C59" i="2"/>
  <c r="B59" i="2" s="1"/>
  <c r="F58" i="2"/>
  <c r="E58" i="2"/>
  <c r="D58" i="2" s="1"/>
  <c r="C58" i="2"/>
  <c r="B58" i="2" s="1"/>
  <c r="F57" i="2"/>
  <c r="E57" i="2"/>
  <c r="C57" i="2"/>
  <c r="B57" i="2" s="1"/>
  <c r="F56" i="2"/>
  <c r="E56" i="2"/>
  <c r="D56" i="2" s="1"/>
  <c r="C56" i="2"/>
  <c r="B56" i="2" s="1"/>
  <c r="F55" i="2"/>
  <c r="E55" i="2"/>
  <c r="D55" i="2" s="1"/>
  <c r="C55" i="2"/>
  <c r="B55" i="2" s="1"/>
  <c r="F54" i="2"/>
  <c r="E54" i="2"/>
  <c r="C54" i="2"/>
  <c r="B54" i="2" s="1"/>
  <c r="F53" i="2"/>
  <c r="E53" i="2"/>
  <c r="D53" i="2" s="1"/>
  <c r="C53" i="2"/>
  <c r="B53" i="2" s="1"/>
  <c r="F52" i="2"/>
  <c r="E52" i="2"/>
  <c r="D52" i="2" s="1"/>
  <c r="C52" i="2"/>
  <c r="B52" i="2" s="1"/>
  <c r="F51" i="2"/>
  <c r="E51" i="2"/>
  <c r="C51" i="2"/>
  <c r="B51" i="2" s="1"/>
  <c r="F50" i="2"/>
  <c r="E50" i="2"/>
  <c r="D50" i="2" s="1"/>
  <c r="C50" i="2"/>
  <c r="B50" i="2" s="1"/>
  <c r="F49" i="2"/>
  <c r="E49" i="2"/>
  <c r="D49" i="2" s="1"/>
  <c r="C49" i="2"/>
  <c r="B49" i="2" s="1"/>
  <c r="F48" i="2"/>
  <c r="E48" i="2"/>
  <c r="C48" i="2"/>
  <c r="B48" i="2" s="1"/>
  <c r="F47" i="2"/>
  <c r="E47" i="2"/>
  <c r="D47" i="2" s="1"/>
  <c r="C47" i="2"/>
  <c r="B47" i="2" s="1"/>
  <c r="F46" i="2"/>
  <c r="E46" i="2"/>
  <c r="D46" i="2" s="1"/>
  <c r="C46" i="2"/>
  <c r="B46" i="2" s="1"/>
  <c r="F45" i="2"/>
  <c r="E45" i="2"/>
  <c r="C45" i="2"/>
  <c r="B45" i="2" s="1"/>
  <c r="F44" i="2"/>
  <c r="E44" i="2"/>
  <c r="D44" i="2" s="1"/>
  <c r="C44" i="2"/>
  <c r="B44" i="2" s="1"/>
  <c r="F43" i="2"/>
  <c r="E43" i="2"/>
  <c r="D43" i="2" s="1"/>
  <c r="C43" i="2"/>
  <c r="B43" i="2" s="1"/>
  <c r="F42" i="2"/>
  <c r="E42" i="2"/>
  <c r="C42" i="2"/>
  <c r="B42" i="2" s="1"/>
  <c r="F41" i="2"/>
  <c r="E41" i="2"/>
  <c r="D41" i="2" s="1"/>
  <c r="C41" i="2"/>
  <c r="B41" i="2" s="1"/>
  <c r="F40" i="2"/>
  <c r="E40" i="2"/>
  <c r="D40" i="2" s="1"/>
  <c r="C40" i="2"/>
  <c r="B40" i="2" s="1"/>
  <c r="F39" i="2"/>
  <c r="E39" i="2"/>
  <c r="C39" i="2"/>
  <c r="B39" i="2" s="1"/>
  <c r="F38" i="2"/>
  <c r="E38" i="2"/>
  <c r="D38" i="2" s="1"/>
  <c r="C38" i="2"/>
  <c r="B38" i="2" s="1"/>
  <c r="F37" i="2"/>
  <c r="E37" i="2"/>
  <c r="D37" i="2" s="1"/>
  <c r="C37" i="2"/>
  <c r="B37" i="2" s="1"/>
  <c r="F36" i="2"/>
  <c r="E36" i="2"/>
  <c r="D36" i="2" s="1"/>
  <c r="C36" i="2"/>
  <c r="B36" i="2" s="1"/>
  <c r="F35" i="2"/>
  <c r="E35" i="2"/>
  <c r="C35" i="2"/>
  <c r="B35" i="2" s="1"/>
  <c r="F34" i="2"/>
  <c r="E34" i="2"/>
  <c r="D34" i="2" s="1"/>
  <c r="C34" i="2"/>
  <c r="B34" i="2" s="1"/>
  <c r="F33" i="2"/>
  <c r="E33" i="2"/>
  <c r="D33" i="2" s="1"/>
  <c r="C33" i="2"/>
  <c r="B33" i="2" s="1"/>
  <c r="F32" i="2"/>
  <c r="E32" i="2"/>
  <c r="C32" i="2"/>
  <c r="B32" i="2" s="1"/>
  <c r="F31" i="2"/>
  <c r="E31" i="2"/>
  <c r="D31" i="2" s="1"/>
  <c r="C31" i="2"/>
  <c r="B31" i="2" s="1"/>
  <c r="F30" i="2"/>
  <c r="E30" i="2"/>
  <c r="D30" i="2" s="1"/>
  <c r="C30" i="2"/>
  <c r="B30" i="2" s="1"/>
  <c r="F29" i="2"/>
  <c r="E29" i="2"/>
  <c r="C29" i="2"/>
  <c r="B29" i="2" s="1"/>
  <c r="F28" i="2"/>
  <c r="E28" i="2"/>
  <c r="D28" i="2" s="1"/>
  <c r="C28" i="2"/>
  <c r="B28" i="2" s="1"/>
  <c r="F27" i="2"/>
  <c r="E27" i="2"/>
  <c r="D27" i="2" s="1"/>
  <c r="C27" i="2"/>
  <c r="B27" i="2" s="1"/>
  <c r="F26" i="2"/>
  <c r="E26" i="2"/>
  <c r="C26" i="2"/>
  <c r="B26" i="2" s="1"/>
  <c r="F25" i="2"/>
  <c r="E25" i="2"/>
  <c r="D25" i="2" s="1"/>
  <c r="C25" i="2"/>
  <c r="B25" i="2" s="1"/>
  <c r="F24" i="2"/>
  <c r="E24" i="2"/>
  <c r="D24" i="2" s="1"/>
  <c r="C24" i="2"/>
  <c r="B24" i="2" s="1"/>
  <c r="F23" i="2"/>
  <c r="E23" i="2"/>
  <c r="C23" i="2"/>
  <c r="B23" i="2" s="1"/>
  <c r="F22" i="2"/>
  <c r="E22" i="2"/>
  <c r="C22" i="2"/>
  <c r="B22" i="2" s="1"/>
  <c r="F21" i="2"/>
  <c r="E21" i="2"/>
  <c r="D21" i="2" s="1"/>
  <c r="C21" i="2"/>
  <c r="B21" i="2" s="1"/>
  <c r="F20" i="2"/>
  <c r="E20" i="2"/>
  <c r="C20" i="2"/>
  <c r="B20" i="2" s="1"/>
  <c r="F19" i="2"/>
  <c r="E19" i="2"/>
  <c r="D19" i="2" s="1"/>
  <c r="C19" i="2"/>
  <c r="B19" i="2" s="1"/>
  <c r="F18" i="2"/>
  <c r="E18" i="2"/>
  <c r="D18" i="2" s="1"/>
  <c r="C18" i="2"/>
  <c r="B18" i="2" s="1"/>
  <c r="F17" i="2"/>
  <c r="E17" i="2"/>
  <c r="C17" i="2"/>
  <c r="B17" i="2" s="1"/>
  <c r="F16" i="2"/>
  <c r="E16" i="2"/>
  <c r="D16" i="2" s="1"/>
  <c r="C16" i="2"/>
  <c r="B16" i="2" s="1"/>
  <c r="F15" i="2"/>
  <c r="E15" i="2"/>
  <c r="D15" i="2" s="1"/>
  <c r="C15" i="2"/>
  <c r="B15" i="2" s="1"/>
  <c r="F14" i="2"/>
  <c r="E14" i="2"/>
  <c r="D14" i="2" s="1"/>
  <c r="C14" i="2"/>
  <c r="B14" i="2" s="1"/>
  <c r="F13" i="2"/>
  <c r="E13" i="2"/>
  <c r="C13" i="2"/>
  <c r="B13" i="2" s="1"/>
  <c r="F12" i="2"/>
  <c r="E12" i="2"/>
  <c r="D12" i="2" s="1"/>
  <c r="C12" i="2"/>
  <c r="B12" i="2" s="1"/>
  <c r="F11" i="2"/>
  <c r="E11" i="2"/>
  <c r="D11" i="2" s="1"/>
  <c r="C11" i="2"/>
  <c r="B11" i="2" s="1"/>
  <c r="F10" i="2"/>
  <c r="E10" i="2"/>
  <c r="C10" i="2"/>
  <c r="B10" i="2" s="1"/>
  <c r="F9" i="2"/>
  <c r="E9" i="2"/>
  <c r="C9" i="2"/>
  <c r="B9" i="2" s="1"/>
  <c r="B79" i="4"/>
  <c r="G79" i="4" s="1"/>
  <c r="D3055" i="2" l="1"/>
  <c r="D3098" i="2"/>
  <c r="P3098" i="2"/>
  <c r="P3099" i="2" s="1"/>
  <c r="P3100" i="2" s="1"/>
  <c r="P3101" i="2" s="1"/>
  <c r="P3102" i="2" s="1"/>
  <c r="P3103" i="2" s="1"/>
  <c r="P3104" i="2" s="1"/>
  <c r="P3105" i="2" s="1"/>
  <c r="P3106" i="2" s="1"/>
  <c r="P3107" i="2" s="1"/>
  <c r="P3108" i="2" s="1"/>
  <c r="P3109" i="2" s="1"/>
  <c r="P3110" i="2" s="1"/>
  <c r="P3111" i="2" s="1"/>
  <c r="P3112" i="2" s="1"/>
  <c r="P3113" i="2" s="1"/>
  <c r="P3114" i="2" s="1"/>
  <c r="P3115" i="2" s="1"/>
  <c r="P3116" i="2" s="1"/>
  <c r="P3117" i="2" s="1"/>
  <c r="P3118" i="2" s="1"/>
  <c r="P3119" i="2" s="1"/>
  <c r="P3120" i="2" s="1"/>
  <c r="P3121" i="2" s="1"/>
  <c r="P3122" i="2" s="1"/>
  <c r="P3123" i="2" s="1"/>
  <c r="P3124" i="2" s="1"/>
  <c r="P3125" i="2" s="1"/>
  <c r="P3126" i="2" s="1"/>
  <c r="P3127" i="2" s="1"/>
  <c r="P3128" i="2" s="1"/>
  <c r="P3129" i="2" s="1"/>
  <c r="P3130" i="2" s="1"/>
  <c r="P3131" i="2" s="1"/>
  <c r="P3132" i="2" s="1"/>
  <c r="P3133" i="2" s="1"/>
  <c r="P3134" i="2" s="1"/>
  <c r="P3135" i="2" s="1"/>
  <c r="P3136" i="2" s="1"/>
  <c r="P3137" i="2" s="1"/>
  <c r="P3138" i="2" s="1"/>
  <c r="P3139" i="2" s="1"/>
  <c r="P3140" i="2" s="1"/>
  <c r="P3141" i="2" s="1"/>
  <c r="P3142" i="2" s="1"/>
  <c r="P3143" i="2" s="1"/>
  <c r="P3144" i="2" s="1"/>
  <c r="P3145" i="2" s="1"/>
  <c r="P3146" i="2" s="1"/>
  <c r="P3147" i="2" s="1"/>
  <c r="P3148" i="2" s="1"/>
  <c r="P3149" i="2" s="1"/>
  <c r="P3150" i="2" s="1"/>
  <c r="P3151" i="2" s="1"/>
  <c r="P3152" i="2" s="1"/>
  <c r="P3153" i="2" s="1"/>
  <c r="P3154" i="2" s="1"/>
  <c r="P3155" i="2" s="1"/>
  <c r="P3156" i="2" s="1"/>
  <c r="P3157" i="2" s="1"/>
  <c r="P3158" i="2" s="1"/>
  <c r="P3159" i="2" s="1"/>
  <c r="P3160" i="2" s="1"/>
  <c r="P3161" i="2" s="1"/>
  <c r="P3162" i="2" s="1"/>
  <c r="P3163" i="2" s="1"/>
  <c r="P3164" i="2" s="1"/>
  <c r="P3165" i="2" s="1"/>
  <c r="P3166" i="2" s="1"/>
  <c r="P3167" i="2" s="1"/>
  <c r="P3168" i="2" s="1"/>
  <c r="P3169" i="2" s="1"/>
  <c r="P3170" i="2" s="1"/>
  <c r="P3171" i="2" s="1"/>
  <c r="P3172" i="2" s="1"/>
  <c r="P3173" i="2" s="1"/>
  <c r="P3174" i="2" s="1"/>
  <c r="P3175" i="2" s="1"/>
  <c r="P3176" i="2" s="1"/>
  <c r="P3177" i="2" s="1"/>
  <c r="P3178" i="2" s="1"/>
  <c r="P3179" i="2" s="1"/>
  <c r="P3180" i="2" s="1"/>
  <c r="P3181" i="2" s="1"/>
  <c r="P3182" i="2" s="1"/>
  <c r="P3183" i="2" s="1"/>
  <c r="P3184" i="2" s="1"/>
  <c r="P3185" i="2" s="1"/>
  <c r="P3186" i="2" s="1"/>
  <c r="P3187" i="2" s="1"/>
  <c r="P3188" i="2" s="1"/>
  <c r="P3189" i="2" s="1"/>
  <c r="P3190" i="2" s="1"/>
  <c r="P3191" i="2" s="1"/>
  <c r="P3192" i="2" s="1"/>
  <c r="P3193" i="2" s="1"/>
  <c r="P3194" i="2" s="1"/>
  <c r="P3195" i="2" s="1"/>
  <c r="P3196" i="2" s="1"/>
  <c r="P3197" i="2" s="1"/>
  <c r="P3198" i="2" s="1"/>
  <c r="P3199" i="2" s="1"/>
  <c r="P3200" i="2" s="1"/>
  <c r="P3201" i="2" s="1"/>
  <c r="P3202" i="2" s="1"/>
  <c r="P3203" i="2" s="1"/>
  <c r="B48" i="6"/>
  <c r="P2700" i="2"/>
  <c r="P2703" i="2"/>
  <c r="P3067" i="2"/>
  <c r="P3068" i="2" s="1"/>
  <c r="P3069" i="2" s="1"/>
  <c r="P3070" i="2" s="1"/>
  <c r="P3071" i="2" s="1"/>
  <c r="P3072" i="2" s="1"/>
  <c r="P3073" i="2" s="1"/>
  <c r="P3074" i="2" s="1"/>
  <c r="P3075" i="2" s="1"/>
  <c r="P3076" i="2" s="1"/>
  <c r="P3077" i="2" s="1"/>
  <c r="P3078" i="2" s="1"/>
  <c r="P3079" i="2" s="1"/>
  <c r="P3080" i="2" s="1"/>
  <c r="P3081" i="2" s="1"/>
  <c r="P3082" i="2" s="1"/>
  <c r="P3083" i="2" s="1"/>
  <c r="P3084" i="2" s="1"/>
  <c r="P3085" i="2" s="1"/>
  <c r="P3086" i="2" s="1"/>
  <c r="P3087" i="2" s="1"/>
  <c r="P3088" i="2" s="1"/>
  <c r="P3089" i="2" s="1"/>
  <c r="P3090" i="2" s="1"/>
  <c r="P3091" i="2" s="1"/>
  <c r="P3092" i="2" s="1"/>
  <c r="P3093" i="2" s="1"/>
  <c r="P3094" i="2" s="1"/>
  <c r="P3095" i="2" s="1"/>
  <c r="P3096" i="2" s="1"/>
  <c r="P3097" i="2" s="1"/>
  <c r="B3064" i="2"/>
  <c r="D79" i="4"/>
  <c r="O79" i="4" s="1"/>
  <c r="P1848" i="2"/>
  <c r="P1850" i="2"/>
  <c r="P2585" i="2"/>
  <c r="P2591" i="2"/>
  <c r="P2592" i="2" s="1"/>
  <c r="P3028" i="2"/>
  <c r="P3029" i="2" s="1"/>
  <c r="P3034" i="2"/>
  <c r="P3035" i="2" s="1"/>
  <c r="P3037" i="2"/>
  <c r="P3038" i="2" s="1"/>
  <c r="P3052" i="2"/>
  <c r="P3053" i="2" s="1"/>
  <c r="P3058" i="2" s="1"/>
  <c r="P3059" i="2" s="1"/>
  <c r="P3060" i="2" s="1"/>
  <c r="P3061" i="2" s="1"/>
  <c r="P3062" i="2" s="1"/>
  <c r="P3063" i="2" s="1"/>
  <c r="P3064" i="2" s="1"/>
  <c r="P3065" i="2" s="1"/>
  <c r="P2938" i="2"/>
  <c r="P2939" i="2" s="1"/>
  <c r="P62" i="2"/>
  <c r="P63" i="2" s="1"/>
  <c r="P134" i="2"/>
  <c r="P135" i="2" s="1"/>
  <c r="P477" i="2"/>
  <c r="P251" i="2"/>
  <c r="P252" i="2" s="1"/>
  <c r="P708" i="2"/>
  <c r="P709" i="2" s="1"/>
  <c r="P756" i="2"/>
  <c r="P757" i="2" s="1"/>
  <c r="P769" i="2"/>
  <c r="P770" i="2" s="1"/>
  <c r="P775" i="2"/>
  <c r="P776" i="2" s="1"/>
  <c r="P778" i="2"/>
  <c r="P779" i="2" s="1"/>
  <c r="P781" i="2"/>
  <c r="P782" i="2" s="1"/>
  <c r="P783" i="2" s="1"/>
  <c r="P1090" i="2"/>
  <c r="P1091" i="2" s="1"/>
  <c r="P1106" i="2"/>
  <c r="P1107" i="2" s="1"/>
  <c r="P1118" i="2"/>
  <c r="P1119" i="2" s="1"/>
  <c r="P1883" i="2"/>
  <c r="P1884" i="2" s="1"/>
  <c r="P1904" i="2"/>
  <c r="P1905" i="2" s="1"/>
  <c r="P1907" i="2"/>
  <c r="P1908" i="2" s="1"/>
  <c r="P1913" i="2"/>
  <c r="P1914" i="2" s="1"/>
  <c r="P1916" i="2"/>
  <c r="P1917" i="2" s="1"/>
  <c r="P1949" i="2"/>
  <c r="P1950" i="2" s="1"/>
  <c r="P1964" i="2"/>
  <c r="P1965" i="2" s="1"/>
  <c r="P2163" i="2"/>
  <c r="P2164" i="2" s="1"/>
  <c r="P2169" i="2"/>
  <c r="P2170" i="2" s="1"/>
  <c r="P2349" i="2"/>
  <c r="P2350" i="2" s="1"/>
  <c r="P2361" i="2"/>
  <c r="P2362" i="2" s="1"/>
  <c r="P263" i="2"/>
  <c r="P264" i="2" s="1"/>
  <c r="P266" i="2"/>
  <c r="P267" i="2" s="1"/>
  <c r="P269" i="2"/>
  <c r="P270" i="2" s="1"/>
  <c r="P272" i="2"/>
  <c r="P273" i="2" s="1"/>
  <c r="P275" i="2"/>
  <c r="P276" i="2" s="1"/>
  <c r="P278" i="2"/>
  <c r="P279" i="2" s="1"/>
  <c r="P281" i="2"/>
  <c r="P282" i="2" s="1"/>
  <c r="P287" i="2"/>
  <c r="P288" i="2" s="1"/>
  <c r="P290" i="2"/>
  <c r="P291" i="2" s="1"/>
  <c r="P293" i="2"/>
  <c r="P294" i="2" s="1"/>
  <c r="P299" i="2"/>
  <c r="P300" i="2" s="1"/>
  <c r="P326" i="2"/>
  <c r="P327" i="2" s="1"/>
  <c r="P329" i="2"/>
  <c r="P330" i="2" s="1"/>
  <c r="P213" i="2"/>
  <c r="P214" i="2" s="1"/>
  <c r="P215" i="2" s="1"/>
  <c r="P411" i="2"/>
  <c r="P412" i="2" s="1"/>
  <c r="P2364" i="2"/>
  <c r="P2365" i="2" s="1"/>
  <c r="P2367" i="2"/>
  <c r="P2368" i="2" s="1"/>
  <c r="P2385" i="2"/>
  <c r="P2386" i="2" s="1"/>
  <c r="P2403" i="2"/>
  <c r="P2404" i="2" s="1"/>
  <c r="P2433" i="2"/>
  <c r="P2434" i="2" s="1"/>
  <c r="P2451" i="2"/>
  <c r="P2452" i="2" s="1"/>
  <c r="P2688" i="2"/>
  <c r="P2689" i="2" s="1"/>
  <c r="P2521" i="2"/>
  <c r="P2522" i="2" s="1"/>
  <c r="P2166" i="2"/>
  <c r="P2167" i="2" s="1"/>
  <c r="P2566" i="2"/>
  <c r="P2567" i="2" s="1"/>
  <c r="P2568" i="2" s="1"/>
  <c r="P65" i="2"/>
  <c r="P66" i="2" s="1"/>
  <c r="P68" i="2"/>
  <c r="P69" i="2" s="1"/>
  <c r="P74" i="2"/>
  <c r="P75" i="2" s="1"/>
  <c r="P80" i="2"/>
  <c r="P86" i="2"/>
  <c r="P87" i="2" s="1"/>
  <c r="P104" i="2"/>
  <c r="P105" i="2" s="1"/>
  <c r="P110" i="2"/>
  <c r="P111" i="2" s="1"/>
  <c r="P492" i="2"/>
  <c r="P493" i="2" s="1"/>
  <c r="P501" i="2"/>
  <c r="P502" i="2" s="1"/>
  <c r="P591" i="2"/>
  <c r="P592" i="2" s="1"/>
  <c r="P986" i="2"/>
  <c r="P987" i="2" s="1"/>
  <c r="P1525" i="2"/>
  <c r="P1526" i="2" s="1"/>
  <c r="P1529" i="2"/>
  <c r="P1532" i="2"/>
  <c r="P1533" i="2" s="1"/>
  <c r="P1534" i="2" s="1"/>
  <c r="P2152" i="2"/>
  <c r="P2153" i="2" s="1"/>
  <c r="P2154" i="2" s="1"/>
  <c r="P2172" i="2"/>
  <c r="P2173" i="2" s="1"/>
  <c r="P2181" i="2"/>
  <c r="P2182" i="2" s="1"/>
  <c r="P2193" i="2"/>
  <c r="P2194" i="2" s="1"/>
  <c r="P2196" i="2"/>
  <c r="P2203" i="2" s="1"/>
  <c r="P2205" i="2"/>
  <c r="P2206" i="2" s="1"/>
  <c r="P2208" i="2"/>
  <c r="P2209" i="2" s="1"/>
  <c r="P2211" i="2"/>
  <c r="P2212" i="2" s="1"/>
  <c r="P2214" i="2"/>
  <c r="P2215" i="2" s="1"/>
  <c r="P2217" i="2"/>
  <c r="P2218" i="2" s="1"/>
  <c r="P2527" i="2"/>
  <c r="P2528" i="2" s="1"/>
  <c r="P2530" i="2"/>
  <c r="P2531" i="2" s="1"/>
  <c r="P2545" i="2"/>
  <c r="P2546" i="2" s="1"/>
  <c r="P2548" i="2"/>
  <c r="P2551" i="2"/>
  <c r="P2552" i="2" s="1"/>
  <c r="P2706" i="2"/>
  <c r="P2707" i="2" s="1"/>
  <c r="P2736" i="2"/>
  <c r="P2737" i="2" s="1"/>
  <c r="P2830" i="2"/>
  <c r="P2831" i="2" s="1"/>
  <c r="P16" i="2"/>
  <c r="P17" i="2" s="1"/>
  <c r="P22" i="2"/>
  <c r="P23" i="2" s="1"/>
  <c r="P28" i="2"/>
  <c r="P29" i="2" s="1"/>
  <c r="P137" i="2"/>
  <c r="P140" i="2"/>
  <c r="P141" i="2" s="1"/>
  <c r="P158" i="2"/>
  <c r="P159" i="2" s="1"/>
  <c r="P164" i="2"/>
  <c r="P165" i="2" s="1"/>
  <c r="P233" i="2"/>
  <c r="P234" i="2" s="1"/>
  <c r="P717" i="2"/>
  <c r="P718" i="2" s="1"/>
  <c r="P720" i="2"/>
  <c r="P721" i="2" s="1"/>
  <c r="P735" i="2"/>
  <c r="P736" i="2" s="1"/>
  <c r="P744" i="2"/>
  <c r="P745" i="2" s="1"/>
  <c r="P747" i="2"/>
  <c r="P748" i="2" s="1"/>
  <c r="P796" i="2"/>
  <c r="P797" i="2" s="1"/>
  <c r="P799" i="2"/>
  <c r="P800" i="2" s="1"/>
  <c r="P805" i="2"/>
  <c r="P806" i="2" s="1"/>
  <c r="P808" i="2"/>
  <c r="P809" i="2" s="1"/>
  <c r="P811" i="2"/>
  <c r="P812" i="2" s="1"/>
  <c r="P823" i="2"/>
  <c r="P824" i="2" s="1"/>
  <c r="P841" i="2"/>
  <c r="P842" i="2" s="1"/>
  <c r="P844" i="2"/>
  <c r="P845" i="2" s="1"/>
  <c r="P853" i="2"/>
  <c r="P854" i="2" s="1"/>
  <c r="P883" i="2"/>
  <c r="P884" i="2" s="1"/>
  <c r="P889" i="2"/>
  <c r="P890" i="2" s="1"/>
  <c r="P892" i="2"/>
  <c r="P893" i="2" s="1"/>
  <c r="P901" i="2"/>
  <c r="P902" i="2" s="1"/>
  <c r="P904" i="2"/>
  <c r="P905" i="2" s="1"/>
  <c r="P919" i="2"/>
  <c r="P920" i="2" s="1"/>
  <c r="P925" i="2"/>
  <c r="P926" i="2" s="1"/>
  <c r="P1008" i="2"/>
  <c r="P1009" i="2" s="1"/>
  <c r="P1080" i="2"/>
  <c r="P1081" i="2" s="1"/>
  <c r="P1738" i="2"/>
  <c r="P1739" i="2" s="1"/>
  <c r="P1744" i="2"/>
  <c r="P1745" i="2" s="1"/>
  <c r="P1750" i="2"/>
  <c r="P1751" i="2" s="1"/>
  <c r="P1756" i="2"/>
  <c r="P1757" i="2" s="1"/>
  <c r="P1762" i="2"/>
  <c r="P1763" i="2" s="1"/>
  <c r="P1768" i="2"/>
  <c r="P1769" i="2" s="1"/>
  <c r="P1774" i="2"/>
  <c r="P1775" i="2" s="1"/>
  <c r="P1780" i="2"/>
  <c r="P1781" i="2" s="1"/>
  <c r="P1786" i="2"/>
  <c r="P1792" i="2"/>
  <c r="P1793" i="2" s="1"/>
  <c r="P1794" i="2" s="1"/>
  <c r="P1808" i="2"/>
  <c r="P1809" i="2" s="1"/>
  <c r="P1814" i="2"/>
  <c r="P1815" i="2" s="1"/>
  <c r="P1982" i="2"/>
  <c r="P1983" i="2" s="1"/>
  <c r="P2666" i="2"/>
  <c r="P2667" i="2" s="1"/>
  <c r="P2956" i="2"/>
  <c r="P2957" i="2" s="1"/>
  <c r="P2959" i="2"/>
  <c r="P2960" i="2" s="1"/>
  <c r="P2962" i="2"/>
  <c r="P2963" i="2" s="1"/>
  <c r="P2980" i="2"/>
  <c r="P2981" i="2" s="1"/>
  <c r="P3004" i="2"/>
  <c r="P3005" i="2" s="1"/>
  <c r="P3007" i="2"/>
  <c r="P3008" i="2" s="1"/>
  <c r="P3010" i="2"/>
  <c r="P3011" i="2" s="1"/>
  <c r="P176" i="2"/>
  <c r="P177" i="2" s="1"/>
  <c r="P182" i="2"/>
  <c r="P183" i="2" s="1"/>
  <c r="P203" i="2"/>
  <c r="P204" i="2" s="1"/>
  <c r="P221" i="2"/>
  <c r="P222" i="2" s="1"/>
  <c r="P332" i="2"/>
  <c r="P333" i="2" s="1"/>
  <c r="P334" i="2" s="1"/>
  <c r="P478" i="2"/>
  <c r="P479" i="2" s="1"/>
  <c r="P481" i="2"/>
  <c r="P482" i="2" s="1"/>
  <c r="P483" i="2" s="1"/>
  <c r="P513" i="2"/>
  <c r="P514" i="2" s="1"/>
  <c r="P516" i="2"/>
  <c r="P517" i="2" s="1"/>
  <c r="P519" i="2"/>
  <c r="P520" i="2" s="1"/>
  <c r="P528" i="2"/>
  <c r="P529" i="2" s="1"/>
  <c r="P531" i="2"/>
  <c r="P532" i="2" s="1"/>
  <c r="P537" i="2"/>
  <c r="P538" i="2" s="1"/>
  <c r="P549" i="2"/>
  <c r="P550" i="2" s="1"/>
  <c r="P1103" i="2"/>
  <c r="P1104" i="2" s="1"/>
  <c r="P1124" i="2"/>
  <c r="P1125" i="2" s="1"/>
  <c r="P38" i="2"/>
  <c r="P39" i="2" s="1"/>
  <c r="P56" i="2"/>
  <c r="P57" i="2" s="1"/>
  <c r="P236" i="2"/>
  <c r="P237" i="2" s="1"/>
  <c r="P239" i="2"/>
  <c r="P240" i="2" s="1"/>
  <c r="P242" i="2"/>
  <c r="P243" i="2" s="1"/>
  <c r="P245" i="2"/>
  <c r="P246" i="2" s="1"/>
  <c r="P336" i="2"/>
  <c r="P337" i="2" s="1"/>
  <c r="P339" i="2"/>
  <c r="P340" i="2" s="1"/>
  <c r="P345" i="2"/>
  <c r="P346" i="2" s="1"/>
  <c r="P357" i="2"/>
  <c r="P358" i="2" s="1"/>
  <c r="P375" i="2"/>
  <c r="P376" i="2" s="1"/>
  <c r="P485" i="2"/>
  <c r="P486" i="2" s="1"/>
  <c r="P487" i="2" s="1"/>
  <c r="P946" i="2"/>
  <c r="P947" i="2" s="1"/>
  <c r="P1038" i="2"/>
  <c r="P1039" i="2" s="1"/>
  <c r="P1050" i="2"/>
  <c r="P1051" i="2" s="1"/>
  <c r="P1062" i="2"/>
  <c r="P1063" i="2" s="1"/>
  <c r="P2247" i="2"/>
  <c r="P2248" i="2" s="1"/>
  <c r="P2250" i="2"/>
  <c r="P2251" i="2" s="1"/>
  <c r="P2253" i="2"/>
  <c r="P2254" i="2" s="1"/>
  <c r="P2262" i="2"/>
  <c r="P2263" i="2" s="1"/>
  <c r="P2265" i="2"/>
  <c r="P2266" i="2" s="1"/>
  <c r="P2277" i="2"/>
  <c r="P2278" i="2" s="1"/>
  <c r="P2836" i="2"/>
  <c r="P2837" i="2" s="1"/>
  <c r="P2854" i="2"/>
  <c r="P2855" i="2" s="1"/>
  <c r="P2860" i="2"/>
  <c r="P2884" i="2"/>
  <c r="P2885" i="2" s="1"/>
  <c r="P2908" i="2"/>
  <c r="P2909" i="2" s="1"/>
  <c r="P81" i="2"/>
  <c r="P1569" i="2"/>
  <c r="P1570" i="2" s="1"/>
  <c r="P1572" i="2"/>
  <c r="P1573" i="2" s="1"/>
  <c r="P420" i="2"/>
  <c r="P421" i="2" s="1"/>
  <c r="P423" i="2"/>
  <c r="P424" i="2" s="1"/>
  <c r="P432" i="2"/>
  <c r="P433" i="2" s="1"/>
  <c r="P435" i="2"/>
  <c r="P436" i="2" s="1"/>
  <c r="P441" i="2"/>
  <c r="P442" i="2" s="1"/>
  <c r="P597" i="2"/>
  <c r="P600" i="2"/>
  <c r="P601" i="2" s="1"/>
  <c r="P603" i="2"/>
  <c r="P604" i="2" s="1"/>
  <c r="P612" i="2"/>
  <c r="P613" i="2" s="1"/>
  <c r="P639" i="2"/>
  <c r="P640" i="2" s="1"/>
  <c r="P657" i="2"/>
  <c r="P658" i="2" s="1"/>
  <c r="P660" i="2"/>
  <c r="P661" i="2" s="1"/>
  <c r="P669" i="2"/>
  <c r="P670" i="2" s="1"/>
  <c r="P672" i="2"/>
  <c r="P673" i="2" s="1"/>
  <c r="P850" i="2"/>
  <c r="P851" i="2" s="1"/>
  <c r="P1521" i="2"/>
  <c r="P1522" i="2" s="1"/>
  <c r="P1523" i="2" s="1"/>
  <c r="P1575" i="2"/>
  <c r="P1576" i="2" s="1"/>
  <c r="P1581" i="2"/>
  <c r="P1584" i="2"/>
  <c r="P1585" i="2" s="1"/>
  <c r="P1617" i="2"/>
  <c r="P1618" i="2" s="1"/>
  <c r="P1620" i="2"/>
  <c r="P1621" i="2" s="1"/>
  <c r="P1623" i="2"/>
  <c r="P1624" i="2" s="1"/>
  <c r="P1629" i="2"/>
  <c r="P1630" i="2" s="1"/>
  <c r="P1632" i="2"/>
  <c r="P1633" i="2" s="1"/>
  <c r="P1635" i="2"/>
  <c r="P1636" i="2" s="1"/>
  <c r="P1641" i="2"/>
  <c r="P1642" i="2" s="1"/>
  <c r="P1647" i="2"/>
  <c r="P1648" i="2" s="1"/>
  <c r="P1653" i="2"/>
  <c r="P1654" i="2" s="1"/>
  <c r="P1659" i="2"/>
  <c r="P1660" i="2" s="1"/>
  <c r="P1665" i="2"/>
  <c r="P1666" i="2" s="1"/>
  <c r="P1671" i="2"/>
  <c r="P1672" i="2" s="1"/>
  <c r="P1677" i="2"/>
  <c r="P1678" i="2" s="1"/>
  <c r="P1683" i="2"/>
  <c r="P1684" i="2" s="1"/>
  <c r="P1689" i="2"/>
  <c r="P1690" i="2" s="1"/>
  <c r="P1695" i="2"/>
  <c r="P1696" i="2" s="1"/>
  <c r="P1701" i="2"/>
  <c r="P1702" i="2" s="1"/>
  <c r="P1707" i="2"/>
  <c r="P1708" i="2" s="1"/>
  <c r="P1713" i="2"/>
  <c r="P1714" i="2" s="1"/>
  <c r="P1719" i="2"/>
  <c r="P1720" i="2" s="1"/>
  <c r="P1725" i="2"/>
  <c r="P1726" i="2" s="1"/>
  <c r="P1731" i="2"/>
  <c r="P1732" i="2" s="1"/>
  <c r="P1733" i="2" s="1"/>
  <c r="P1820" i="2"/>
  <c r="P1821" i="2" s="1"/>
  <c r="P1826" i="2"/>
  <c r="P1827" i="2" s="1"/>
  <c r="P1832" i="2"/>
  <c r="P1833" i="2" s="1"/>
  <c r="P1838" i="2"/>
  <c r="P1839" i="2" s="1"/>
  <c r="P1844" i="2"/>
  <c r="P1851" i="2" s="1"/>
  <c r="P1856" i="2"/>
  <c r="P1857" i="2" s="1"/>
  <c r="P1862" i="2"/>
  <c r="P1863" i="2" s="1"/>
  <c r="P1868" i="2"/>
  <c r="P1869" i="2" s="1"/>
  <c r="P1880" i="2"/>
  <c r="P1881" i="2" s="1"/>
  <c r="P1991" i="2"/>
  <c r="P1992" i="2" s="1"/>
  <c r="P2000" i="2"/>
  <c r="P2001" i="2" s="1"/>
  <c r="P2283" i="2"/>
  <c r="P2284" i="2" s="1"/>
  <c r="P2286" i="2"/>
  <c r="P2287" i="2" s="1"/>
  <c r="P2289" i="2"/>
  <c r="P2290" i="2" s="1"/>
  <c r="P2292" i="2"/>
  <c r="P2293" i="2" s="1"/>
  <c r="P2298" i="2"/>
  <c r="P2299" i="2" s="1"/>
  <c r="P2313" i="2"/>
  <c r="P2314" i="2" s="1"/>
  <c r="P2454" i="2"/>
  <c r="P2455" i="2" s="1"/>
  <c r="P2457" i="2"/>
  <c r="P2458" i="2" s="1"/>
  <c r="P2460" i="2"/>
  <c r="P2461" i="2" s="1"/>
  <c r="P2481" i="2"/>
  <c r="P2482" i="2" s="1"/>
  <c r="P2484" i="2"/>
  <c r="P2485" i="2" s="1"/>
  <c r="P2499" i="2"/>
  <c r="P2500" i="2" s="1"/>
  <c r="P2597" i="2"/>
  <c r="P2598" i="2" s="1"/>
  <c r="P2600" i="2"/>
  <c r="P2601" i="2" s="1"/>
  <c r="P2621" i="2"/>
  <c r="P2622" i="2" s="1"/>
  <c r="P2624" i="2"/>
  <c r="P2625" i="2" s="1"/>
  <c r="P2627" i="2"/>
  <c r="P2628" i="2" s="1"/>
  <c r="P2633" i="2"/>
  <c r="P2634" i="2" s="1"/>
  <c r="P2645" i="2"/>
  <c r="P2646" i="2" s="1"/>
  <c r="P2807" i="2"/>
  <c r="P2808" i="2" s="1"/>
  <c r="P2809" i="2" s="1"/>
  <c r="P2914" i="2"/>
  <c r="P2915" i="2" s="1"/>
  <c r="P2932" i="2"/>
  <c r="P2933" i="2" s="1"/>
  <c r="P1539" i="2"/>
  <c r="P1540" i="2" s="1"/>
  <c r="P1545" i="2"/>
  <c r="P1546" i="2" s="1"/>
  <c r="P1551" i="2"/>
  <c r="P1552" i="2" s="1"/>
  <c r="P1557" i="2"/>
  <c r="P1558" i="2" s="1"/>
  <c r="P1566" i="2"/>
  <c r="P1567" i="2" s="1"/>
  <c r="P1886" i="2"/>
  <c r="P1887" i="2" s="1"/>
  <c r="P1898" i="2"/>
  <c r="P1899" i="2" s="1"/>
  <c r="P113" i="2"/>
  <c r="P114" i="2" s="1"/>
  <c r="P116" i="2"/>
  <c r="P117" i="2" s="1"/>
  <c r="P128" i="2"/>
  <c r="P129" i="2" s="1"/>
  <c r="P230" i="2"/>
  <c r="P231" i="2" s="1"/>
  <c r="P311" i="2"/>
  <c r="P312" i="2" s="1"/>
  <c r="P384" i="2"/>
  <c r="P385" i="2" s="1"/>
  <c r="P387" i="2"/>
  <c r="P388" i="2" s="1"/>
  <c r="P393" i="2"/>
  <c r="P394" i="2" s="1"/>
  <c r="P408" i="2"/>
  <c r="P409" i="2" s="1"/>
  <c r="P453" i="2"/>
  <c r="P454" i="2" s="1"/>
  <c r="P456" i="2"/>
  <c r="P457" i="2" s="1"/>
  <c r="P459" i="2"/>
  <c r="P460" i="2" s="1"/>
  <c r="P471" i="2"/>
  <c r="P472" i="2" s="1"/>
  <c r="P489" i="2"/>
  <c r="P490" i="2" s="1"/>
  <c r="P928" i="2"/>
  <c r="P929" i="2" s="1"/>
  <c r="P1952" i="2"/>
  <c r="P1953" i="2" s="1"/>
  <c r="P2890" i="2"/>
  <c r="P2891" i="2" s="1"/>
  <c r="P2012" i="2"/>
  <c r="P2013" i="2" s="1"/>
  <c r="P2648" i="2"/>
  <c r="P2649" i="2" s="1"/>
  <c r="P2811" i="2"/>
  <c r="P2812" i="2" s="1"/>
  <c r="P2813" i="2" s="1"/>
  <c r="P2986" i="2"/>
  <c r="P2987" i="2" s="1"/>
  <c r="P931" i="2"/>
  <c r="P932" i="2" s="1"/>
  <c r="P937" i="2"/>
  <c r="P938" i="2" s="1"/>
  <c r="P940" i="2"/>
  <c r="P941" i="2" s="1"/>
  <c r="P949" i="2"/>
  <c r="P950" i="2" s="1"/>
  <c r="P952" i="2"/>
  <c r="P953" i="2" s="1"/>
  <c r="P955" i="2"/>
  <c r="P956" i="2" s="1"/>
  <c r="P961" i="2"/>
  <c r="P962" i="2" s="1"/>
  <c r="P964" i="2"/>
  <c r="P965" i="2" s="1"/>
  <c r="P966" i="2" s="1"/>
  <c r="P1005" i="2"/>
  <c r="P1006" i="2" s="1"/>
  <c r="P1286" i="2"/>
  <c r="P1287" i="2" s="1"/>
  <c r="P1292" i="2"/>
  <c r="P1293" i="2" s="1"/>
  <c r="P1298" i="2"/>
  <c r="P1299" i="2" s="1"/>
  <c r="P1304" i="2"/>
  <c r="P1305" i="2" s="1"/>
  <c r="P1310" i="2"/>
  <c r="P1311" i="2" s="1"/>
  <c r="P1316" i="2"/>
  <c r="P1317" i="2" s="1"/>
  <c r="P1322" i="2"/>
  <c r="P1323" i="2" s="1"/>
  <c r="P1328" i="2"/>
  <c r="P1329" i="2" s="1"/>
  <c r="P1334" i="2"/>
  <c r="P1335" i="2" s="1"/>
  <c r="P1340" i="2"/>
  <c r="P1341" i="2" s="1"/>
  <c r="P1346" i="2"/>
  <c r="P1347" i="2" s="1"/>
  <c r="P1352" i="2"/>
  <c r="P1353" i="2" s="1"/>
  <c r="P1358" i="2"/>
  <c r="P1359" i="2" s="1"/>
  <c r="P1364" i="2"/>
  <c r="P1365" i="2" s="1"/>
  <c r="P1370" i="2"/>
  <c r="P1371" i="2" s="1"/>
  <c r="P1376" i="2"/>
  <c r="P1377" i="2" s="1"/>
  <c r="P1382" i="2"/>
  <c r="P1383" i="2" s="1"/>
  <c r="P1388" i="2"/>
  <c r="P1389" i="2" s="1"/>
  <c r="P1394" i="2"/>
  <c r="P1395" i="2" s="1"/>
  <c r="P1400" i="2"/>
  <c r="P1401" i="2" s="1"/>
  <c r="P1406" i="2"/>
  <c r="P1407" i="2" s="1"/>
  <c r="P1412" i="2"/>
  <c r="P1413" i="2" s="1"/>
  <c r="P1418" i="2"/>
  <c r="P1419" i="2" s="1"/>
  <c r="P1424" i="2"/>
  <c r="P1425" i="2" s="1"/>
  <c r="P1430" i="2"/>
  <c r="P1431" i="2" s="1"/>
  <c r="P1436" i="2"/>
  <c r="P1437" i="2" s="1"/>
  <c r="P1442" i="2"/>
  <c r="P1443" i="2" s="1"/>
  <c r="P1448" i="2"/>
  <c r="P1449" i="2" s="1"/>
  <c r="P1454" i="2"/>
  <c r="P1455" i="2" s="1"/>
  <c r="P2063" i="2"/>
  <c r="P2064" i="2" s="1"/>
  <c r="P2069" i="2"/>
  <c r="P2070" i="2" s="1"/>
  <c r="P2075" i="2"/>
  <c r="P2076" i="2" s="1"/>
  <c r="P2081" i="2"/>
  <c r="P2082" i="2" s="1"/>
  <c r="P2087" i="2"/>
  <c r="P2088" i="2" s="1"/>
  <c r="P2093" i="2"/>
  <c r="P2094" i="2" s="1"/>
  <c r="P2099" i="2"/>
  <c r="P2100" i="2" s="1"/>
  <c r="P2105" i="2"/>
  <c r="P2106" i="2" s="1"/>
  <c r="P2111" i="2"/>
  <c r="P2112" i="2" s="1"/>
  <c r="P2117" i="2"/>
  <c r="P2118" i="2" s="1"/>
  <c r="P2123" i="2"/>
  <c r="P2124" i="2" s="1"/>
  <c r="P2126" i="2"/>
  <c r="P2127" i="2" s="1"/>
  <c r="P2129" i="2"/>
  <c r="P2130" i="2" s="1"/>
  <c r="P2220" i="2"/>
  <c r="P2221" i="2" s="1"/>
  <c r="P2316" i="2"/>
  <c r="P2317" i="2" s="1"/>
  <c r="P2319" i="2"/>
  <c r="P2320" i="2" s="1"/>
  <c r="P2322" i="2"/>
  <c r="P2323" i="2" s="1"/>
  <c r="P2325" i="2"/>
  <c r="P2326" i="2" s="1"/>
  <c r="P2406" i="2"/>
  <c r="P2407" i="2" s="1"/>
  <c r="P2409" i="2"/>
  <c r="P2410" i="2" s="1"/>
  <c r="P2502" i="2"/>
  <c r="P2503" i="2" s="1"/>
  <c r="P2505" i="2"/>
  <c r="P2506" i="2" s="1"/>
  <c r="P2508" i="2"/>
  <c r="P2509" i="2" s="1"/>
  <c r="P2510" i="2" s="1"/>
  <c r="P2669" i="2"/>
  <c r="P2670" i="2" s="1"/>
  <c r="P2672" i="2"/>
  <c r="P2673" i="2" s="1"/>
  <c r="P2675" i="2"/>
  <c r="P2676" i="2" s="1"/>
  <c r="P2681" i="2"/>
  <c r="P2682" i="2" s="1"/>
  <c r="P2745" i="2"/>
  <c r="P2746" i="2" s="1"/>
  <c r="P2748" i="2"/>
  <c r="P2749" i="2" s="1"/>
  <c r="P2799" i="2"/>
  <c r="P2800" i="2" s="1"/>
  <c r="P2801" i="2" s="1"/>
  <c r="P2989" i="2"/>
  <c r="P2990" i="2" s="1"/>
  <c r="P675" i="2"/>
  <c r="P676" i="2" s="1"/>
  <c r="P681" i="2"/>
  <c r="P682" i="2" s="1"/>
  <c r="P684" i="2"/>
  <c r="P685" i="2" s="1"/>
  <c r="P687" i="2"/>
  <c r="P688" i="2" s="1"/>
  <c r="P693" i="2"/>
  <c r="P694" i="2" s="1"/>
  <c r="P696" i="2"/>
  <c r="P697" i="2" s="1"/>
  <c r="P699" i="2"/>
  <c r="P700" i="2" s="1"/>
  <c r="P738" i="2"/>
  <c r="P739" i="2" s="1"/>
  <c r="P968" i="2"/>
  <c r="P969" i="2" s="1"/>
  <c r="P970" i="2" s="1"/>
  <c r="P1020" i="2"/>
  <c r="P1021" i="2" s="1"/>
  <c r="P1068" i="2"/>
  <c r="P1069" i="2" s="1"/>
  <c r="P1121" i="2"/>
  <c r="P1122" i="2" s="1"/>
  <c r="P1614" i="2"/>
  <c r="P1615" i="2" s="1"/>
  <c r="P1800" i="2"/>
  <c r="P1801" i="2" s="1"/>
  <c r="P1802" i="2" s="1"/>
  <c r="P1895" i="2"/>
  <c r="P1896" i="2" s="1"/>
  <c r="P1934" i="2"/>
  <c r="P1935" i="2" s="1"/>
  <c r="P1946" i="2"/>
  <c r="P1947" i="2" s="1"/>
  <c r="P1967" i="2"/>
  <c r="P1968" i="2" s="1"/>
  <c r="P1973" i="2"/>
  <c r="P1974" i="2" s="1"/>
  <c r="P1976" i="2"/>
  <c r="P1977" i="2" s="1"/>
  <c r="P1994" i="2"/>
  <c r="P1995" i="2" s="1"/>
  <c r="P2268" i="2"/>
  <c r="P2269" i="2" s="1"/>
  <c r="P2274" i="2"/>
  <c r="P2275" i="2" s="1"/>
  <c r="P2352" i="2"/>
  <c r="P2353" i="2" s="1"/>
  <c r="P2355" i="2"/>
  <c r="P2356" i="2" s="1"/>
  <c r="P561" i="2"/>
  <c r="P562" i="2" s="1"/>
  <c r="P579" i="2"/>
  <c r="P580" i="2" s="1"/>
  <c r="P588" i="2"/>
  <c r="P589" i="2" s="1"/>
  <c r="P606" i="2"/>
  <c r="P607" i="2" s="1"/>
  <c r="P642" i="2"/>
  <c r="P643" i="2" s="1"/>
  <c r="P654" i="2"/>
  <c r="P655" i="2" s="1"/>
  <c r="P666" i="2"/>
  <c r="P667" i="2" s="1"/>
  <c r="P753" i="2"/>
  <c r="P754" i="2" s="1"/>
  <c r="P826" i="2"/>
  <c r="P827" i="2" s="1"/>
  <c r="P838" i="2"/>
  <c r="P839" i="2" s="1"/>
  <c r="P856" i="2"/>
  <c r="P857" i="2" s="1"/>
  <c r="P859" i="2"/>
  <c r="P860" i="2" s="1"/>
  <c r="P865" i="2"/>
  <c r="P866" i="2" s="1"/>
  <c r="P868" i="2"/>
  <c r="P869" i="2" s="1"/>
  <c r="P871" i="2"/>
  <c r="P872" i="2" s="1"/>
  <c r="P877" i="2"/>
  <c r="P878" i="2" s="1"/>
  <c r="P880" i="2"/>
  <c r="P881" i="2" s="1"/>
  <c r="P976" i="2"/>
  <c r="P1083" i="2"/>
  <c r="P1084" i="2" s="1"/>
  <c r="P1133" i="2"/>
  <c r="P1134" i="2" s="1"/>
  <c r="P1136" i="2"/>
  <c r="P1137" i="2" s="1"/>
  <c r="P1139" i="2"/>
  <c r="P1140" i="2" s="1"/>
  <c r="P1145" i="2"/>
  <c r="P1146" i="2" s="1"/>
  <c r="P1151" i="2"/>
  <c r="P1152" i="2" s="1"/>
  <c r="P1157" i="2"/>
  <c r="P1158" i="2" s="1"/>
  <c r="P1163" i="2"/>
  <c r="P1164" i="2" s="1"/>
  <c r="P1169" i="2"/>
  <c r="P1170" i="2" s="1"/>
  <c r="P1175" i="2"/>
  <c r="P1176" i="2" s="1"/>
  <c r="P1181" i="2"/>
  <c r="P1182" i="2" s="1"/>
  <c r="P1187" i="2"/>
  <c r="P1188" i="2" s="1"/>
  <c r="P1193" i="2"/>
  <c r="P1194" i="2" s="1"/>
  <c r="P1199" i="2"/>
  <c r="P1200" i="2" s="1"/>
  <c r="P1205" i="2"/>
  <c r="P1206" i="2" s="1"/>
  <c r="P1211" i="2"/>
  <c r="P1212" i="2" s="1"/>
  <c r="P1217" i="2"/>
  <c r="P1218" i="2" s="1"/>
  <c r="P1223" i="2"/>
  <c r="P1224" i="2" s="1"/>
  <c r="P1229" i="2"/>
  <c r="P1230" i="2" s="1"/>
  <c r="P1235" i="2"/>
  <c r="P1236" i="2" s="1"/>
  <c r="P1241" i="2"/>
  <c r="P1242" i="2" s="1"/>
  <c r="P1247" i="2"/>
  <c r="P1248" i="2" s="1"/>
  <c r="P1253" i="2"/>
  <c r="P1254" i="2" s="1"/>
  <c r="P1259" i="2"/>
  <c r="P1260" i="2" s="1"/>
  <c r="P1265" i="2"/>
  <c r="P1266" i="2" s="1"/>
  <c r="P1271" i="2"/>
  <c r="P1272" i="2" s="1"/>
  <c r="P2618" i="2"/>
  <c r="P2619" i="2" s="1"/>
  <c r="P2724" i="2"/>
  <c r="P2725" i="2" s="1"/>
  <c r="P3031" i="2"/>
  <c r="P3032" i="2" s="1"/>
  <c r="P907" i="2"/>
  <c r="P908" i="2" s="1"/>
  <c r="P922" i="2"/>
  <c r="P923" i="2" s="1"/>
  <c r="P989" i="2"/>
  <c r="P990" i="2" s="1"/>
  <c r="P995" i="2"/>
  <c r="P996" i="2" s="1"/>
  <c r="P998" i="2"/>
  <c r="P999" i="2" s="1"/>
  <c r="P1071" i="2"/>
  <c r="P1072" i="2" s="1"/>
  <c r="P1077" i="2"/>
  <c r="P1078" i="2" s="1"/>
  <c r="P1109" i="2"/>
  <c r="P1110" i="2" s="1"/>
  <c r="P1112" i="2"/>
  <c r="P1113" i="2" s="1"/>
  <c r="P1115" i="2"/>
  <c r="P1116" i="2" s="1"/>
  <c r="P1871" i="2"/>
  <c r="P1872" i="2" s="1"/>
  <c r="P1874" i="2"/>
  <c r="P1875" i="2" s="1"/>
  <c r="P1877" i="2"/>
  <c r="P1878" i="2" s="1"/>
  <c r="P1919" i="2"/>
  <c r="P1920" i="2" s="1"/>
  <c r="P1925" i="2"/>
  <c r="P1926" i="2" s="1"/>
  <c r="P1928" i="2"/>
  <c r="P1929" i="2" s="1"/>
  <c r="P1931" i="2"/>
  <c r="P1932" i="2" s="1"/>
  <c r="P1937" i="2"/>
  <c r="P1938" i="2" s="1"/>
  <c r="P1940" i="2"/>
  <c r="P1941" i="2" s="1"/>
  <c r="P1997" i="2"/>
  <c r="P1998" i="2" s="1"/>
  <c r="P2301" i="2"/>
  <c r="P2302" i="2" s="1"/>
  <c r="P41" i="2"/>
  <c r="P42" i="2" s="1"/>
  <c r="P44" i="2"/>
  <c r="P45" i="2" s="1"/>
  <c r="P50" i="2"/>
  <c r="P51" i="2" s="1"/>
  <c r="P89" i="2"/>
  <c r="P90" i="2" s="1"/>
  <c r="P92" i="2"/>
  <c r="P93" i="2" s="1"/>
  <c r="P98" i="2"/>
  <c r="P99" i="2" s="1"/>
  <c r="P143" i="2"/>
  <c r="P144" i="2" s="1"/>
  <c r="P146" i="2"/>
  <c r="P147" i="2" s="1"/>
  <c r="P149" i="2"/>
  <c r="P150" i="2" s="1"/>
  <c r="P152" i="2"/>
  <c r="P153" i="2" s="1"/>
  <c r="P185" i="2"/>
  <c r="P186" i="2" s="1"/>
  <c r="P188" i="2"/>
  <c r="P189" i="2" s="1"/>
  <c r="P200" i="2"/>
  <c r="P201" i="2" s="1"/>
  <c r="P217" i="2"/>
  <c r="P218" i="2" s="1"/>
  <c r="P219" i="2" s="1"/>
  <c r="P284" i="2"/>
  <c r="P285" i="2" s="1"/>
  <c r="P314" i="2"/>
  <c r="P315" i="2" s="1"/>
  <c r="P317" i="2"/>
  <c r="P318" i="2" s="1"/>
  <c r="P426" i="2"/>
  <c r="P427" i="2" s="1"/>
  <c r="P429" i="2"/>
  <c r="P430" i="2" s="1"/>
  <c r="P462" i="2"/>
  <c r="P463" i="2" s="1"/>
  <c r="P465" i="2"/>
  <c r="P466" i="2" s="1"/>
  <c r="P468" i="2"/>
  <c r="P469" i="2" s="1"/>
  <c r="P564" i="2"/>
  <c r="P565" i="2" s="1"/>
  <c r="P567" i="2"/>
  <c r="P568" i="2" s="1"/>
  <c r="P576" i="2"/>
  <c r="P577" i="2" s="1"/>
  <c r="P598" i="2"/>
  <c r="P609" i="2"/>
  <c r="P610" i="2" s="1"/>
  <c r="P762" i="2"/>
  <c r="P763" i="2" s="1"/>
  <c r="P785" i="2"/>
  <c r="P786" i="2" s="1"/>
  <c r="P787" i="2" s="1"/>
  <c r="P829" i="2"/>
  <c r="P830" i="2" s="1"/>
  <c r="P832" i="2"/>
  <c r="P833" i="2" s="1"/>
  <c r="P835" i="2"/>
  <c r="P836" i="2" s="1"/>
  <c r="P874" i="2"/>
  <c r="P875" i="2" s="1"/>
  <c r="P898" i="2"/>
  <c r="P899" i="2" s="1"/>
  <c r="P934" i="2"/>
  <c r="P935" i="2" s="1"/>
  <c r="P1014" i="2"/>
  <c r="P1015" i="2" s="1"/>
  <c r="P1130" i="2"/>
  <c r="P1131" i="2" s="1"/>
  <c r="P1587" i="2"/>
  <c r="P1588" i="2" s="1"/>
  <c r="P1593" i="2"/>
  <c r="P1594" i="2" s="1"/>
  <c r="P1596" i="2"/>
  <c r="P1597" i="2" s="1"/>
  <c r="P1599" i="2"/>
  <c r="P1600" i="2" s="1"/>
  <c r="P1889" i="2"/>
  <c r="P1890" i="2" s="1"/>
  <c r="P2223" i="2"/>
  <c r="P2224" i="2" s="1"/>
  <c r="P2235" i="2"/>
  <c r="P2236" i="2" s="1"/>
  <c r="P2331" i="2"/>
  <c r="P2332" i="2" s="1"/>
  <c r="P2427" i="2"/>
  <c r="P2428" i="2" s="1"/>
  <c r="P31" i="2"/>
  <c r="P32" i="2" s="1"/>
  <c r="P34" i="2"/>
  <c r="P35" i="2" s="1"/>
  <c r="P161" i="2"/>
  <c r="P162" i="2" s="1"/>
  <c r="P206" i="2"/>
  <c r="P207" i="2" s="1"/>
  <c r="P209" i="2"/>
  <c r="P210" i="2" s="1"/>
  <c r="P211" i="2" s="1"/>
  <c r="P360" i="2"/>
  <c r="P361" i="2" s="1"/>
  <c r="P363" i="2"/>
  <c r="P364" i="2" s="1"/>
  <c r="P372" i="2"/>
  <c r="P373" i="2" s="1"/>
  <c r="P396" i="2"/>
  <c r="P397" i="2" s="1"/>
  <c r="P399" i="2"/>
  <c r="P400" i="2" s="1"/>
  <c r="P402" i="2"/>
  <c r="P403" i="2" s="1"/>
  <c r="P405" i="2"/>
  <c r="P406" i="2" s="1"/>
  <c r="P474" i="2"/>
  <c r="P475" i="2" s="1"/>
  <c r="P495" i="2"/>
  <c r="P496" i="2" s="1"/>
  <c r="P534" i="2"/>
  <c r="P535" i="2" s="1"/>
  <c r="P582" i="2"/>
  <c r="P583" i="2" s="1"/>
  <c r="P585" i="2"/>
  <c r="P586" i="2" s="1"/>
  <c r="P615" i="2"/>
  <c r="P616" i="2" s="1"/>
  <c r="P621" i="2"/>
  <c r="P622" i="2" s="1"/>
  <c r="P624" i="2"/>
  <c r="P625" i="2" s="1"/>
  <c r="P627" i="2"/>
  <c r="P628" i="2" s="1"/>
  <c r="P723" i="2"/>
  <c r="P724" i="2" s="1"/>
  <c r="P378" i="2"/>
  <c r="P379" i="2" s="1"/>
  <c r="P381" i="2"/>
  <c r="P382" i="2" s="1"/>
  <c r="P540" i="2"/>
  <c r="P541" i="2" s="1"/>
  <c r="P543" i="2"/>
  <c r="P544" i="2" s="1"/>
  <c r="P645" i="2"/>
  <c r="P646" i="2" s="1"/>
  <c r="P648" i="2"/>
  <c r="P649" i="2" s="1"/>
  <c r="P651" i="2"/>
  <c r="P652" i="2" s="1"/>
  <c r="P690" i="2"/>
  <c r="P691" i="2" s="1"/>
  <c r="P705" i="2"/>
  <c r="P706" i="2" s="1"/>
  <c r="P714" i="2"/>
  <c r="P715" i="2" s="1"/>
  <c r="P741" i="2"/>
  <c r="P742" i="2" s="1"/>
  <c r="P750" i="2"/>
  <c r="P751" i="2" s="1"/>
  <c r="P766" i="2"/>
  <c r="P767" i="2" s="1"/>
  <c r="P793" i="2"/>
  <c r="P794" i="2" s="1"/>
  <c r="P1023" i="2"/>
  <c r="P1024" i="2" s="1"/>
  <c r="P1029" i="2"/>
  <c r="P1030" i="2" s="1"/>
  <c r="P1032" i="2"/>
  <c r="P1033" i="2" s="1"/>
  <c r="P1056" i="2"/>
  <c r="P1057" i="2" s="1"/>
  <c r="P1979" i="2"/>
  <c r="P1980" i="2" s="1"/>
  <c r="P1985" i="2"/>
  <c r="P1986" i="2" s="1"/>
  <c r="P2132" i="2"/>
  <c r="P2133" i="2" s="1"/>
  <c r="P2135" i="2"/>
  <c r="P2136" i="2" s="1"/>
  <c r="P2141" i="2"/>
  <c r="P2142" i="2" s="1"/>
  <c r="P2379" i="2"/>
  <c r="P2380" i="2" s="1"/>
  <c r="P2475" i="2"/>
  <c r="P2476" i="2" s="1"/>
  <c r="P1460" i="2"/>
  <c r="P1461" i="2" s="1"/>
  <c r="P1466" i="2"/>
  <c r="P1467" i="2" s="1"/>
  <c r="P1472" i="2"/>
  <c r="P1473" i="2" s="1"/>
  <c r="P1478" i="2"/>
  <c r="P1479" i="2" s="1"/>
  <c r="P1484" i="2"/>
  <c r="P1485" i="2" s="1"/>
  <c r="P1490" i="2"/>
  <c r="P1491" i="2" s="1"/>
  <c r="P1496" i="2"/>
  <c r="P1497" i="2" s="1"/>
  <c r="P1502" i="2"/>
  <c r="P1503" i="2" s="1"/>
  <c r="P1508" i="2"/>
  <c r="P1509" i="2" s="1"/>
  <c r="P1514" i="2"/>
  <c r="P1515" i="2" s="1"/>
  <c r="P1516" i="2" s="1"/>
  <c r="P1901" i="2"/>
  <c r="P1902" i="2" s="1"/>
  <c r="P1955" i="2"/>
  <c r="P1956" i="2" s="1"/>
  <c r="P1961" i="2"/>
  <c r="P1962" i="2" s="1"/>
  <c r="P2003" i="2"/>
  <c r="P2004" i="2" s="1"/>
  <c r="P2009" i="2"/>
  <c r="P2010" i="2" s="1"/>
  <c r="P2018" i="2"/>
  <c r="P2019" i="2" s="1"/>
  <c r="P2024" i="2"/>
  <c r="P2025" i="2" s="1"/>
  <c r="P2030" i="2"/>
  <c r="P2031" i="2" s="1"/>
  <c r="P2036" i="2"/>
  <c r="P2037" i="2" s="1"/>
  <c r="P2042" i="2"/>
  <c r="P2043" i="2" s="1"/>
  <c r="P2048" i="2"/>
  <c r="P2049" i="2" s="1"/>
  <c r="P2054" i="2"/>
  <c r="P2055" i="2" s="1"/>
  <c r="P2148" i="2"/>
  <c r="P2149" i="2" s="1"/>
  <c r="P2150" i="2" s="1"/>
  <c r="P2310" i="2"/>
  <c r="P2311" i="2" s="1"/>
  <c r="P2334" i="2"/>
  <c r="P2335" i="2" s="1"/>
  <c r="P2337" i="2"/>
  <c r="P2338" i="2" s="1"/>
  <c r="P2340" i="2"/>
  <c r="P2341" i="2" s="1"/>
  <c r="P2346" i="2"/>
  <c r="P2347" i="2" s="1"/>
  <c r="P2382" i="2"/>
  <c r="P2383" i="2" s="1"/>
  <c r="P2430" i="2"/>
  <c r="P2431" i="2" s="1"/>
  <c r="P2478" i="2"/>
  <c r="P2479" i="2" s="1"/>
  <c r="P2512" i="2"/>
  <c r="P2513" i="2" s="1"/>
  <c r="P2515" i="2"/>
  <c r="P2516" i="2" s="1"/>
  <c r="P2554" i="2"/>
  <c r="P2555" i="2" s="1"/>
  <c r="P2556" i="2" s="1"/>
  <c r="P2570" i="2"/>
  <c r="P2571" i="2" s="1"/>
  <c r="P2573" i="2"/>
  <c r="P2574" i="2" s="1"/>
  <c r="P2576" i="2"/>
  <c r="P2577" i="2" s="1"/>
  <c r="P2579" i="2"/>
  <c r="P2580" i="2" s="1"/>
  <c r="P2751" i="2"/>
  <c r="P2752" i="2" s="1"/>
  <c r="P2757" i="2"/>
  <c r="P2758" i="2" s="1"/>
  <c r="P2760" i="2"/>
  <c r="P2761" i="2" s="1"/>
  <c r="P2763" i="2"/>
  <c r="P2764" i="2" s="1"/>
  <c r="P2787" i="2"/>
  <c r="P2788" i="2" s="1"/>
  <c r="P2793" i="2"/>
  <c r="P2794" i="2" s="1"/>
  <c r="P2815" i="2"/>
  <c r="P2816" i="2" s="1"/>
  <c r="P2821" i="2"/>
  <c r="P2822" i="2" s="1"/>
  <c r="P2872" i="2"/>
  <c r="P2873" i="2" s="1"/>
  <c r="P2878" i="2"/>
  <c r="P2879" i="2" s="1"/>
  <c r="P2917" i="2"/>
  <c r="P2918" i="2" s="1"/>
  <c r="P2920" i="2"/>
  <c r="P2921" i="2" s="1"/>
  <c r="P2923" i="2"/>
  <c r="P2924" i="2" s="1"/>
  <c r="P2926" i="2"/>
  <c r="P2927" i="2" s="1"/>
  <c r="P2965" i="2"/>
  <c r="P2966" i="2" s="1"/>
  <c r="P2968" i="2"/>
  <c r="P2969" i="2" s="1"/>
  <c r="P2971" i="2"/>
  <c r="P2972" i="2" s="1"/>
  <c r="P2974" i="2"/>
  <c r="P2975" i="2" s="1"/>
  <c r="P3013" i="2"/>
  <c r="P3014" i="2" s="1"/>
  <c r="P3016" i="2"/>
  <c r="P3017" i="2" s="1"/>
  <c r="P3019" i="2"/>
  <c r="P3020" i="2" s="1"/>
  <c r="P3022" i="2"/>
  <c r="P3023" i="2" s="1"/>
  <c r="P2524" i="2"/>
  <c r="P2525" i="2" s="1"/>
  <c r="P2603" i="2"/>
  <c r="P2604" i="2" s="1"/>
  <c r="P2609" i="2"/>
  <c r="P2610" i="2" s="1"/>
  <c r="P2651" i="2"/>
  <c r="P2652" i="2" s="1"/>
  <c r="P2657" i="2"/>
  <c r="P2658" i="2" s="1"/>
  <c r="P2691" i="2"/>
  <c r="P2692" i="2" s="1"/>
  <c r="P2697" i="2"/>
  <c r="P2833" i="2"/>
  <c r="P2834" i="2" s="1"/>
  <c r="P2983" i="2"/>
  <c r="P2984" i="2" s="1"/>
  <c r="P2594" i="2"/>
  <c r="P2595" i="2" s="1"/>
  <c r="P2642" i="2"/>
  <c r="P2643" i="2" s="1"/>
  <c r="P2709" i="2"/>
  <c r="P2710" i="2" s="1"/>
  <c r="P2715" i="2"/>
  <c r="P2716" i="2" s="1"/>
  <c r="P2941" i="2"/>
  <c r="P2942" i="2" s="1"/>
  <c r="P13" i="2"/>
  <c r="P14" i="2" s="1"/>
  <c r="P47" i="2"/>
  <c r="P48" i="2" s="1"/>
  <c r="P71" i="2"/>
  <c r="P72" i="2" s="1"/>
  <c r="P95" i="2"/>
  <c r="P96" i="2" s="1"/>
  <c r="P119" i="2"/>
  <c r="P120" i="2" s="1"/>
  <c r="P122" i="2"/>
  <c r="P123" i="2" s="1"/>
  <c r="P125" i="2"/>
  <c r="P126" i="2" s="1"/>
  <c r="P254" i="2"/>
  <c r="P255" i="2" s="1"/>
  <c r="P257" i="2"/>
  <c r="P258" i="2" s="1"/>
  <c r="P260" i="2"/>
  <c r="P261" i="2" s="1"/>
  <c r="P320" i="2"/>
  <c r="P321" i="2" s="1"/>
  <c r="P323" i="2"/>
  <c r="P324" i="2" s="1"/>
  <c r="P444" i="2"/>
  <c r="P445" i="2" s="1"/>
  <c r="P447" i="2"/>
  <c r="P448" i="2" s="1"/>
  <c r="P450" i="2"/>
  <c r="P451" i="2" s="1"/>
  <c r="P522" i="2"/>
  <c r="P523" i="2" s="1"/>
  <c r="P525" i="2"/>
  <c r="P526" i="2" s="1"/>
  <c r="P663" i="2"/>
  <c r="P664" i="2" s="1"/>
  <c r="P729" i="2"/>
  <c r="P730" i="2" s="1"/>
  <c r="P732" i="2"/>
  <c r="P733" i="2" s="1"/>
  <c r="P789" i="2"/>
  <c r="P790" i="2" s="1"/>
  <c r="P791" i="2" s="1"/>
  <c r="P847" i="2"/>
  <c r="P848" i="2" s="1"/>
  <c r="P913" i="2"/>
  <c r="P914" i="2" s="1"/>
  <c r="P916" i="2"/>
  <c r="P917" i="2" s="1"/>
  <c r="P972" i="2"/>
  <c r="P973" i="2" s="1"/>
  <c r="P974" i="2" s="1"/>
  <c r="P979" i="2" s="1"/>
  <c r="P1001" i="2"/>
  <c r="P1002" i="2" s="1"/>
  <c r="P1003" i="2" s="1"/>
  <c r="P1035" i="2"/>
  <c r="P1036" i="2" s="1"/>
  <c r="P1041" i="2"/>
  <c r="P1042" i="2" s="1"/>
  <c r="P1044" i="2"/>
  <c r="P1045" i="2" s="1"/>
  <c r="P1047" i="2"/>
  <c r="P1048" i="2" s="1"/>
  <c r="P1053" i="2"/>
  <c r="P1054" i="2" s="1"/>
  <c r="P1127" i="2"/>
  <c r="P1128" i="2" s="1"/>
  <c r="P1282" i="2"/>
  <c r="P1283" i="2" s="1"/>
  <c r="P1284" i="2" s="1"/>
  <c r="P1605" i="2"/>
  <c r="P1606" i="2" s="1"/>
  <c r="P1608" i="2"/>
  <c r="P1609" i="2" s="1"/>
  <c r="P1611" i="2"/>
  <c r="P1612" i="2" s="1"/>
  <c r="P1943" i="2"/>
  <c r="P1944" i="2" s="1"/>
  <c r="P2358" i="2"/>
  <c r="P2359" i="2" s="1"/>
  <c r="P2391" i="2"/>
  <c r="P2392" i="2" s="1"/>
  <c r="P2397" i="2"/>
  <c r="P2398" i="2" s="1"/>
  <c r="P2439" i="2"/>
  <c r="P2440" i="2" s="1"/>
  <c r="P2442" i="2"/>
  <c r="P2443" i="2" s="1"/>
  <c r="P2445" i="2"/>
  <c r="P2446" i="2" s="1"/>
  <c r="P2487" i="2"/>
  <c r="P2488" i="2" s="1"/>
  <c r="P2490" i="2"/>
  <c r="P2491" i="2" s="1"/>
  <c r="P2493" i="2"/>
  <c r="P2494" i="2" s="1"/>
  <c r="P19" i="2"/>
  <c r="P20" i="2" s="1"/>
  <c r="P53" i="2"/>
  <c r="P54" i="2" s="1"/>
  <c r="P77" i="2"/>
  <c r="P78" i="2" s="1"/>
  <c r="P101" i="2"/>
  <c r="P102" i="2" s="1"/>
  <c r="P191" i="2"/>
  <c r="P192" i="2" s="1"/>
  <c r="P194" i="2"/>
  <c r="P195" i="2" s="1"/>
  <c r="P197" i="2"/>
  <c r="P198" i="2" s="1"/>
  <c r="P302" i="2"/>
  <c r="P303" i="2" s="1"/>
  <c r="P305" i="2"/>
  <c r="P306" i="2" s="1"/>
  <c r="P308" i="2"/>
  <c r="P309" i="2" s="1"/>
  <c r="P366" i="2"/>
  <c r="P367" i="2" s="1"/>
  <c r="P369" i="2"/>
  <c r="P370" i="2" s="1"/>
  <c r="P504" i="2"/>
  <c r="P505" i="2" s="1"/>
  <c r="P507" i="2"/>
  <c r="P508" i="2" s="1"/>
  <c r="P510" i="2"/>
  <c r="P511" i="2" s="1"/>
  <c r="P570" i="2"/>
  <c r="P571" i="2" s="1"/>
  <c r="P573" i="2"/>
  <c r="P574" i="2" s="1"/>
  <c r="P711" i="2"/>
  <c r="P712" i="2" s="1"/>
  <c r="P895" i="2"/>
  <c r="P896" i="2" s="1"/>
  <c r="P1536" i="2"/>
  <c r="P1537" i="2" s="1"/>
  <c r="P1542" i="2"/>
  <c r="P1543" i="2" s="1"/>
  <c r="P1548" i="2"/>
  <c r="P1549" i="2" s="1"/>
  <c r="P1554" i="2"/>
  <c r="P1555" i="2" s="1"/>
  <c r="P1560" i="2"/>
  <c r="P1561" i="2" s="1"/>
  <c r="P1563" i="2"/>
  <c r="P1564" i="2" s="1"/>
  <c r="P1910" i="2"/>
  <c r="P1911" i="2" s="1"/>
  <c r="P2006" i="2"/>
  <c r="P2007" i="2" s="1"/>
  <c r="P2295" i="2"/>
  <c r="P2296" i="2" s="1"/>
  <c r="P25" i="2"/>
  <c r="P26" i="2" s="1"/>
  <c r="P59" i="2"/>
  <c r="P60" i="2" s="1"/>
  <c r="P83" i="2"/>
  <c r="P84" i="2" s="1"/>
  <c r="P107" i="2"/>
  <c r="P108" i="2" s="1"/>
  <c r="P138" i="2"/>
  <c r="P167" i="2"/>
  <c r="P168" i="2" s="1"/>
  <c r="P170" i="2"/>
  <c r="P171" i="2" s="1"/>
  <c r="P173" i="2"/>
  <c r="P174" i="2" s="1"/>
  <c r="P224" i="2"/>
  <c r="P225" i="2" s="1"/>
  <c r="P227" i="2"/>
  <c r="P228" i="2" s="1"/>
  <c r="P348" i="2"/>
  <c r="P349" i="2" s="1"/>
  <c r="P351" i="2"/>
  <c r="P352" i="2" s="1"/>
  <c r="P354" i="2"/>
  <c r="P355" i="2" s="1"/>
  <c r="P414" i="2"/>
  <c r="P415" i="2" s="1"/>
  <c r="P417" i="2"/>
  <c r="P418" i="2" s="1"/>
  <c r="P552" i="2"/>
  <c r="P553" i="2" s="1"/>
  <c r="P555" i="2"/>
  <c r="P556" i="2" s="1"/>
  <c r="P558" i="2"/>
  <c r="P559" i="2" s="1"/>
  <c r="P618" i="2"/>
  <c r="P619" i="2" s="1"/>
  <c r="P633" i="2"/>
  <c r="P634" i="2" s="1"/>
  <c r="P636" i="2"/>
  <c r="P637" i="2" s="1"/>
  <c r="P702" i="2"/>
  <c r="P703" i="2" s="1"/>
  <c r="P759" i="2"/>
  <c r="P760" i="2" s="1"/>
  <c r="P802" i="2"/>
  <c r="P803" i="2" s="1"/>
  <c r="P817" i="2"/>
  <c r="P818" i="2" s="1"/>
  <c r="P820" i="2"/>
  <c r="P821" i="2" s="1"/>
  <c r="P886" i="2"/>
  <c r="P887" i="2" s="1"/>
  <c r="P943" i="2"/>
  <c r="P944" i="2" s="1"/>
  <c r="P1086" i="2"/>
  <c r="P1087" i="2" s="1"/>
  <c r="P1088" i="2" s="1"/>
  <c r="P1097" i="2"/>
  <c r="P1098" i="2" s="1"/>
  <c r="P1100" i="2"/>
  <c r="P1101" i="2" s="1"/>
  <c r="P2175" i="2"/>
  <c r="P2176" i="2" s="1"/>
  <c r="P2558" i="2"/>
  <c r="P2559" i="2" s="1"/>
  <c r="P2560" i="2" s="1"/>
  <c r="P2612" i="2"/>
  <c r="P2613" i="2" s="1"/>
  <c r="P2615" i="2"/>
  <c r="P2616" i="2" s="1"/>
  <c r="P2660" i="2"/>
  <c r="P2661" i="2" s="1"/>
  <c r="P2663" i="2"/>
  <c r="P2664" i="2" s="1"/>
  <c r="P131" i="2"/>
  <c r="P132" i="2" s="1"/>
  <c r="P155" i="2"/>
  <c r="P156" i="2" s="1"/>
  <c r="P179" i="2"/>
  <c r="P180" i="2" s="1"/>
  <c r="P248" i="2"/>
  <c r="P249" i="2" s="1"/>
  <c r="P296" i="2"/>
  <c r="P297" i="2" s="1"/>
  <c r="P342" i="2"/>
  <c r="P343" i="2" s="1"/>
  <c r="P390" i="2"/>
  <c r="P391" i="2" s="1"/>
  <c r="P438" i="2"/>
  <c r="P439" i="2" s="1"/>
  <c r="P498" i="2"/>
  <c r="P499" i="2" s="1"/>
  <c r="P546" i="2"/>
  <c r="P547" i="2" s="1"/>
  <c r="P594" i="2"/>
  <c r="P595" i="2" s="1"/>
  <c r="P630" i="2"/>
  <c r="P631" i="2" s="1"/>
  <c r="P678" i="2"/>
  <c r="P679" i="2" s="1"/>
  <c r="P726" i="2"/>
  <c r="P727" i="2" s="1"/>
  <c r="P772" i="2"/>
  <c r="P773" i="2" s="1"/>
  <c r="P814" i="2"/>
  <c r="P815" i="2" s="1"/>
  <c r="P862" i="2"/>
  <c r="P863" i="2" s="1"/>
  <c r="P910" i="2"/>
  <c r="P911" i="2" s="1"/>
  <c r="P958" i="2"/>
  <c r="P959" i="2" s="1"/>
  <c r="P983" i="2"/>
  <c r="P984" i="2" s="1"/>
  <c r="P992" i="2"/>
  <c r="P993" i="2" s="1"/>
  <c r="P1011" i="2"/>
  <c r="P1012" i="2" s="1"/>
  <c r="P1017" i="2"/>
  <c r="P1018" i="2" s="1"/>
  <c r="P1026" i="2"/>
  <c r="P1027" i="2" s="1"/>
  <c r="P1059" i="2"/>
  <c r="P1060" i="2" s="1"/>
  <c r="P1065" i="2"/>
  <c r="P1066" i="2" s="1"/>
  <c r="P1074" i="2"/>
  <c r="P1075" i="2" s="1"/>
  <c r="P1093" i="2"/>
  <c r="P1094" i="2" s="1"/>
  <c r="P1095" i="2" s="1"/>
  <c r="P1142" i="2"/>
  <c r="P1143" i="2" s="1"/>
  <c r="P1148" i="2"/>
  <c r="P1149" i="2" s="1"/>
  <c r="P1154" i="2"/>
  <c r="P1155" i="2" s="1"/>
  <c r="P1160" i="2"/>
  <c r="P1161" i="2" s="1"/>
  <c r="P1166" i="2"/>
  <c r="P1167" i="2" s="1"/>
  <c r="P1172" i="2"/>
  <c r="P1173" i="2" s="1"/>
  <c r="P1178" i="2"/>
  <c r="P1179" i="2" s="1"/>
  <c r="P1184" i="2"/>
  <c r="P1185" i="2" s="1"/>
  <c r="P1190" i="2"/>
  <c r="P1191" i="2" s="1"/>
  <c r="P1196" i="2"/>
  <c r="P1197" i="2" s="1"/>
  <c r="P1202" i="2"/>
  <c r="P1203" i="2" s="1"/>
  <c r="P1208" i="2"/>
  <c r="P1209" i="2" s="1"/>
  <c r="P1214" i="2"/>
  <c r="P1215" i="2" s="1"/>
  <c r="P1220" i="2"/>
  <c r="P1221" i="2" s="1"/>
  <c r="P1226" i="2"/>
  <c r="P1227" i="2" s="1"/>
  <c r="P1232" i="2"/>
  <c r="P1233" i="2" s="1"/>
  <c r="P1238" i="2"/>
  <c r="P1239" i="2" s="1"/>
  <c r="P1244" i="2"/>
  <c r="P1245" i="2" s="1"/>
  <c r="P1250" i="2"/>
  <c r="P1251" i="2" s="1"/>
  <c r="P1256" i="2"/>
  <c r="P1257" i="2" s="1"/>
  <c r="P1262" i="2"/>
  <c r="P1263" i="2" s="1"/>
  <c r="P1268" i="2"/>
  <c r="P1269" i="2" s="1"/>
  <c r="P1274" i="2"/>
  <c r="P1275" i="2" s="1"/>
  <c r="P1276" i="2" s="1"/>
  <c r="P1289" i="2"/>
  <c r="P1290" i="2" s="1"/>
  <c r="P1295" i="2"/>
  <c r="P1296" i="2" s="1"/>
  <c r="P1301" i="2"/>
  <c r="P1302" i="2" s="1"/>
  <c r="P1307" i="2"/>
  <c r="P1308" i="2" s="1"/>
  <c r="P1313" i="2"/>
  <c r="P1314" i="2" s="1"/>
  <c r="P1319" i="2"/>
  <c r="P1320" i="2" s="1"/>
  <c r="P1325" i="2"/>
  <c r="P1326" i="2" s="1"/>
  <c r="P1331" i="2"/>
  <c r="P1332" i="2" s="1"/>
  <c r="P1337" i="2"/>
  <c r="P1338" i="2" s="1"/>
  <c r="P1343" i="2"/>
  <c r="P1344" i="2" s="1"/>
  <c r="P1349" i="2"/>
  <c r="P1350" i="2" s="1"/>
  <c r="P1355" i="2"/>
  <c r="P1356" i="2" s="1"/>
  <c r="P1361" i="2"/>
  <c r="P1362" i="2" s="1"/>
  <c r="P1367" i="2"/>
  <c r="P1368" i="2" s="1"/>
  <c r="P1373" i="2"/>
  <c r="P1374" i="2" s="1"/>
  <c r="P1379" i="2"/>
  <c r="P1380" i="2" s="1"/>
  <c r="P1385" i="2"/>
  <c r="P1386" i="2" s="1"/>
  <c r="P1391" i="2"/>
  <c r="P1392" i="2" s="1"/>
  <c r="P1397" i="2"/>
  <c r="P1398" i="2" s="1"/>
  <c r="P1403" i="2"/>
  <c r="P1404" i="2" s="1"/>
  <c r="P1409" i="2"/>
  <c r="P1410" i="2" s="1"/>
  <c r="P1415" i="2"/>
  <c r="P1416" i="2" s="1"/>
  <c r="P1421" i="2"/>
  <c r="P1422" i="2" s="1"/>
  <c r="P1427" i="2"/>
  <c r="P1428" i="2" s="1"/>
  <c r="P1433" i="2"/>
  <c r="P1434" i="2" s="1"/>
  <c r="P1439" i="2"/>
  <c r="P1440" i="2" s="1"/>
  <c r="P1445" i="2"/>
  <c r="P1446" i="2" s="1"/>
  <c r="P1451" i="2"/>
  <c r="P1452" i="2" s="1"/>
  <c r="P1457" i="2"/>
  <c r="P1458" i="2" s="1"/>
  <c r="P1590" i="2"/>
  <c r="P1591" i="2" s="1"/>
  <c r="P1638" i="2"/>
  <c r="P1639" i="2" s="1"/>
  <c r="P1644" i="2"/>
  <c r="P1645" i="2" s="1"/>
  <c r="P1650" i="2"/>
  <c r="P1651" i="2" s="1"/>
  <c r="P1656" i="2"/>
  <c r="P1657" i="2" s="1"/>
  <c r="P1662" i="2"/>
  <c r="P1663" i="2" s="1"/>
  <c r="P1668" i="2"/>
  <c r="P1669" i="2" s="1"/>
  <c r="P1674" i="2"/>
  <c r="P1675" i="2" s="1"/>
  <c r="P1680" i="2"/>
  <c r="P1681" i="2" s="1"/>
  <c r="P1686" i="2"/>
  <c r="P1687" i="2" s="1"/>
  <c r="P1692" i="2"/>
  <c r="P1693" i="2" s="1"/>
  <c r="P1698" i="2"/>
  <c r="P1699" i="2" s="1"/>
  <c r="P1704" i="2"/>
  <c r="P1705" i="2" s="1"/>
  <c r="P1710" i="2"/>
  <c r="P1711" i="2" s="1"/>
  <c r="P1716" i="2"/>
  <c r="P1717" i="2" s="1"/>
  <c r="P1722" i="2"/>
  <c r="P1723" i="2" s="1"/>
  <c r="P1728" i="2"/>
  <c r="P1729" i="2" s="1"/>
  <c r="P1804" i="2"/>
  <c r="P1805" i="2" s="1"/>
  <c r="P1806" i="2" s="1"/>
  <c r="P1892" i="2"/>
  <c r="P1893" i="2" s="1"/>
  <c r="P1958" i="2"/>
  <c r="P1959" i="2" s="1"/>
  <c r="P1988" i="2"/>
  <c r="P1989" i="2" s="1"/>
  <c r="P2160" i="2"/>
  <c r="P2161" i="2" s="1"/>
  <c r="P2226" i="2"/>
  <c r="P2227" i="2" s="1"/>
  <c r="P2229" i="2"/>
  <c r="P2230" i="2" s="1"/>
  <c r="P2271" i="2"/>
  <c r="P2272" i="2" s="1"/>
  <c r="P1278" i="2"/>
  <c r="P1279" i="2" s="1"/>
  <c r="P1280" i="2" s="1"/>
  <c r="P1528" i="2"/>
  <c r="P1530" i="2" s="1"/>
  <c r="P1582" i="2"/>
  <c r="P1787" i="2"/>
  <c r="P2343" i="2"/>
  <c r="P2344" i="2" s="1"/>
  <c r="P2184" i="2"/>
  <c r="P2185" i="2" s="1"/>
  <c r="P2187" i="2"/>
  <c r="P2188" i="2" s="1"/>
  <c r="P2190" i="2"/>
  <c r="P2191" i="2" s="1"/>
  <c r="P2256" i="2"/>
  <c r="P2257" i="2" s="1"/>
  <c r="P2259" i="2"/>
  <c r="P2260" i="2" s="1"/>
  <c r="P2533" i="2"/>
  <c r="P2534" i="2" s="1"/>
  <c r="P2536" i="2"/>
  <c r="P2537" i="2" s="1"/>
  <c r="P2539" i="2"/>
  <c r="P2540" i="2" s="1"/>
  <c r="P2718" i="2"/>
  <c r="P2719" i="2" s="1"/>
  <c r="P2721" i="2"/>
  <c r="P2722" i="2" s="1"/>
  <c r="P2727" i="2"/>
  <c r="P2728" i="2" s="1"/>
  <c r="P2730" i="2"/>
  <c r="P2731" i="2" s="1"/>
  <c r="P2803" i="2"/>
  <c r="P2804" i="2" s="1"/>
  <c r="P2805" i="2" s="1"/>
  <c r="P2842" i="2"/>
  <c r="P2843" i="2" s="1"/>
  <c r="P2848" i="2"/>
  <c r="P2849" i="2" s="1"/>
  <c r="P2896" i="2"/>
  <c r="P2897" i="2" s="1"/>
  <c r="P2899" i="2"/>
  <c r="P2900" i="2" s="1"/>
  <c r="P2902" i="2"/>
  <c r="P2903" i="2" s="1"/>
  <c r="P2944" i="2"/>
  <c r="P2945" i="2" s="1"/>
  <c r="P2947" i="2"/>
  <c r="P2948" i="2" s="1"/>
  <c r="P2950" i="2"/>
  <c r="P2951" i="2" s="1"/>
  <c r="P2992" i="2"/>
  <c r="P2993" i="2" s="1"/>
  <c r="P2995" i="2"/>
  <c r="P2996" i="2" s="1"/>
  <c r="P2998" i="2"/>
  <c r="P2999" i="2" s="1"/>
  <c r="P3040" i="2"/>
  <c r="P3041" i="2" s="1"/>
  <c r="P3043" i="2"/>
  <c r="P3044" i="2" s="1"/>
  <c r="P3046" i="2"/>
  <c r="P3047" i="2" s="1"/>
  <c r="P1463" i="2"/>
  <c r="P1464" i="2" s="1"/>
  <c r="P1469" i="2"/>
  <c r="P1470" i="2" s="1"/>
  <c r="P1475" i="2"/>
  <c r="P1476" i="2" s="1"/>
  <c r="P1481" i="2"/>
  <c r="P1482" i="2" s="1"/>
  <c r="P1487" i="2"/>
  <c r="P1488" i="2" s="1"/>
  <c r="P1493" i="2"/>
  <c r="P1494" i="2" s="1"/>
  <c r="P1499" i="2"/>
  <c r="P1500" i="2" s="1"/>
  <c r="P1505" i="2"/>
  <c r="P1506" i="2" s="1"/>
  <c r="P1511" i="2"/>
  <c r="P1512" i="2" s="1"/>
  <c r="P1518" i="2"/>
  <c r="P1519" i="2" s="1"/>
  <c r="P1578" i="2"/>
  <c r="P1579" i="2" s="1"/>
  <c r="P1602" i="2"/>
  <c r="P1603" i="2" s="1"/>
  <c r="P1626" i="2"/>
  <c r="P1627" i="2" s="1"/>
  <c r="P1796" i="2"/>
  <c r="P1797" i="2" s="1"/>
  <c r="P1798" i="2" s="1"/>
  <c r="P1922" i="2"/>
  <c r="P1923" i="2" s="1"/>
  <c r="P1970" i="2"/>
  <c r="P1971" i="2" s="1"/>
  <c r="P2015" i="2"/>
  <c r="P2016" i="2" s="1"/>
  <c r="P2021" i="2"/>
  <c r="P2022" i="2" s="1"/>
  <c r="P2027" i="2"/>
  <c r="P2028" i="2" s="1"/>
  <c r="P2033" i="2"/>
  <c r="P2034" i="2" s="1"/>
  <c r="P2039" i="2"/>
  <c r="P2040" i="2" s="1"/>
  <c r="P2045" i="2"/>
  <c r="P2046" i="2" s="1"/>
  <c r="P2051" i="2"/>
  <c r="P2052" i="2" s="1"/>
  <c r="P2057" i="2"/>
  <c r="P2058" i="2" s="1"/>
  <c r="P2144" i="2"/>
  <c r="P2145" i="2" s="1"/>
  <c r="P2146" i="2" s="1"/>
  <c r="P2156" i="2"/>
  <c r="P2157" i="2" s="1"/>
  <c r="P2158" i="2" s="1"/>
  <c r="P2238" i="2"/>
  <c r="P2239" i="2" s="1"/>
  <c r="P2241" i="2"/>
  <c r="P2242" i="2" s="1"/>
  <c r="P2244" i="2"/>
  <c r="P2245" i="2" s="1"/>
  <c r="P2304" i="2"/>
  <c r="P2305" i="2" s="1"/>
  <c r="P2307" i="2"/>
  <c r="P2308" i="2" s="1"/>
  <c r="P2370" i="2"/>
  <c r="P2371" i="2" s="1"/>
  <c r="P2373" i="2"/>
  <c r="P2374" i="2" s="1"/>
  <c r="P2415" i="2"/>
  <c r="P2416" i="2" s="1"/>
  <c r="P2421" i="2"/>
  <c r="P2422" i="2" s="1"/>
  <c r="P2463" i="2"/>
  <c r="P2464" i="2" s="1"/>
  <c r="P2466" i="2"/>
  <c r="P2467" i="2" s="1"/>
  <c r="P2469" i="2"/>
  <c r="P2470" i="2" s="1"/>
  <c r="P2636" i="2"/>
  <c r="P2637" i="2" s="1"/>
  <c r="P2639" i="2"/>
  <c r="P2640" i="2" s="1"/>
  <c r="P2684" i="2"/>
  <c r="P2685" i="2" s="1"/>
  <c r="P2686" i="2" s="1"/>
  <c r="P2766" i="2"/>
  <c r="P2767" i="2" s="1"/>
  <c r="P2772" i="2"/>
  <c r="P2773" i="2" s="1"/>
  <c r="P2778" i="2"/>
  <c r="P2779" i="2" s="1"/>
  <c r="P2784" i="2"/>
  <c r="P2785" i="2" s="1"/>
  <c r="P2060" i="2"/>
  <c r="P2061" i="2" s="1"/>
  <c r="P2066" i="2"/>
  <c r="P2067" i="2" s="1"/>
  <c r="P2072" i="2"/>
  <c r="P2073" i="2" s="1"/>
  <c r="P2078" i="2"/>
  <c r="P2079" i="2" s="1"/>
  <c r="P2084" i="2"/>
  <c r="P2085" i="2" s="1"/>
  <c r="P2090" i="2"/>
  <c r="P2091" i="2" s="1"/>
  <c r="P2096" i="2"/>
  <c r="P2097" i="2" s="1"/>
  <c r="P2102" i="2"/>
  <c r="P2103" i="2" s="1"/>
  <c r="P2108" i="2"/>
  <c r="P2109" i="2" s="1"/>
  <c r="P2114" i="2"/>
  <c r="P2115" i="2" s="1"/>
  <c r="P2120" i="2"/>
  <c r="P2121" i="2" s="1"/>
  <c r="P2138" i="2"/>
  <c r="P2139" i="2" s="1"/>
  <c r="P2178" i="2"/>
  <c r="P2179" i="2" s="1"/>
  <c r="P2232" i="2"/>
  <c r="P2233" i="2" s="1"/>
  <c r="P2280" i="2"/>
  <c r="P2281" i="2" s="1"/>
  <c r="P2328" i="2"/>
  <c r="P2329" i="2" s="1"/>
  <c r="P2376" i="2"/>
  <c r="P2377" i="2" s="1"/>
  <c r="P2400" i="2"/>
  <c r="P2401" i="2" s="1"/>
  <c r="P2424" i="2"/>
  <c r="P2425" i="2" s="1"/>
  <c r="P2448" i="2"/>
  <c r="P2449" i="2" s="1"/>
  <c r="P2472" i="2"/>
  <c r="P2473" i="2" s="1"/>
  <c r="P2496" i="2"/>
  <c r="P2497" i="2" s="1"/>
  <c r="P2518" i="2"/>
  <c r="P2519" i="2" s="1"/>
  <c r="P2542" i="2"/>
  <c r="P2543" i="2" s="1"/>
  <c r="P2562" i="2"/>
  <c r="P2563" i="2" s="1"/>
  <c r="P2564" i="2" s="1"/>
  <c r="P2582" i="2"/>
  <c r="P2583" i="2" s="1"/>
  <c r="P2606" i="2"/>
  <c r="P2607" i="2" s="1"/>
  <c r="P2630" i="2"/>
  <c r="P2631" i="2" s="1"/>
  <c r="P2654" i="2"/>
  <c r="P2655" i="2" s="1"/>
  <c r="P2678" i="2"/>
  <c r="P2679" i="2" s="1"/>
  <c r="P2694" i="2"/>
  <c r="P2695" i="2" s="1"/>
  <c r="P2733" i="2"/>
  <c r="P2734" i="2" s="1"/>
  <c r="P2742" i="2"/>
  <c r="P2743" i="2" s="1"/>
  <c r="P2796" i="2"/>
  <c r="P2797" i="2" s="1"/>
  <c r="P2824" i="2"/>
  <c r="P2851" i="2"/>
  <c r="P2852" i="2" s="1"/>
  <c r="P2881" i="2"/>
  <c r="P2882" i="2" s="1"/>
  <c r="P2905" i="2"/>
  <c r="P2906" i="2" s="1"/>
  <c r="P2929" i="2"/>
  <c r="P2930" i="2" s="1"/>
  <c r="P2953" i="2"/>
  <c r="P2954" i="2" s="1"/>
  <c r="P2977" i="2"/>
  <c r="P2978" i="2" s="1"/>
  <c r="P3001" i="2"/>
  <c r="P3002" i="2" s="1"/>
  <c r="P3025" i="2"/>
  <c r="P3026" i="2" s="1"/>
  <c r="P3049" i="2"/>
  <c r="P3050" i="2" s="1"/>
  <c r="P3055" i="2" s="1"/>
  <c r="P2549" i="2"/>
  <c r="P2712" i="2"/>
  <c r="P2713" i="2" s="1"/>
  <c r="P2739" i="2"/>
  <c r="P2740" i="2" s="1"/>
  <c r="P2754" i="2"/>
  <c r="P2755" i="2" s="1"/>
  <c r="P2857" i="2"/>
  <c r="P2858" i="2" s="1"/>
  <c r="P2887" i="2"/>
  <c r="P2888" i="2" s="1"/>
  <c r="P2911" i="2"/>
  <c r="P2912" i="2" s="1"/>
  <c r="P2935" i="2"/>
  <c r="P2936" i="2" s="1"/>
  <c r="P1735" i="2"/>
  <c r="P1736" i="2" s="1"/>
  <c r="P1741" i="2"/>
  <c r="P1742" i="2" s="1"/>
  <c r="P1747" i="2"/>
  <c r="P1748" i="2" s="1"/>
  <c r="P1753" i="2"/>
  <c r="P1754" i="2" s="1"/>
  <c r="P1759" i="2"/>
  <c r="P1760" i="2" s="1"/>
  <c r="P1765" i="2"/>
  <c r="P1766" i="2" s="1"/>
  <c r="P1771" i="2"/>
  <c r="P1772" i="2" s="1"/>
  <c r="P1777" i="2"/>
  <c r="P1778" i="2" s="1"/>
  <c r="P1783" i="2"/>
  <c r="P1784" i="2" s="1"/>
  <c r="P1789" i="2"/>
  <c r="P1790" i="2" s="1"/>
  <c r="P1811" i="2"/>
  <c r="P1812" i="2" s="1"/>
  <c r="P1817" i="2"/>
  <c r="P1818" i="2" s="1"/>
  <c r="P1823" i="2"/>
  <c r="P1824" i="2" s="1"/>
  <c r="P1829" i="2"/>
  <c r="P1830" i="2" s="1"/>
  <c r="P1835" i="2"/>
  <c r="P1836" i="2" s="1"/>
  <c r="P1841" i="2"/>
  <c r="P1842" i="2" s="1"/>
  <c r="P1847" i="2" s="1"/>
  <c r="P1853" i="2"/>
  <c r="P1854" i="2" s="1"/>
  <c r="P1859" i="2"/>
  <c r="P1860" i="2" s="1"/>
  <c r="P1865" i="2"/>
  <c r="P1866" i="2" s="1"/>
  <c r="P2388" i="2"/>
  <c r="P2389" i="2" s="1"/>
  <c r="P2412" i="2"/>
  <c r="P2413" i="2" s="1"/>
  <c r="P2436" i="2"/>
  <c r="P2437" i="2" s="1"/>
  <c r="P2394" i="2"/>
  <c r="P2395" i="2" s="1"/>
  <c r="P2418" i="2"/>
  <c r="P2419" i="2" s="1"/>
  <c r="P2839" i="2"/>
  <c r="P2840" i="2" s="1"/>
  <c r="P2863" i="2"/>
  <c r="P2893" i="2"/>
  <c r="P2894" i="2" s="1"/>
  <c r="P2769" i="2"/>
  <c r="P2770" i="2" s="1"/>
  <c r="P2775" i="2"/>
  <c r="P2776" i="2" s="1"/>
  <c r="P2781" i="2"/>
  <c r="P2782" i="2" s="1"/>
  <c r="P2790" i="2"/>
  <c r="P2791" i="2" s="1"/>
  <c r="P2818" i="2"/>
  <c r="P2819" i="2" s="1"/>
  <c r="P2845" i="2"/>
  <c r="P2846" i="2" s="1"/>
  <c r="P2875" i="2"/>
  <c r="P2876" i="2" s="1"/>
  <c r="D9" i="2"/>
  <c r="E79" i="4"/>
  <c r="F79" i="4"/>
  <c r="C79" i="4"/>
  <c r="P1845" i="2" l="1"/>
  <c r="P3057" i="2"/>
  <c r="P2864" i="2"/>
  <c r="P2870" i="2"/>
  <c r="P2701" i="2"/>
  <c r="P2704" i="2"/>
  <c r="K79" i="4"/>
  <c r="P2825" i="2"/>
  <c r="P2828" i="2"/>
  <c r="P2586" i="2"/>
  <c r="P2589" i="2"/>
  <c r="P2197" i="2"/>
  <c r="P2200" i="2" s="1"/>
  <c r="P2199" i="2"/>
  <c r="P977" i="2"/>
  <c r="P981" i="2"/>
  <c r="P2698" i="2"/>
  <c r="P2861" i="2"/>
  <c r="P2867" i="2"/>
  <c r="S79" i="4"/>
  <c r="R79" i="4"/>
  <c r="Q79" i="4"/>
  <c r="B115" i="4" l="1"/>
  <c r="B84" i="6" l="1"/>
  <c r="F115" i="4"/>
  <c r="C115" i="4"/>
  <c r="G115" i="4"/>
  <c r="D115" i="4"/>
  <c r="E115" i="4"/>
  <c r="O115" i="4" l="1"/>
  <c r="Q115" i="4" s="1"/>
  <c r="K115" i="4"/>
  <c r="S115" i="4"/>
  <c r="R115" i="4"/>
  <c r="L2025" i="2"/>
  <c r="L2026" i="2"/>
  <c r="L1872" i="2"/>
  <c r="L1873" i="2"/>
  <c r="L1871" i="2"/>
  <c r="L1687" i="2"/>
  <c r="L1686" i="2"/>
  <c r="L1688" i="2"/>
  <c r="L1428" i="2"/>
  <c r="L1427" i="2"/>
  <c r="L1426" i="2"/>
  <c r="B32" i="4"/>
  <c r="B122" i="4"/>
  <c r="G122" i="4" s="1"/>
  <c r="B116" i="4"/>
  <c r="G116" i="4" s="1"/>
  <c r="B114" i="4"/>
  <c r="B83" i="6" s="1"/>
  <c r="B113" i="4"/>
  <c r="G113" i="4" s="1"/>
  <c r="B127" i="4"/>
  <c r="B123" i="4"/>
  <c r="G123" i="4" s="1"/>
  <c r="B112" i="4"/>
  <c r="G112" i="4" s="1"/>
  <c r="B111" i="4"/>
  <c r="G111" i="4" s="1"/>
  <c r="B110" i="4"/>
  <c r="G110" i="4" s="1"/>
  <c r="B109" i="4"/>
  <c r="F109" i="4" s="1"/>
  <c r="B108" i="4"/>
  <c r="B77" i="6" s="1"/>
  <c r="B107" i="4"/>
  <c r="B76" i="6" s="1"/>
  <c r="B106" i="4"/>
  <c r="D106" i="4" s="1"/>
  <c r="B105" i="4"/>
  <c r="F105" i="4" s="1"/>
  <c r="B104" i="4"/>
  <c r="B73" i="6" s="1"/>
  <c r="B103" i="4"/>
  <c r="B72" i="6" s="1"/>
  <c r="B102" i="4"/>
  <c r="D102" i="4" s="1"/>
  <c r="B101" i="4"/>
  <c r="B70" i="6" s="1"/>
  <c r="B100" i="4"/>
  <c r="B69" i="6" s="1"/>
  <c r="B99" i="4"/>
  <c r="B68" i="6" s="1"/>
  <c r="B98" i="4"/>
  <c r="D98" i="4" s="1"/>
  <c r="B97" i="4"/>
  <c r="F97" i="4" s="1"/>
  <c r="B96" i="4"/>
  <c r="G96" i="4" s="1"/>
  <c r="B95" i="4"/>
  <c r="F95" i="4" s="1"/>
  <c r="B94" i="4"/>
  <c r="G94" i="4" s="1"/>
  <c r="B93" i="4"/>
  <c r="F93" i="4" s="1"/>
  <c r="B92" i="4"/>
  <c r="G92" i="4" s="1"/>
  <c r="B91" i="4"/>
  <c r="F91" i="4" s="1"/>
  <c r="B90" i="4"/>
  <c r="G90" i="4" s="1"/>
  <c r="B89" i="4"/>
  <c r="F89" i="4" s="1"/>
  <c r="B88" i="4"/>
  <c r="G88" i="4" s="1"/>
  <c r="B87" i="4"/>
  <c r="F87" i="4" s="1"/>
  <c r="B86" i="4"/>
  <c r="G86" i="4" s="1"/>
  <c r="B85" i="4"/>
  <c r="F85" i="4" s="1"/>
  <c r="B84" i="4"/>
  <c r="G84" i="4" s="1"/>
  <c r="B83" i="4"/>
  <c r="F83" i="4" s="1"/>
  <c r="B82" i="4"/>
  <c r="B51" i="6" s="1"/>
  <c r="B81" i="4"/>
  <c r="F81" i="4" s="1"/>
  <c r="B80" i="4"/>
  <c r="G80" i="4" s="1"/>
  <c r="B78" i="4"/>
  <c r="F78" i="4" s="1"/>
  <c r="B77" i="4"/>
  <c r="F77" i="4" s="1"/>
  <c r="B76" i="4"/>
  <c r="G76" i="4" s="1"/>
  <c r="B75" i="4"/>
  <c r="F75" i="4" s="1"/>
  <c r="B74" i="4"/>
  <c r="B43" i="6" s="1"/>
  <c r="B73" i="4"/>
  <c r="F73" i="4" s="1"/>
  <c r="B72" i="4"/>
  <c r="E72" i="4" s="1"/>
  <c r="B71" i="4"/>
  <c r="F71" i="4" s="1"/>
  <c r="B70" i="4"/>
  <c r="G70" i="4" s="1"/>
  <c r="B69" i="4"/>
  <c r="F69" i="4" s="1"/>
  <c r="B68" i="4"/>
  <c r="B37" i="6" s="1"/>
  <c r="B67" i="4"/>
  <c r="F67" i="4" s="1"/>
  <c r="B66" i="4"/>
  <c r="G66" i="4" s="1"/>
  <c r="B65" i="4"/>
  <c r="F65" i="4" s="1"/>
  <c r="B64" i="4"/>
  <c r="B33" i="6" s="1"/>
  <c r="B63" i="4"/>
  <c r="B32" i="6" s="1"/>
  <c r="B62" i="4"/>
  <c r="E62" i="4" s="1"/>
  <c r="S62" i="4" s="1"/>
  <c r="B61" i="4"/>
  <c r="C61" i="4" s="1"/>
  <c r="B60" i="4"/>
  <c r="E60" i="4" s="1"/>
  <c r="B59" i="4"/>
  <c r="F59" i="4" s="1"/>
  <c r="B58" i="4"/>
  <c r="D58" i="4" s="1"/>
  <c r="B57" i="4"/>
  <c r="E57" i="4" s="1"/>
  <c r="B56" i="4"/>
  <c r="B25" i="6" s="1"/>
  <c r="B55" i="4"/>
  <c r="G55" i="4" s="1"/>
  <c r="B54" i="4"/>
  <c r="G54" i="4" s="1"/>
  <c r="B19" i="4"/>
  <c r="B18" i="4"/>
  <c r="B17" i="4"/>
  <c r="B15" i="4"/>
  <c r="B14" i="4"/>
  <c r="B13" i="4"/>
  <c r="B12" i="4"/>
  <c r="B11" i="4"/>
  <c r="B17" i="5" l="1"/>
  <c r="B17" i="9"/>
  <c r="D17" i="9" s="1"/>
  <c r="G14" i="4"/>
  <c r="B13" i="9"/>
  <c r="D13" i="9" s="1"/>
  <c r="B10" i="5"/>
  <c r="B10" i="9"/>
  <c r="D10" i="9" s="1"/>
  <c r="B14" i="5"/>
  <c r="B14" i="9"/>
  <c r="D14" i="9" s="1"/>
  <c r="G32" i="4"/>
  <c r="B39" i="9"/>
  <c r="D39" i="9" s="1"/>
  <c r="B12" i="5"/>
  <c r="B12" i="9"/>
  <c r="D12" i="9" s="1"/>
  <c r="G19" i="4"/>
  <c r="B18" i="9"/>
  <c r="D18" i="9" s="1"/>
  <c r="G12" i="4"/>
  <c r="B11" i="9"/>
  <c r="D11" i="9" s="1"/>
  <c r="G17" i="4"/>
  <c r="B16" i="9"/>
  <c r="D16" i="9" s="1"/>
  <c r="G127" i="4"/>
  <c r="B51" i="9"/>
  <c r="B51" i="5"/>
  <c r="B39" i="5"/>
  <c r="D39" i="5" s="1"/>
  <c r="D32" i="4"/>
  <c r="E32" i="4"/>
  <c r="F32" i="4"/>
  <c r="C32" i="4"/>
  <c r="E83" i="4"/>
  <c r="R83" i="4" s="1"/>
  <c r="D122" i="4"/>
  <c r="O122" i="4" s="1"/>
  <c r="B95" i="6"/>
  <c r="F122" i="4"/>
  <c r="E122" i="4"/>
  <c r="C122" i="4"/>
  <c r="C93" i="4"/>
  <c r="D54" i="4"/>
  <c r="O54" i="4" s="1"/>
  <c r="C78" i="4"/>
  <c r="C89" i="4"/>
  <c r="E67" i="4"/>
  <c r="R67" i="4" s="1"/>
  <c r="C83" i="4"/>
  <c r="F101" i="4"/>
  <c r="B26" i="6"/>
  <c r="B31" i="6"/>
  <c r="B34" i="6"/>
  <c r="B41" i="6"/>
  <c r="B45" i="6"/>
  <c r="B49" i="6"/>
  <c r="B53" i="6"/>
  <c r="B57" i="6"/>
  <c r="B64" i="6"/>
  <c r="B71" i="6"/>
  <c r="B74" i="6"/>
  <c r="B79" i="6"/>
  <c r="B82" i="6"/>
  <c r="B16" i="5"/>
  <c r="D16" i="5" s="1"/>
  <c r="B29" i="6"/>
  <c r="B35" i="6"/>
  <c r="B38" i="6"/>
  <c r="B42" i="6"/>
  <c r="B46" i="6"/>
  <c r="B50" i="6"/>
  <c r="B54" i="6"/>
  <c r="B58" i="6"/>
  <c r="B61" i="6"/>
  <c r="B65" i="6"/>
  <c r="B75" i="6"/>
  <c r="B97" i="6"/>
  <c r="B18" i="5"/>
  <c r="D18" i="5" s="1"/>
  <c r="D59" i="4"/>
  <c r="K59" i="4" s="1"/>
  <c r="E76" i="4"/>
  <c r="S76" i="4" s="1"/>
  <c r="D116" i="4"/>
  <c r="O116" i="4" s="1"/>
  <c r="B24" i="6"/>
  <c r="B27" i="6"/>
  <c r="B36" i="6"/>
  <c r="B39" i="6"/>
  <c r="B55" i="6"/>
  <c r="B59" i="6"/>
  <c r="B62" i="6"/>
  <c r="B66" i="6"/>
  <c r="B80" i="6"/>
  <c r="B85" i="6"/>
  <c r="B11" i="5"/>
  <c r="D11" i="5" s="1"/>
  <c r="D67" i="4"/>
  <c r="O67" i="4" s="1"/>
  <c r="F76" i="4"/>
  <c r="F94" i="4"/>
  <c r="D113" i="4"/>
  <c r="O113" i="4" s="1"/>
  <c r="B23" i="6"/>
  <c r="B28" i="6"/>
  <c r="B30" i="6"/>
  <c r="B40" i="6"/>
  <c r="B44" i="6"/>
  <c r="B47" i="6"/>
  <c r="B52" i="6"/>
  <c r="B56" i="6"/>
  <c r="B60" i="6"/>
  <c r="B63" i="6"/>
  <c r="B67" i="6"/>
  <c r="B78" i="6"/>
  <c r="B81" i="6"/>
  <c r="B96" i="6"/>
  <c r="B13" i="5"/>
  <c r="D13" i="5" s="1"/>
  <c r="D10" i="5"/>
  <c r="D12" i="5"/>
  <c r="D14" i="5"/>
  <c r="D17" i="5"/>
  <c r="E113" i="4"/>
  <c r="C114" i="4"/>
  <c r="G114" i="4"/>
  <c r="E116" i="4"/>
  <c r="F113" i="4"/>
  <c r="D114" i="4"/>
  <c r="F116" i="4"/>
  <c r="F114" i="4"/>
  <c r="C113" i="4"/>
  <c r="E114" i="4"/>
  <c r="C116" i="4"/>
  <c r="D57" i="4"/>
  <c r="K57" i="4" s="1"/>
  <c r="C77" i="4"/>
  <c r="C96" i="4"/>
  <c r="D77" i="4"/>
  <c r="O77" i="4" s="1"/>
  <c r="E77" i="4"/>
  <c r="R77" i="4" s="1"/>
  <c r="F123" i="4"/>
  <c r="D123" i="4"/>
  <c r="D127" i="4"/>
  <c r="E123" i="4"/>
  <c r="E127" i="4"/>
  <c r="F127" i="4"/>
  <c r="C123" i="4"/>
  <c r="C127" i="4"/>
  <c r="F58" i="4"/>
  <c r="C71" i="4"/>
  <c r="G72" i="4"/>
  <c r="C75" i="4"/>
  <c r="E84" i="4"/>
  <c r="R84" i="4" s="1"/>
  <c r="C85" i="4"/>
  <c r="D89" i="4"/>
  <c r="O89" i="4" s="1"/>
  <c r="F92" i="4"/>
  <c r="D93" i="4"/>
  <c r="O93" i="4" s="1"/>
  <c r="C95" i="4"/>
  <c r="E96" i="4"/>
  <c r="S96" i="4" s="1"/>
  <c r="F98" i="4"/>
  <c r="D100" i="4"/>
  <c r="O100" i="4" s="1"/>
  <c r="F102" i="4"/>
  <c r="D104" i="4"/>
  <c r="O104" i="4" s="1"/>
  <c r="F106" i="4"/>
  <c r="D78" i="4"/>
  <c r="O78" i="4" s="1"/>
  <c r="F61" i="4"/>
  <c r="C67" i="4"/>
  <c r="D71" i="4"/>
  <c r="O71" i="4" s="1"/>
  <c r="E75" i="4"/>
  <c r="E78" i="4"/>
  <c r="R78" i="4" s="1"/>
  <c r="F84" i="4"/>
  <c r="D85" i="4"/>
  <c r="O85" i="4" s="1"/>
  <c r="E89" i="4"/>
  <c r="R89" i="4" s="1"/>
  <c r="E93" i="4"/>
  <c r="R93" i="4" s="1"/>
  <c r="D95" i="4"/>
  <c r="O95" i="4" s="1"/>
  <c r="D110" i="4"/>
  <c r="K110" i="4" s="1"/>
  <c r="D112" i="4"/>
  <c r="O112" i="4" s="1"/>
  <c r="E71" i="4"/>
  <c r="R71" i="4" s="1"/>
  <c r="E85" i="4"/>
  <c r="R85" i="4" s="1"/>
  <c r="E95" i="4"/>
  <c r="S95" i="4" s="1"/>
  <c r="E112" i="4"/>
  <c r="S112" i="4" s="1"/>
  <c r="F112" i="4"/>
  <c r="C112" i="4"/>
  <c r="G69" i="4"/>
  <c r="G81" i="4"/>
  <c r="G87" i="4"/>
  <c r="G91" i="4"/>
  <c r="F62" i="4"/>
  <c r="C65" i="4"/>
  <c r="G67" i="4"/>
  <c r="C69" i="4"/>
  <c r="G71" i="4"/>
  <c r="F72" i="4"/>
  <c r="C73" i="4"/>
  <c r="D75" i="4"/>
  <c r="K75" i="4" s="1"/>
  <c r="G77" i="4"/>
  <c r="G78" i="4"/>
  <c r="E80" i="4"/>
  <c r="S80" i="4" s="1"/>
  <c r="C81" i="4"/>
  <c r="D83" i="4"/>
  <c r="K83" i="4" s="1"/>
  <c r="G85" i="4"/>
  <c r="C87" i="4"/>
  <c r="G89" i="4"/>
  <c r="C91" i="4"/>
  <c r="G93" i="4"/>
  <c r="G95" i="4"/>
  <c r="D111" i="4"/>
  <c r="K111" i="4" s="1"/>
  <c r="G73" i="4"/>
  <c r="D65" i="4"/>
  <c r="O65" i="4" s="1"/>
  <c r="D69" i="4"/>
  <c r="K69" i="4" s="1"/>
  <c r="D73" i="4"/>
  <c r="O73" i="4" s="1"/>
  <c r="F80" i="4"/>
  <c r="D81" i="4"/>
  <c r="O81" i="4" s="1"/>
  <c r="D87" i="4"/>
  <c r="O87" i="4" s="1"/>
  <c r="D91" i="4"/>
  <c r="O91" i="4" s="1"/>
  <c r="G65" i="4"/>
  <c r="D55" i="4"/>
  <c r="O55" i="4" s="1"/>
  <c r="D62" i="4"/>
  <c r="O62" i="4" s="1"/>
  <c r="Q62" i="4" s="1"/>
  <c r="E65" i="4"/>
  <c r="F66" i="4"/>
  <c r="E69" i="4"/>
  <c r="F70" i="4"/>
  <c r="E73" i="4"/>
  <c r="G75" i="4"/>
  <c r="E81" i="4"/>
  <c r="G83" i="4"/>
  <c r="E87" i="4"/>
  <c r="F88" i="4"/>
  <c r="E91" i="4"/>
  <c r="S60" i="4"/>
  <c r="R60" i="4"/>
  <c r="R57" i="4"/>
  <c r="S57" i="4"/>
  <c r="E63" i="4"/>
  <c r="G63" i="4"/>
  <c r="F56" i="4"/>
  <c r="D64" i="4"/>
  <c r="C64" i="4"/>
  <c r="D68" i="4"/>
  <c r="C68" i="4"/>
  <c r="E54" i="4"/>
  <c r="E55" i="4"/>
  <c r="C56" i="4"/>
  <c r="G56" i="4"/>
  <c r="G58" i="4"/>
  <c r="C58" i="4"/>
  <c r="D60" i="4"/>
  <c r="E61" i="4"/>
  <c r="G61" i="4"/>
  <c r="C63" i="4"/>
  <c r="E64" i="4"/>
  <c r="E68" i="4"/>
  <c r="S72" i="4"/>
  <c r="D74" i="4"/>
  <c r="C74" i="4"/>
  <c r="F74" i="4"/>
  <c r="E74" i="4"/>
  <c r="E59" i="4"/>
  <c r="G59" i="4"/>
  <c r="D66" i="4"/>
  <c r="C66" i="4"/>
  <c r="F68" i="4"/>
  <c r="D70" i="4"/>
  <c r="C70" i="4"/>
  <c r="R72" i="4"/>
  <c r="G74" i="4"/>
  <c r="G60" i="4"/>
  <c r="C60" i="4"/>
  <c r="F54" i="4"/>
  <c r="F55" i="4"/>
  <c r="D56" i="4"/>
  <c r="F57" i="4"/>
  <c r="O58" i="4"/>
  <c r="K58" i="4"/>
  <c r="D63" i="4"/>
  <c r="F64" i="4"/>
  <c r="C54" i="4"/>
  <c r="C55" i="4"/>
  <c r="E56" i="4"/>
  <c r="C57" i="4"/>
  <c r="G57" i="4"/>
  <c r="E58" i="4"/>
  <c r="C59" i="4"/>
  <c r="F60" i="4"/>
  <c r="D61" i="4"/>
  <c r="G62" i="4"/>
  <c r="C62" i="4"/>
  <c r="R62" i="4"/>
  <c r="F63" i="4"/>
  <c r="G64" i="4"/>
  <c r="E66" i="4"/>
  <c r="G68" i="4"/>
  <c r="E70" i="4"/>
  <c r="D82" i="4"/>
  <c r="C82" i="4"/>
  <c r="G82" i="4"/>
  <c r="F82" i="4"/>
  <c r="E82" i="4"/>
  <c r="E86" i="4"/>
  <c r="E90" i="4"/>
  <c r="O98" i="4"/>
  <c r="K98" i="4"/>
  <c r="D72" i="4"/>
  <c r="C72" i="4"/>
  <c r="D76" i="4"/>
  <c r="C76" i="4"/>
  <c r="D80" i="4"/>
  <c r="C80" i="4"/>
  <c r="D84" i="4"/>
  <c r="C84" i="4"/>
  <c r="F86" i="4"/>
  <c r="D88" i="4"/>
  <c r="C88" i="4"/>
  <c r="F90" i="4"/>
  <c r="D92" i="4"/>
  <c r="C92" i="4"/>
  <c r="E88" i="4"/>
  <c r="E92" i="4"/>
  <c r="D94" i="4"/>
  <c r="E94" i="4"/>
  <c r="C94" i="4"/>
  <c r="D86" i="4"/>
  <c r="C86" i="4"/>
  <c r="D90" i="4"/>
  <c r="C90" i="4"/>
  <c r="E99" i="4"/>
  <c r="G99" i="4"/>
  <c r="C99" i="4"/>
  <c r="D99" i="4"/>
  <c r="O102" i="4"/>
  <c r="K102" i="4"/>
  <c r="E108" i="4"/>
  <c r="G108" i="4"/>
  <c r="C108" i="4"/>
  <c r="D108" i="4"/>
  <c r="E97" i="4"/>
  <c r="G97" i="4"/>
  <c r="C97" i="4"/>
  <c r="D97" i="4"/>
  <c r="F99" i="4"/>
  <c r="E103" i="4"/>
  <c r="G103" i="4"/>
  <c r="C103" i="4"/>
  <c r="D103" i="4"/>
  <c r="O106" i="4"/>
  <c r="K106" i="4"/>
  <c r="F108" i="4"/>
  <c r="E101" i="4"/>
  <c r="G101" i="4"/>
  <c r="C101" i="4"/>
  <c r="D101" i="4"/>
  <c r="F103" i="4"/>
  <c r="E107" i="4"/>
  <c r="G107" i="4"/>
  <c r="C107" i="4"/>
  <c r="D107" i="4"/>
  <c r="E105" i="4"/>
  <c r="G105" i="4"/>
  <c r="C105" i="4"/>
  <c r="D105" i="4"/>
  <c r="F107" i="4"/>
  <c r="E109" i="4"/>
  <c r="G109" i="4"/>
  <c r="C109" i="4"/>
  <c r="F96" i="4"/>
  <c r="G100" i="4"/>
  <c r="C100" i="4"/>
  <c r="E100" i="4"/>
  <c r="G104" i="4"/>
  <c r="C104" i="4"/>
  <c r="E104" i="4"/>
  <c r="D109" i="4"/>
  <c r="D96" i="4"/>
  <c r="G98" i="4"/>
  <c r="C98" i="4"/>
  <c r="E98" i="4"/>
  <c r="F100" i="4"/>
  <c r="G102" i="4"/>
  <c r="C102" i="4"/>
  <c r="E102" i="4"/>
  <c r="F104" i="4"/>
  <c r="G106" i="4"/>
  <c r="C106" i="4"/>
  <c r="E106" i="4"/>
  <c r="E110" i="4"/>
  <c r="E111" i="4"/>
  <c r="F110" i="4"/>
  <c r="F111" i="4"/>
  <c r="C110" i="4"/>
  <c r="C111" i="4"/>
  <c r="D12" i="4"/>
  <c r="O12" i="4" s="1"/>
  <c r="D14" i="4"/>
  <c r="O14" i="4" s="1"/>
  <c r="D17" i="4"/>
  <c r="O17" i="4" s="1"/>
  <c r="F11" i="4"/>
  <c r="F18" i="4"/>
  <c r="D19" i="4"/>
  <c r="C11" i="4"/>
  <c r="G11" i="4"/>
  <c r="E12" i="4"/>
  <c r="C13" i="4"/>
  <c r="G13" i="4"/>
  <c r="E14" i="4"/>
  <c r="C15" i="4"/>
  <c r="G15" i="4"/>
  <c r="E17" i="4"/>
  <c r="C18" i="4"/>
  <c r="G18" i="4"/>
  <c r="E19" i="4"/>
  <c r="F13" i="4"/>
  <c r="F15" i="4"/>
  <c r="F14" i="4"/>
  <c r="D15" i="4"/>
  <c r="F19" i="4"/>
  <c r="D11" i="4"/>
  <c r="F12" i="4"/>
  <c r="D13" i="4"/>
  <c r="F17" i="4"/>
  <c r="D18" i="4"/>
  <c r="E11" i="4"/>
  <c r="C12" i="4"/>
  <c r="E13" i="4"/>
  <c r="C14" i="4"/>
  <c r="E15" i="4"/>
  <c r="C17" i="4"/>
  <c r="E18" i="4"/>
  <c r="C19" i="4"/>
  <c r="C18" i="5" l="1"/>
  <c r="C18" i="9"/>
  <c r="C10" i="5"/>
  <c r="C10" i="9"/>
  <c r="C16" i="5"/>
  <c r="C16" i="9"/>
  <c r="C11" i="5"/>
  <c r="C11" i="9"/>
  <c r="C12" i="5"/>
  <c r="C12" i="9"/>
  <c r="C51" i="5"/>
  <c r="C51" i="9"/>
  <c r="C13" i="5"/>
  <c r="C13" i="9"/>
  <c r="C17" i="5"/>
  <c r="C17" i="9"/>
  <c r="C14" i="5"/>
  <c r="C14" i="9"/>
  <c r="C39" i="5"/>
  <c r="C39" i="9"/>
  <c r="O69" i="4"/>
  <c r="Q69" i="4" s="1"/>
  <c r="K95" i="4"/>
  <c r="S83" i="4"/>
  <c r="O111" i="4"/>
  <c r="Q111" i="4" s="1"/>
  <c r="K89" i="4"/>
  <c r="S67" i="4"/>
  <c r="K116" i="4"/>
  <c r="K122" i="4"/>
  <c r="Q32" i="4"/>
  <c r="P32" i="4"/>
  <c r="N32" i="4"/>
  <c r="R32" i="4" s="1"/>
  <c r="J32" i="4"/>
  <c r="K54" i="4"/>
  <c r="K78" i="4"/>
  <c r="R96" i="4"/>
  <c r="R76" i="4"/>
  <c r="S77" i="4"/>
  <c r="O59" i="4"/>
  <c r="Q59" i="4" s="1"/>
  <c r="Q67" i="4"/>
  <c r="S122" i="4"/>
  <c r="Q122" i="4"/>
  <c r="R122" i="4"/>
  <c r="O110" i="4"/>
  <c r="Q110" i="4" s="1"/>
  <c r="K77" i="4"/>
  <c r="R95" i="4"/>
  <c r="S71" i="4"/>
  <c r="Q71" i="4"/>
  <c r="Q93" i="4"/>
  <c r="K104" i="4"/>
  <c r="K67" i="4"/>
  <c r="O83" i="4"/>
  <c r="Q83" i="4" s="1"/>
  <c r="S78" i="4"/>
  <c r="S93" i="4"/>
  <c r="K17" i="4"/>
  <c r="K100" i="4"/>
  <c r="S84" i="4"/>
  <c r="S85" i="4"/>
  <c r="Q112" i="4"/>
  <c r="Q77" i="4"/>
  <c r="K113" i="4"/>
  <c r="K112" i="4"/>
  <c r="K91" i="4"/>
  <c r="K81" i="4"/>
  <c r="K65" i="4"/>
  <c r="S89" i="4"/>
  <c r="Q95" i="4"/>
  <c r="O57" i="4"/>
  <c r="Q57" i="4" s="1"/>
  <c r="Q89" i="4"/>
  <c r="O114" i="4"/>
  <c r="Q114" i="4" s="1"/>
  <c r="K114" i="4"/>
  <c r="S116" i="4"/>
  <c r="R116" i="4"/>
  <c r="Q116" i="4"/>
  <c r="R114" i="4"/>
  <c r="S114" i="4"/>
  <c r="S113" i="4"/>
  <c r="R113" i="4"/>
  <c r="Q113" i="4"/>
  <c r="K71" i="4"/>
  <c r="R80" i="4"/>
  <c r="Q85" i="4"/>
  <c r="K93" i="4"/>
  <c r="K85" i="4"/>
  <c r="K62" i="4"/>
  <c r="K12" i="4"/>
  <c r="R112" i="4"/>
  <c r="Q78" i="4"/>
  <c r="S123" i="4"/>
  <c r="R123" i="4"/>
  <c r="O123" i="4"/>
  <c r="Q123" i="4" s="1"/>
  <c r="K123" i="4"/>
  <c r="K14" i="4"/>
  <c r="Q65" i="4"/>
  <c r="Q87" i="4"/>
  <c r="Q73" i="4"/>
  <c r="R75" i="4"/>
  <c r="S75" i="4"/>
  <c r="O75" i="4"/>
  <c r="Q75" i="4" s="1"/>
  <c r="R91" i="4"/>
  <c r="S91" i="4"/>
  <c r="R87" i="4"/>
  <c r="S87" i="4"/>
  <c r="R73" i="4"/>
  <c r="S73" i="4"/>
  <c r="R69" i="4"/>
  <c r="S69" i="4"/>
  <c r="R65" i="4"/>
  <c r="S65" i="4"/>
  <c r="Q91" i="4"/>
  <c r="K87" i="4"/>
  <c r="K55" i="4"/>
  <c r="R81" i="4"/>
  <c r="S81" i="4"/>
  <c r="K73" i="4"/>
  <c r="Q81" i="4"/>
  <c r="S110" i="4"/>
  <c r="R110" i="4"/>
  <c r="S98" i="4"/>
  <c r="Q98" i="4"/>
  <c r="R98" i="4"/>
  <c r="O109" i="4"/>
  <c r="Q109" i="4" s="1"/>
  <c r="K109" i="4"/>
  <c r="S109" i="4"/>
  <c r="R109" i="4"/>
  <c r="S103" i="4"/>
  <c r="R103" i="4"/>
  <c r="O94" i="4"/>
  <c r="Q94" i="4" s="1"/>
  <c r="K94" i="4"/>
  <c r="S88" i="4"/>
  <c r="R88" i="4"/>
  <c r="S111" i="4"/>
  <c r="R111" i="4"/>
  <c r="O105" i="4"/>
  <c r="Q105" i="4" s="1"/>
  <c r="K105" i="4"/>
  <c r="S105" i="4"/>
  <c r="R105" i="4"/>
  <c r="O107" i="4"/>
  <c r="Q107" i="4" s="1"/>
  <c r="K107" i="4"/>
  <c r="O97" i="4"/>
  <c r="Q97" i="4" s="1"/>
  <c r="K97" i="4"/>
  <c r="S97" i="4"/>
  <c r="R97" i="4"/>
  <c r="O90" i="4"/>
  <c r="Q90" i="4" s="1"/>
  <c r="K90" i="4"/>
  <c r="O86" i="4"/>
  <c r="Q86" i="4" s="1"/>
  <c r="K86" i="4"/>
  <c r="K92" i="4"/>
  <c r="O92" i="4"/>
  <c r="Q92" i="4" s="1"/>
  <c r="K84" i="4"/>
  <c r="O84" i="4"/>
  <c r="Q84" i="4" s="1"/>
  <c r="O80" i="4"/>
  <c r="Q80" i="4" s="1"/>
  <c r="K80" i="4"/>
  <c r="O76" i="4"/>
  <c r="Q76" i="4" s="1"/>
  <c r="K76" i="4"/>
  <c r="O72" i="4"/>
  <c r="Q72" i="4" s="1"/>
  <c r="K72" i="4"/>
  <c r="S86" i="4"/>
  <c r="R86" i="4"/>
  <c r="S59" i="4"/>
  <c r="R59" i="4"/>
  <c r="K74" i="4"/>
  <c r="O74" i="4"/>
  <c r="Q74" i="4" s="1"/>
  <c r="O68" i="4"/>
  <c r="Q68" i="4" s="1"/>
  <c r="K68" i="4"/>
  <c r="O64" i="4"/>
  <c r="Q64" i="4" s="1"/>
  <c r="K64" i="4"/>
  <c r="S100" i="4"/>
  <c r="Q100" i="4"/>
  <c r="R100" i="4"/>
  <c r="O101" i="4"/>
  <c r="Q101" i="4" s="1"/>
  <c r="K101" i="4"/>
  <c r="O103" i="4"/>
  <c r="Q103" i="4" s="1"/>
  <c r="K103" i="4"/>
  <c r="S106" i="4"/>
  <c r="Q106" i="4"/>
  <c r="R106" i="4"/>
  <c r="S102" i="4"/>
  <c r="Q102" i="4"/>
  <c r="R102" i="4"/>
  <c r="O96" i="4"/>
  <c r="Q96" i="4" s="1"/>
  <c r="K96" i="4"/>
  <c r="S104" i="4"/>
  <c r="Q104" i="4"/>
  <c r="R104" i="4"/>
  <c r="S107" i="4"/>
  <c r="R107" i="4"/>
  <c r="O99" i="4"/>
  <c r="Q99" i="4" s="1"/>
  <c r="K99" i="4"/>
  <c r="S82" i="4"/>
  <c r="R82" i="4"/>
  <c r="S58" i="4"/>
  <c r="Q58" i="4"/>
  <c r="R58" i="4"/>
  <c r="K70" i="4"/>
  <c r="O70" i="4"/>
  <c r="Q70" i="4" s="1"/>
  <c r="S61" i="4"/>
  <c r="R61" i="4"/>
  <c r="O60" i="4"/>
  <c r="Q60" i="4" s="1"/>
  <c r="K60" i="4"/>
  <c r="S55" i="4"/>
  <c r="R55" i="4"/>
  <c r="Q55" i="4"/>
  <c r="S63" i="4"/>
  <c r="R63" i="4"/>
  <c r="S101" i="4"/>
  <c r="R101" i="4"/>
  <c r="O108" i="4"/>
  <c r="Q108" i="4" s="1"/>
  <c r="K108" i="4"/>
  <c r="S108" i="4"/>
  <c r="R108" i="4"/>
  <c r="S99" i="4"/>
  <c r="R99" i="4"/>
  <c r="S94" i="4"/>
  <c r="R94" i="4"/>
  <c r="S92" i="4"/>
  <c r="R92" i="4"/>
  <c r="K88" i="4"/>
  <c r="O88" i="4"/>
  <c r="Q88" i="4" s="1"/>
  <c r="S66" i="4"/>
  <c r="R66" i="4"/>
  <c r="S56" i="4"/>
  <c r="R56" i="4"/>
  <c r="K63" i="4"/>
  <c r="O63" i="4"/>
  <c r="Q63" i="4" s="1"/>
  <c r="O56" i="4"/>
  <c r="Q56" i="4" s="1"/>
  <c r="K56" i="4"/>
  <c r="S68" i="4"/>
  <c r="R68" i="4"/>
  <c r="S54" i="4"/>
  <c r="R54" i="4"/>
  <c r="Q54" i="4"/>
  <c r="S90" i="4"/>
  <c r="R90" i="4"/>
  <c r="O82" i="4"/>
  <c r="Q82" i="4" s="1"/>
  <c r="K82" i="4"/>
  <c r="S70" i="4"/>
  <c r="R70" i="4"/>
  <c r="O61" i="4"/>
  <c r="Q61" i="4" s="1"/>
  <c r="K61" i="4"/>
  <c r="K66" i="4"/>
  <c r="O66" i="4"/>
  <c r="Q66" i="4" s="1"/>
  <c r="S74" i="4"/>
  <c r="R74" i="4"/>
  <c r="S64" i="4"/>
  <c r="R64" i="4"/>
  <c r="O18" i="4"/>
  <c r="S18" i="4" s="1"/>
  <c r="K18" i="4"/>
  <c r="O13" i="4"/>
  <c r="S13" i="4" s="1"/>
  <c r="K13" i="4"/>
  <c r="Q19" i="4"/>
  <c r="P19" i="4"/>
  <c r="O19" i="4"/>
  <c r="S19" i="4" s="1"/>
  <c r="K19" i="4"/>
  <c r="S12" i="4"/>
  <c r="P12" i="4"/>
  <c r="Q12" i="4"/>
  <c r="Q18" i="4"/>
  <c r="P18" i="4"/>
  <c r="Q15" i="4"/>
  <c r="P15" i="4"/>
  <c r="Q13" i="4"/>
  <c r="P13" i="4"/>
  <c r="Q11" i="4"/>
  <c r="P11" i="4"/>
  <c r="O11" i="4"/>
  <c r="S11" i="4" s="1"/>
  <c r="K11" i="4"/>
  <c r="O15" i="4"/>
  <c r="S15" i="4" s="1"/>
  <c r="K15" i="4"/>
  <c r="S17" i="4"/>
  <c r="Q17" i="4"/>
  <c r="P17" i="4"/>
  <c r="S14" i="4"/>
  <c r="P14" i="4"/>
  <c r="Q14" i="4"/>
  <c r="G127" i="1" l="1"/>
  <c r="F127" i="1"/>
  <c r="B50" i="4"/>
  <c r="L2011" i="2"/>
  <c r="L2012" i="2"/>
  <c r="L2013" i="2"/>
  <c r="L1855" i="2"/>
  <c r="L1856" i="2"/>
  <c r="L1857" i="2"/>
  <c r="L1853" i="2"/>
  <c r="L1670" i="2"/>
  <c r="L1671" i="2"/>
  <c r="L1672" i="2"/>
  <c r="L1666" i="2"/>
  <c r="F128" i="1" l="1"/>
  <c r="B17" i="6"/>
  <c r="F50" i="4"/>
  <c r="C50" i="4"/>
  <c r="G50" i="4"/>
  <c r="D50" i="4"/>
  <c r="E50" i="4"/>
  <c r="L1554" i="2"/>
  <c r="L1413" i="2"/>
  <c r="L1412" i="2"/>
  <c r="L1411" i="2"/>
  <c r="L1414" i="2"/>
  <c r="L1406" i="2"/>
  <c r="N50" i="4" l="1"/>
  <c r="P50" i="4" s="1"/>
  <c r="J50" i="4"/>
  <c r="S50" i="4"/>
  <c r="R50" i="4"/>
  <c r="L53" i="2"/>
  <c r="L1538" i="2" l="1"/>
  <c r="L1537" i="2"/>
  <c r="L1513" i="2"/>
  <c r="L57" i="2" l="1"/>
  <c r="R8" i="2"/>
  <c r="R9" i="2"/>
  <c r="R7" i="2"/>
  <c r="P7" i="2" l="1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6" i="2"/>
  <c r="L2585" i="2"/>
  <c r="L2584" i="2"/>
  <c r="L2583" i="2"/>
  <c r="L2582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P8" i="2" l="1"/>
  <c r="P9" i="2" s="1"/>
  <c r="P10" i="2" s="1"/>
  <c r="P11" i="2" s="1"/>
  <c r="L2166" i="2"/>
  <c r="L2165" i="2"/>
  <c r="L2164" i="2"/>
  <c r="L2050" i="2"/>
  <c r="L1749" i="2" l="1"/>
  <c r="L397" i="2" l="1"/>
  <c r="L396" i="2"/>
  <c r="L395" i="2"/>
  <c r="L394" i="2"/>
  <c r="L393" i="2"/>
  <c r="L392" i="2"/>
  <c r="L3066" i="2" l="1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197" i="2"/>
  <c r="L2196" i="2"/>
  <c r="L2195" i="2"/>
  <c r="L2194" i="2"/>
  <c r="L2193" i="2"/>
  <c r="L2192" i="2"/>
  <c r="L2191" i="2"/>
  <c r="L2190" i="2"/>
  <c r="L2189" i="2"/>
  <c r="L2188" i="2"/>
  <c r="L2175" i="2"/>
  <c r="L2174" i="2"/>
  <c r="L2173" i="2"/>
  <c r="L2172" i="2"/>
  <c r="L2171" i="2"/>
  <c r="L2170" i="2"/>
  <c r="L2169" i="2"/>
  <c r="L2168" i="2"/>
  <c r="L2167" i="2"/>
  <c r="L2163" i="2"/>
  <c r="L2162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4" i="2"/>
  <c r="L2023" i="2"/>
  <c r="L2022" i="2"/>
  <c r="L2021" i="2"/>
  <c r="L2020" i="2"/>
  <c r="L2019" i="2"/>
  <c r="L2018" i="2"/>
  <c r="L2017" i="2"/>
  <c r="L2016" i="2"/>
  <c r="L2015" i="2"/>
  <c r="L2014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4" i="2"/>
  <c r="L1852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69" i="2"/>
  <c r="L1668" i="2"/>
  <c r="L1667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F8" i="2"/>
  <c r="E8" i="2"/>
  <c r="C8" i="2"/>
  <c r="B8" i="2" s="1"/>
  <c r="D8" i="2" l="1"/>
  <c r="E8" i="3" l="1"/>
  <c r="L1154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4" i="2"/>
  <c r="L55" i="2"/>
  <c r="L56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7" i="2"/>
  <c r="L1408" i="2"/>
  <c r="L1409" i="2"/>
  <c r="L1410" i="2"/>
  <c r="L1415" i="2"/>
  <c r="L1416" i="2"/>
  <c r="L1417" i="2"/>
  <c r="L1418" i="2"/>
  <c r="L1419" i="2"/>
  <c r="L1420" i="2"/>
  <c r="L1421" i="2"/>
  <c r="L1422" i="2"/>
  <c r="L1423" i="2"/>
  <c r="L1424" i="2"/>
  <c r="L1425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30" i="2"/>
  <c r="L1531" i="2"/>
  <c r="L1532" i="2"/>
  <c r="L1533" i="2"/>
  <c r="L1534" i="2"/>
  <c r="L1535" i="2"/>
  <c r="L1536" i="2"/>
  <c r="L7" i="2"/>
  <c r="H4" i="2"/>
  <c r="H2" i="2"/>
  <c r="E22" i="8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F7" i="2" l="1"/>
  <c r="B44" i="4"/>
  <c r="G44" i="4" s="1"/>
  <c r="B43" i="4"/>
  <c r="B10" i="6" s="1"/>
  <c r="B11" i="6" l="1"/>
  <c r="D44" i="4"/>
  <c r="C43" i="4"/>
  <c r="G43" i="4"/>
  <c r="E44" i="4"/>
  <c r="F44" i="4"/>
  <c r="F43" i="4"/>
  <c r="D43" i="4"/>
  <c r="E43" i="4"/>
  <c r="C44" i="4"/>
  <c r="N43" i="4" l="1"/>
  <c r="P43" i="4" s="1"/>
  <c r="J43" i="4"/>
  <c r="S44" i="4"/>
  <c r="R44" i="4"/>
  <c r="S43" i="4"/>
  <c r="R43" i="4"/>
  <c r="N44" i="4"/>
  <c r="P44" i="4" s="1"/>
  <c r="J44" i="4"/>
  <c r="B47" i="4" l="1"/>
  <c r="G47" i="4" s="1"/>
  <c r="B46" i="4"/>
  <c r="G46" i="4" s="1"/>
  <c r="B45" i="4"/>
  <c r="B121" i="4"/>
  <c r="B120" i="4"/>
  <c r="B118" i="4"/>
  <c r="B117" i="4"/>
  <c r="B53" i="4"/>
  <c r="B52" i="4"/>
  <c r="B51" i="4"/>
  <c r="B49" i="4"/>
  <c r="B42" i="4"/>
  <c r="B41" i="4"/>
  <c r="B40" i="4"/>
  <c r="B50" i="9" s="1"/>
  <c r="D50" i="9" s="1"/>
  <c r="B39" i="4"/>
  <c r="B49" i="9" s="1"/>
  <c r="D49" i="9" s="1"/>
  <c r="B38" i="4"/>
  <c r="B48" i="9" s="1"/>
  <c r="D48" i="9" s="1"/>
  <c r="B37" i="4"/>
  <c r="B47" i="9" s="1"/>
  <c r="D47" i="9" s="1"/>
  <c r="B36" i="4"/>
  <c r="B46" i="9" s="1"/>
  <c r="D46" i="9" s="1"/>
  <c r="B35" i="4"/>
  <c r="B42" i="9" s="1"/>
  <c r="D42" i="9" s="1"/>
  <c r="B34" i="4"/>
  <c r="B41" i="9" s="1"/>
  <c r="D41" i="9" s="1"/>
  <c r="B33" i="4"/>
  <c r="B31" i="4"/>
  <c r="B30" i="4"/>
  <c r="B37" i="9" s="1"/>
  <c r="D37" i="9" s="1"/>
  <c r="B29" i="4"/>
  <c r="B36" i="9" s="1"/>
  <c r="D36" i="9" s="1"/>
  <c r="B28" i="4"/>
  <c r="B35" i="9" s="1"/>
  <c r="D35" i="9" s="1"/>
  <c r="B27" i="4"/>
  <c r="B29" i="9" s="1"/>
  <c r="D29" i="9" s="1"/>
  <c r="B26" i="4"/>
  <c r="B28" i="9" s="1"/>
  <c r="D28" i="9" s="1"/>
  <c r="B25" i="4"/>
  <c r="B27" i="9" s="1"/>
  <c r="D27" i="9" s="1"/>
  <c r="B24" i="4"/>
  <c r="B26" i="9" s="1"/>
  <c r="D26" i="9" s="1"/>
  <c r="B23" i="4"/>
  <c r="B25" i="9" s="1"/>
  <c r="D25" i="9" s="1"/>
  <c r="B22" i="4"/>
  <c r="B24" i="9" s="1"/>
  <c r="D24" i="9" s="1"/>
  <c r="B21" i="4"/>
  <c r="B23" i="9" s="1"/>
  <c r="D23" i="9" s="1"/>
  <c r="B20" i="4"/>
  <c r="B22" i="9" s="1"/>
  <c r="D22" i="9" s="1"/>
  <c r="B10" i="4"/>
  <c r="B9" i="9" s="1"/>
  <c r="D9" i="9" s="1"/>
  <c r="B9" i="4"/>
  <c r="B8" i="9" s="1"/>
  <c r="D8" i="9" s="1"/>
  <c r="B8" i="4"/>
  <c r="B40" i="5" l="1"/>
  <c r="B40" i="9"/>
  <c r="D40" i="9" s="1"/>
  <c r="B7" i="9"/>
  <c r="D7" i="9" s="1"/>
  <c r="D90" i="6"/>
  <c r="C90" i="6"/>
  <c r="E90" i="6"/>
  <c r="F15" i="9"/>
  <c r="F12" i="9"/>
  <c r="F11" i="9"/>
  <c r="E39" i="9"/>
  <c r="F16" i="9"/>
  <c r="F13" i="9"/>
  <c r="F17" i="9"/>
  <c r="F10" i="9"/>
  <c r="F18" i="9"/>
  <c r="F14" i="9"/>
  <c r="B38" i="5"/>
  <c r="B38" i="9"/>
  <c r="D38" i="9" s="1"/>
  <c r="D99" i="6"/>
  <c r="C99" i="6"/>
  <c r="F99" i="6"/>
  <c r="D15" i="6"/>
  <c r="C15" i="6"/>
  <c r="E15" i="6"/>
  <c r="D98" i="6"/>
  <c r="C98" i="6"/>
  <c r="F98" i="6"/>
  <c r="F15" i="5"/>
  <c r="D48" i="6"/>
  <c r="C48" i="6"/>
  <c r="F48" i="6"/>
  <c r="D84" i="6"/>
  <c r="F84" i="6"/>
  <c r="C84" i="6"/>
  <c r="E39" i="5"/>
  <c r="D40" i="5"/>
  <c r="D38" i="5"/>
  <c r="F95" i="6"/>
  <c r="C95" i="6"/>
  <c r="D95" i="6"/>
  <c r="C97" i="6"/>
  <c r="D80" i="6"/>
  <c r="C83" i="6"/>
  <c r="C81" i="6"/>
  <c r="C42" i="6"/>
  <c r="D31" i="6"/>
  <c r="D38" i="6"/>
  <c r="D46" i="6"/>
  <c r="D54" i="6"/>
  <c r="D70" i="6"/>
  <c r="C74" i="6"/>
  <c r="C77" i="6"/>
  <c r="C29" i="6"/>
  <c r="C36" i="6"/>
  <c r="C44" i="6"/>
  <c r="C60" i="6"/>
  <c r="C68" i="6"/>
  <c r="C51" i="6"/>
  <c r="C34" i="6"/>
  <c r="D63" i="6"/>
  <c r="D68" i="6"/>
  <c r="D97" i="6"/>
  <c r="D82" i="6"/>
  <c r="D23" i="6"/>
  <c r="D64" i="6"/>
  <c r="D43" i="6"/>
  <c r="C25" i="6"/>
  <c r="C33" i="6"/>
  <c r="C49" i="6"/>
  <c r="D72" i="6"/>
  <c r="D76" i="6"/>
  <c r="D78" i="6"/>
  <c r="D37" i="6"/>
  <c r="D45" i="6"/>
  <c r="D53" i="6"/>
  <c r="D61" i="6"/>
  <c r="D69" i="6"/>
  <c r="C32" i="6"/>
  <c r="C55" i="6"/>
  <c r="D51" i="6"/>
  <c r="C70" i="6"/>
  <c r="C73" i="6"/>
  <c r="D85" i="6"/>
  <c r="D81" i="6"/>
  <c r="D26" i="6"/>
  <c r="D73" i="6"/>
  <c r="D32" i="6"/>
  <c r="C46" i="6"/>
  <c r="C66" i="6"/>
  <c r="C27" i="6"/>
  <c r="D34" i="6"/>
  <c r="D42" i="6"/>
  <c r="D58" i="6"/>
  <c r="D66" i="6"/>
  <c r="C72" i="6"/>
  <c r="C76" i="6"/>
  <c r="C78" i="6"/>
  <c r="C40" i="6"/>
  <c r="C47" i="6"/>
  <c r="C56" i="6"/>
  <c r="C64" i="6"/>
  <c r="C63" i="6"/>
  <c r="C38" i="6"/>
  <c r="C54" i="6"/>
  <c r="D28" i="6"/>
  <c r="D44" i="6"/>
  <c r="D83" i="6"/>
  <c r="D79" i="6"/>
  <c r="D39" i="6"/>
  <c r="C58" i="6"/>
  <c r="D67" i="6"/>
  <c r="C30" i="6"/>
  <c r="C37" i="6"/>
  <c r="C45" i="6"/>
  <c r="C53" i="6"/>
  <c r="C61" i="6"/>
  <c r="C69" i="6"/>
  <c r="D74" i="6"/>
  <c r="D77" i="6"/>
  <c r="D25" i="6"/>
  <c r="D33" i="6"/>
  <c r="D41" i="6"/>
  <c r="D49" i="6"/>
  <c r="D57" i="6"/>
  <c r="D65" i="6"/>
  <c r="C59" i="6"/>
  <c r="C43" i="6"/>
  <c r="C31" i="6"/>
  <c r="D55" i="6"/>
  <c r="D52" i="6"/>
  <c r="C65" i="6"/>
  <c r="C39" i="6"/>
  <c r="D47" i="6"/>
  <c r="C79" i="6"/>
  <c r="F62" i="6"/>
  <c r="D96" i="6"/>
  <c r="D29" i="6"/>
  <c r="D35" i="6"/>
  <c r="C80" i="6"/>
  <c r="F36" i="6"/>
  <c r="D56" i="6"/>
  <c r="D75" i="6"/>
  <c r="C50" i="6"/>
  <c r="C35" i="6"/>
  <c r="D59" i="6"/>
  <c r="F46" i="6"/>
  <c r="F52" i="6"/>
  <c r="D50" i="6"/>
  <c r="C28" i="6"/>
  <c r="F81" i="6"/>
  <c r="C62" i="6"/>
  <c r="C71" i="6"/>
  <c r="F31" i="6"/>
  <c r="D40" i="6"/>
  <c r="C82" i="6"/>
  <c r="D30" i="6"/>
  <c r="C57" i="6"/>
  <c r="C67" i="6"/>
  <c r="D24" i="6"/>
  <c r="C85" i="6"/>
  <c r="D60" i="6"/>
  <c r="D71" i="6"/>
  <c r="D27" i="6"/>
  <c r="C26" i="6"/>
  <c r="C24" i="6"/>
  <c r="C41" i="6"/>
  <c r="D62" i="6"/>
  <c r="F40" i="6"/>
  <c r="C96" i="6"/>
  <c r="D36" i="6"/>
  <c r="C23" i="6"/>
  <c r="C52" i="6"/>
  <c r="C75" i="6"/>
  <c r="F83" i="6"/>
  <c r="F39" i="6"/>
  <c r="F66" i="6"/>
  <c r="F44" i="6"/>
  <c r="F47" i="6"/>
  <c r="F16" i="5"/>
  <c r="F51" i="6"/>
  <c r="F29" i="6"/>
  <c r="F53" i="6"/>
  <c r="F35" i="6"/>
  <c r="F45" i="6"/>
  <c r="F80" i="6"/>
  <c r="F34" i="6"/>
  <c r="F13" i="5"/>
  <c r="F71" i="6"/>
  <c r="F42" i="6"/>
  <c r="F10" i="5"/>
  <c r="F68" i="6"/>
  <c r="F41" i="6"/>
  <c r="F56" i="6"/>
  <c r="F85" i="6"/>
  <c r="F18" i="5"/>
  <c r="F32" i="6"/>
  <c r="F65" i="6"/>
  <c r="F60" i="6"/>
  <c r="F14" i="5"/>
  <c r="F70" i="6"/>
  <c r="F55" i="6"/>
  <c r="F78" i="6"/>
  <c r="F54" i="6"/>
  <c r="F11" i="5"/>
  <c r="F33" i="6"/>
  <c r="F97" i="6"/>
  <c r="F25" i="6"/>
  <c r="F72" i="6"/>
  <c r="F49" i="6"/>
  <c r="F63" i="6"/>
  <c r="F26" i="6"/>
  <c r="F12" i="5"/>
  <c r="F57" i="6"/>
  <c r="F75" i="6"/>
  <c r="F38" i="6"/>
  <c r="F43" i="6"/>
  <c r="F76" i="6"/>
  <c r="F79" i="6"/>
  <c r="F82" i="6"/>
  <c r="F17" i="5"/>
  <c r="F61" i="6"/>
  <c r="F77" i="6"/>
  <c r="F69" i="6"/>
  <c r="F59" i="6"/>
  <c r="F67" i="6"/>
  <c r="F96" i="6"/>
  <c r="F64" i="6"/>
  <c r="F30" i="6"/>
  <c r="F24" i="6"/>
  <c r="F37" i="6"/>
  <c r="F58" i="6"/>
  <c r="F73" i="6"/>
  <c r="F28" i="6"/>
  <c r="F74" i="6"/>
  <c r="F23" i="6"/>
  <c r="F27" i="6"/>
  <c r="F50" i="6"/>
  <c r="D17" i="6"/>
  <c r="E17" i="6"/>
  <c r="C17" i="6"/>
  <c r="C10" i="6"/>
  <c r="C11" i="6"/>
  <c r="D11" i="6"/>
  <c r="D10" i="6"/>
  <c r="E10" i="6"/>
  <c r="E11" i="6"/>
  <c r="D46" i="4"/>
  <c r="J46" i="4" s="1"/>
  <c r="B12" i="6"/>
  <c r="B14" i="6"/>
  <c r="D47" i="4"/>
  <c r="J47" i="4" s="1"/>
  <c r="B13" i="6"/>
  <c r="C45" i="4"/>
  <c r="G45" i="4"/>
  <c r="E46" i="4"/>
  <c r="E47" i="4"/>
  <c r="D45" i="4"/>
  <c r="F46" i="4"/>
  <c r="F47" i="4"/>
  <c r="F45" i="4"/>
  <c r="E45" i="4"/>
  <c r="C46" i="4"/>
  <c r="C47" i="4"/>
  <c r="D12" i="6" l="1"/>
  <c r="N46" i="4"/>
  <c r="P46" i="4" s="1"/>
  <c r="E13" i="6" s="1"/>
  <c r="C12" i="6"/>
  <c r="N47" i="4"/>
  <c r="P47" i="4" s="1"/>
  <c r="E14" i="6" s="1"/>
  <c r="C13" i="6"/>
  <c r="D13" i="6"/>
  <c r="C14" i="6"/>
  <c r="D14" i="6"/>
  <c r="N45" i="4"/>
  <c r="P45" i="4" s="1"/>
  <c r="E12" i="6" s="1"/>
  <c r="J45" i="4"/>
  <c r="S47" i="4"/>
  <c r="R47" i="4"/>
  <c r="R45" i="4"/>
  <c r="S45" i="4"/>
  <c r="S46" i="4"/>
  <c r="R46" i="4"/>
  <c r="C23" i="4" l="1"/>
  <c r="C24" i="4"/>
  <c r="C25" i="4"/>
  <c r="C26" i="4"/>
  <c r="F26" i="4"/>
  <c r="C27" i="4"/>
  <c r="C28" i="5" l="1"/>
  <c r="C28" i="9"/>
  <c r="C29" i="5"/>
  <c r="C29" i="9"/>
  <c r="C27" i="5"/>
  <c r="C27" i="9"/>
  <c r="C26" i="5"/>
  <c r="C26" i="9"/>
  <c r="C25" i="5"/>
  <c r="C25" i="9"/>
  <c r="D23" i="4"/>
  <c r="O23" i="4" s="1"/>
  <c r="F24" i="4"/>
  <c r="F27" i="4"/>
  <c r="D27" i="4"/>
  <c r="K27" i="4" s="1"/>
  <c r="F23" i="4"/>
  <c r="B29" i="5"/>
  <c r="D29" i="5" s="1"/>
  <c r="B28" i="5"/>
  <c r="D28" i="5" s="1"/>
  <c r="B27" i="5"/>
  <c r="D27" i="5" s="1"/>
  <c r="B26" i="5"/>
  <c r="D26" i="5" s="1"/>
  <c r="B25" i="5"/>
  <c r="D25" i="5" s="1"/>
  <c r="D26" i="4"/>
  <c r="F25" i="4"/>
  <c r="D24" i="4"/>
  <c r="D25" i="4"/>
  <c r="K25" i="4" s="1"/>
  <c r="G27" i="4"/>
  <c r="E27" i="4"/>
  <c r="G26" i="4"/>
  <c r="E26" i="4"/>
  <c r="G25" i="4"/>
  <c r="E25" i="4"/>
  <c r="G24" i="4"/>
  <c r="E24" i="4"/>
  <c r="G23" i="4"/>
  <c r="E23" i="4"/>
  <c r="O27" i="4" l="1"/>
  <c r="S27" i="4" s="1"/>
  <c r="F29" i="9" s="1"/>
  <c r="K23" i="4"/>
  <c r="O25" i="4"/>
  <c r="S25" i="4" s="1"/>
  <c r="F27" i="9" s="1"/>
  <c r="Q26" i="4"/>
  <c r="P26" i="4"/>
  <c r="Q23" i="4"/>
  <c r="S23" i="4"/>
  <c r="F25" i="9" s="1"/>
  <c r="P23" i="4"/>
  <c r="Q24" i="4"/>
  <c r="P24" i="4"/>
  <c r="Q25" i="4"/>
  <c r="P25" i="4"/>
  <c r="Q27" i="4"/>
  <c r="P27" i="4"/>
  <c r="C121" i="4" l="1"/>
  <c r="F121" i="4" l="1"/>
  <c r="D121" i="4"/>
  <c r="B94" i="6"/>
  <c r="G121" i="4"/>
  <c r="E121" i="4"/>
  <c r="K121" i="4" l="1"/>
  <c r="O121" i="4"/>
  <c r="Q121" i="4" s="1"/>
  <c r="S121" i="4"/>
  <c r="R121" i="4"/>
  <c r="C117" i="4" l="1"/>
  <c r="D118" i="4"/>
  <c r="C120" i="4"/>
  <c r="N118" i="4" l="1"/>
  <c r="J118" i="4"/>
  <c r="F120" i="4"/>
  <c r="D120" i="4"/>
  <c r="G118" i="4"/>
  <c r="E118" i="4"/>
  <c r="C118" i="4"/>
  <c r="F117" i="4"/>
  <c r="D117" i="4"/>
  <c r="G120" i="4"/>
  <c r="E120" i="4"/>
  <c r="R120" i="4" s="1"/>
  <c r="F118" i="4"/>
  <c r="G117" i="4"/>
  <c r="E117" i="4"/>
  <c r="S117" i="4" s="1"/>
  <c r="C33" i="4"/>
  <c r="C40" i="5" l="1"/>
  <c r="C40" i="9"/>
  <c r="P118" i="4"/>
  <c r="F29" i="5"/>
  <c r="F27" i="5"/>
  <c r="F25" i="5"/>
  <c r="S120" i="4"/>
  <c r="C94" i="6"/>
  <c r="D94" i="6"/>
  <c r="F94" i="6"/>
  <c r="R117" i="4"/>
  <c r="S118" i="4"/>
  <c r="R118" i="4"/>
  <c r="O120" i="4"/>
  <c r="Q120" i="4" s="1"/>
  <c r="K120" i="4"/>
  <c r="J117" i="4"/>
  <c r="F33" i="4"/>
  <c r="D33" i="4"/>
  <c r="G33" i="4"/>
  <c r="E33" i="4"/>
  <c r="N33" i="4" l="1"/>
  <c r="R33" i="4" s="1"/>
  <c r="J33" i="4"/>
  <c r="Q33" i="4"/>
  <c r="P33" i="4"/>
  <c r="E40" i="5" l="1"/>
  <c r="E40" i="9"/>
  <c r="B93" i="6"/>
  <c r="B89" i="6"/>
  <c r="B88" i="6"/>
  <c r="B22" i="6"/>
  <c r="B21" i="6"/>
  <c r="B18" i="6"/>
  <c r="B16" i="6"/>
  <c r="B9" i="6"/>
  <c r="B8" i="6"/>
  <c r="B50" i="5"/>
  <c r="D50" i="5" s="1"/>
  <c r="B49" i="5"/>
  <c r="D49" i="5" s="1"/>
  <c r="B48" i="5"/>
  <c r="D48" i="5" s="1"/>
  <c r="B47" i="5"/>
  <c r="D47" i="5" s="1"/>
  <c r="B46" i="5"/>
  <c r="D46" i="5" s="1"/>
  <c r="B42" i="5"/>
  <c r="D42" i="5" s="1"/>
  <c r="B41" i="5"/>
  <c r="D41" i="5" s="1"/>
  <c r="B37" i="5"/>
  <c r="D37" i="5" s="1"/>
  <c r="B36" i="5"/>
  <c r="D36" i="5" s="1"/>
  <c r="B35" i="5"/>
  <c r="D35" i="5" s="1"/>
  <c r="B24" i="5"/>
  <c r="D24" i="5" s="1"/>
  <c r="B23" i="5"/>
  <c r="D23" i="5" s="1"/>
  <c r="B22" i="5"/>
  <c r="D22" i="5" s="1"/>
  <c r="B9" i="5"/>
  <c r="D9" i="5" s="1"/>
  <c r="B8" i="5"/>
  <c r="D8" i="5" s="1"/>
  <c r="B7" i="5"/>
  <c r="D7" i="5" s="1"/>
  <c r="C7" i="2"/>
  <c r="G53" i="4"/>
  <c r="F53" i="4"/>
  <c r="E53" i="4"/>
  <c r="R53" i="4" s="1"/>
  <c r="D53" i="4"/>
  <c r="C53" i="4"/>
  <c r="G52" i="4"/>
  <c r="F52" i="4"/>
  <c r="E52" i="4"/>
  <c r="R52" i="4" s="1"/>
  <c r="D52" i="4"/>
  <c r="C52" i="4"/>
  <c r="G51" i="4"/>
  <c r="F51" i="4"/>
  <c r="E51" i="4"/>
  <c r="R51" i="4" s="1"/>
  <c r="D51" i="4"/>
  <c r="N51" i="4" s="1"/>
  <c r="C51" i="4"/>
  <c r="G49" i="4"/>
  <c r="F49" i="4"/>
  <c r="E49" i="4"/>
  <c r="R49" i="4" s="1"/>
  <c r="D49" i="4"/>
  <c r="N49" i="4" s="1"/>
  <c r="C49" i="4"/>
  <c r="G42" i="4"/>
  <c r="F42" i="4"/>
  <c r="E42" i="4"/>
  <c r="R42" i="4" s="1"/>
  <c r="D42" i="4"/>
  <c r="N42" i="4" s="1"/>
  <c r="C42" i="4"/>
  <c r="G41" i="4"/>
  <c r="F41" i="4"/>
  <c r="E41" i="4"/>
  <c r="R41" i="4" s="1"/>
  <c r="D41" i="4"/>
  <c r="N41" i="4" s="1"/>
  <c r="C41" i="4"/>
  <c r="G40" i="4"/>
  <c r="F40" i="4"/>
  <c r="E40" i="4"/>
  <c r="D40" i="4"/>
  <c r="N40" i="4" s="1"/>
  <c r="C40" i="4"/>
  <c r="G39" i="4"/>
  <c r="F39" i="4"/>
  <c r="E39" i="4"/>
  <c r="D39" i="4"/>
  <c r="C39" i="4"/>
  <c r="G38" i="4"/>
  <c r="F38" i="4"/>
  <c r="E38" i="4"/>
  <c r="D38" i="4"/>
  <c r="N38" i="4" s="1"/>
  <c r="C38" i="4"/>
  <c r="G37" i="4"/>
  <c r="F37" i="4"/>
  <c r="E37" i="4"/>
  <c r="D37" i="4"/>
  <c r="N37" i="4" s="1"/>
  <c r="C37" i="4"/>
  <c r="G36" i="4"/>
  <c r="F36" i="4"/>
  <c r="E36" i="4"/>
  <c r="D36" i="4"/>
  <c r="N36" i="4" s="1"/>
  <c r="C36" i="4"/>
  <c r="G35" i="4"/>
  <c r="F35" i="4"/>
  <c r="E35" i="4"/>
  <c r="D35" i="4"/>
  <c r="N35" i="4" s="1"/>
  <c r="C35" i="4"/>
  <c r="G34" i="4"/>
  <c r="F34" i="4"/>
  <c r="E34" i="4"/>
  <c r="D34" i="4"/>
  <c r="N34" i="4" s="1"/>
  <c r="C34" i="4"/>
  <c r="G31" i="4"/>
  <c r="F31" i="4"/>
  <c r="E31" i="4"/>
  <c r="D31" i="4"/>
  <c r="N31" i="4" s="1"/>
  <c r="C31" i="4"/>
  <c r="G30" i="4"/>
  <c r="F30" i="4"/>
  <c r="E30" i="4"/>
  <c r="D30" i="4"/>
  <c r="N30" i="4" s="1"/>
  <c r="C30" i="4"/>
  <c r="G29" i="4"/>
  <c r="F29" i="4"/>
  <c r="E29" i="4"/>
  <c r="D29" i="4"/>
  <c r="N29" i="4" s="1"/>
  <c r="C29" i="4"/>
  <c r="G28" i="4"/>
  <c r="F28" i="4"/>
  <c r="E28" i="4"/>
  <c r="D28" i="4"/>
  <c r="N28" i="4" s="1"/>
  <c r="C28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P8" i="4" s="1"/>
  <c r="D8" i="4"/>
  <c r="C8" i="4"/>
  <c r="N4" i="3"/>
  <c r="I8" i="3" s="1"/>
  <c r="M4" i="3"/>
  <c r="H8" i="3" s="1"/>
  <c r="M3" i="3"/>
  <c r="E7" i="2"/>
  <c r="D4" i="3"/>
  <c r="L119" i="4" l="1"/>
  <c r="L126" i="4"/>
  <c r="M126" i="4"/>
  <c r="M119" i="4"/>
  <c r="C22" i="5"/>
  <c r="C22" i="9"/>
  <c r="C36" i="5"/>
  <c r="C36" i="9"/>
  <c r="C42" i="5"/>
  <c r="C42" i="9"/>
  <c r="C49" i="5"/>
  <c r="C49" i="9"/>
  <c r="C7" i="5"/>
  <c r="C7" i="9"/>
  <c r="C23" i="5"/>
  <c r="C23" i="9"/>
  <c r="C37" i="5"/>
  <c r="C37" i="9"/>
  <c r="C46" i="5"/>
  <c r="C46" i="9"/>
  <c r="C50" i="5"/>
  <c r="C50" i="9"/>
  <c r="C8" i="5"/>
  <c r="C8" i="9"/>
  <c r="C24" i="5"/>
  <c r="C24" i="9"/>
  <c r="C38" i="5"/>
  <c r="C38" i="9"/>
  <c r="C47" i="5"/>
  <c r="C47" i="9"/>
  <c r="C9" i="5"/>
  <c r="C9" i="9"/>
  <c r="C35" i="5"/>
  <c r="C35" i="9"/>
  <c r="C41" i="5"/>
  <c r="C41" i="9"/>
  <c r="C48" i="5"/>
  <c r="C48" i="9"/>
  <c r="D3164" i="2"/>
  <c r="D681" i="2"/>
  <c r="D2830" i="2"/>
  <c r="D717" i="2"/>
  <c r="D22" i="2"/>
  <c r="D140" i="2"/>
  <c r="D290" i="2"/>
  <c r="D2790" i="2"/>
  <c r="D1563" i="2"/>
  <c r="D2867" i="2"/>
  <c r="D2701" i="2"/>
  <c r="D2563" i="2"/>
  <c r="D3057" i="2"/>
  <c r="D2800" i="2"/>
  <c r="D3060" i="2"/>
  <c r="D2804" i="2"/>
  <c r="D2555" i="2"/>
  <c r="D3065" i="2"/>
  <c r="D2559" i="2"/>
  <c r="D2564" i="2"/>
  <c r="D2809" i="2"/>
  <c r="D3056" i="2"/>
  <c r="D2808" i="2"/>
  <c r="D3064" i="2"/>
  <c r="D2801" i="2"/>
  <c r="D2799" i="2"/>
  <c r="D2554" i="2"/>
  <c r="D2803" i="2"/>
  <c r="D2807" i="2"/>
  <c r="D1800" i="2"/>
  <c r="D2144" i="2"/>
  <c r="D2558" i="2"/>
  <c r="D2562" i="2"/>
  <c r="D2703" i="2"/>
  <c r="D444" i="2"/>
  <c r="D934" i="2"/>
  <c r="D633" i="2"/>
  <c r="D3102" i="2"/>
  <c r="D1991" i="2"/>
  <c r="D1771" i="2"/>
  <c r="D1445" i="2"/>
  <c r="D332" i="2"/>
  <c r="D1853" i="2"/>
  <c r="D2036" i="2"/>
  <c r="D158" i="2"/>
  <c r="D1877" i="2"/>
  <c r="D2478" i="2"/>
  <c r="D3168" i="2"/>
  <c r="D3136" i="2"/>
  <c r="D3163" i="2"/>
  <c r="D3165" i="2"/>
  <c r="D3160" i="2"/>
  <c r="D3156" i="2"/>
  <c r="D3138" i="2"/>
  <c r="D3144" i="2"/>
  <c r="D3135" i="2"/>
  <c r="D3150" i="2"/>
  <c r="D3147" i="2"/>
  <c r="D3141" i="2"/>
  <c r="D3153" i="2"/>
  <c r="D3132" i="2"/>
  <c r="D3129" i="2"/>
  <c r="D3112" i="2"/>
  <c r="D2704" i="2"/>
  <c r="D2870" i="2"/>
  <c r="D3059" i="2"/>
  <c r="D3093" i="2"/>
  <c r="L48" i="4"/>
  <c r="M48" i="4"/>
  <c r="L125" i="4"/>
  <c r="M16" i="4"/>
  <c r="L124" i="4"/>
  <c r="M124" i="4"/>
  <c r="M125" i="4"/>
  <c r="L16" i="4"/>
  <c r="D2203" i="2"/>
  <c r="D2589" i="2"/>
  <c r="D2828" i="2"/>
  <c r="D1851" i="2"/>
  <c r="D1848" i="2"/>
  <c r="D2825" i="2"/>
  <c r="D2586" i="2"/>
  <c r="D2592" i="2"/>
  <c r="D2491" i="2"/>
  <c r="D2200" i="2"/>
  <c r="D980" i="2"/>
  <c r="D2197" i="2"/>
  <c r="D2146" i="2"/>
  <c r="D2866" i="2"/>
  <c r="D445" i="2"/>
  <c r="D553" i="2"/>
  <c r="D661" i="2"/>
  <c r="D833" i="2"/>
  <c r="D929" i="2"/>
  <c r="D153" i="2"/>
  <c r="D385" i="2"/>
  <c r="D51" i="2"/>
  <c r="D99" i="2"/>
  <c r="D147" i="2"/>
  <c r="D195" i="2"/>
  <c r="D243" i="2"/>
  <c r="D291" i="2"/>
  <c r="D13" i="2"/>
  <c r="D93" i="2"/>
  <c r="D249" i="2"/>
  <c r="D361" i="2"/>
  <c r="D42" i="2"/>
  <c r="D102" i="2"/>
  <c r="D150" i="2"/>
  <c r="D198" i="2"/>
  <c r="D258" i="2"/>
  <c r="D306" i="2"/>
  <c r="D346" i="2"/>
  <c r="D406" i="2"/>
  <c r="D17" i="2"/>
  <c r="D189" i="2"/>
  <c r="D285" i="2"/>
  <c r="D397" i="2"/>
  <c r="D457" i="2"/>
  <c r="D589" i="2"/>
  <c r="D685" i="2"/>
  <c r="D773" i="2"/>
  <c r="D869" i="2"/>
  <c r="D989" i="2"/>
  <c r="D1045" i="2"/>
  <c r="D1081" i="2"/>
  <c r="D1137" i="2"/>
  <c r="D60" i="2"/>
  <c r="D96" i="2"/>
  <c r="D144" i="2"/>
  <c r="D224" i="2"/>
  <c r="D276" i="2"/>
  <c r="D324" i="2"/>
  <c r="D376" i="2"/>
  <c r="D424" i="2"/>
  <c r="D492" i="2"/>
  <c r="D532" i="2"/>
  <c r="D580" i="2"/>
  <c r="D628" i="2"/>
  <c r="D688" i="2"/>
  <c r="D736" i="2"/>
  <c r="D776" i="2"/>
  <c r="D836" i="2"/>
  <c r="D884" i="2"/>
  <c r="D367" i="2"/>
  <c r="D415" i="2"/>
  <c r="D479" i="2"/>
  <c r="D535" i="2"/>
  <c r="D583" i="2"/>
  <c r="D631" i="2"/>
  <c r="D667" i="2"/>
  <c r="D715" i="2"/>
  <c r="D763" i="2"/>
  <c r="D803" i="2"/>
  <c r="D863" i="2"/>
  <c r="D923" i="2"/>
  <c r="D983" i="2"/>
  <c r="D1027" i="2"/>
  <c r="D1051" i="2"/>
  <c r="D1119" i="2"/>
  <c r="D1167" i="2"/>
  <c r="D1215" i="2"/>
  <c r="D1263" i="2"/>
  <c r="D1323" i="2"/>
  <c r="D1371" i="2"/>
  <c r="D466" i="2"/>
  <c r="D514" i="2"/>
  <c r="D562" i="2"/>
  <c r="D610" i="2"/>
  <c r="D658" i="2"/>
  <c r="D706" i="2"/>
  <c r="D770" i="2"/>
  <c r="D826" i="2"/>
  <c r="D866" i="2"/>
  <c r="D469" i="2"/>
  <c r="D577" i="2"/>
  <c r="D673" i="2"/>
  <c r="D845" i="2"/>
  <c r="D953" i="2"/>
  <c r="D177" i="2"/>
  <c r="D23" i="2"/>
  <c r="D63" i="2"/>
  <c r="D111" i="2"/>
  <c r="D159" i="2"/>
  <c r="D203" i="2"/>
  <c r="D255" i="2"/>
  <c r="D303" i="2"/>
  <c r="D29" i="2"/>
  <c r="D117" i="2"/>
  <c r="D273" i="2"/>
  <c r="D393" i="2"/>
  <c r="D54" i="2"/>
  <c r="D114" i="2"/>
  <c r="D162" i="2"/>
  <c r="D206" i="2"/>
  <c r="D270" i="2"/>
  <c r="D318" i="2"/>
  <c r="D358" i="2"/>
  <c r="D418" i="2"/>
  <c r="D57" i="2"/>
  <c r="D221" i="2"/>
  <c r="D309" i="2"/>
  <c r="D409" i="2"/>
  <c r="D489" i="2"/>
  <c r="D601" i="2"/>
  <c r="D697" i="2"/>
  <c r="D793" i="2"/>
  <c r="D893" i="2"/>
  <c r="D1009" i="2"/>
  <c r="D1057" i="2"/>
  <c r="D1097" i="2"/>
  <c r="D20" i="2"/>
  <c r="D68" i="2"/>
  <c r="D108" i="2"/>
  <c r="D156" i="2"/>
  <c r="D240" i="2"/>
  <c r="D288" i="2"/>
  <c r="D517" i="2"/>
  <c r="D613" i="2"/>
  <c r="D709" i="2"/>
  <c r="D881" i="2"/>
  <c r="D105" i="2"/>
  <c r="D233" i="2"/>
  <c r="D35" i="2"/>
  <c r="D75" i="2"/>
  <c r="D123" i="2"/>
  <c r="D171" i="2"/>
  <c r="D211" i="2"/>
  <c r="D267" i="2"/>
  <c r="D315" i="2"/>
  <c r="D45" i="2"/>
  <c r="D165" i="2"/>
  <c r="D297" i="2"/>
  <c r="D10" i="2"/>
  <c r="D78" i="2"/>
  <c r="D126" i="2"/>
  <c r="D174" i="2"/>
  <c r="D230" i="2"/>
  <c r="D282" i="2"/>
  <c r="D330" i="2"/>
  <c r="D370" i="2"/>
  <c r="D430" i="2"/>
  <c r="D81" i="2"/>
  <c r="D237" i="2"/>
  <c r="D349" i="2"/>
  <c r="D421" i="2"/>
  <c r="D541" i="2"/>
  <c r="D637" i="2"/>
  <c r="D721" i="2"/>
  <c r="D821" i="2"/>
  <c r="D917" i="2"/>
  <c r="D1021" i="2"/>
  <c r="D1065" i="2"/>
  <c r="D1113" i="2"/>
  <c r="D32" i="2"/>
  <c r="D72" i="2"/>
  <c r="D120" i="2"/>
  <c r="D168" i="2"/>
  <c r="D252" i="2"/>
  <c r="D300" i="2"/>
  <c r="D352" i="2"/>
  <c r="D400" i="2"/>
  <c r="D448" i="2"/>
  <c r="D508" i="2"/>
  <c r="D556" i="2"/>
  <c r="D604" i="2"/>
  <c r="D664" i="2"/>
  <c r="D712" i="2"/>
  <c r="D748" i="2"/>
  <c r="D812" i="2"/>
  <c r="D860" i="2"/>
  <c r="D343" i="2"/>
  <c r="D391" i="2"/>
  <c r="D439" i="2"/>
  <c r="D511" i="2"/>
  <c r="D559" i="2"/>
  <c r="D607" i="2"/>
  <c r="D651" i="2"/>
  <c r="D691" i="2"/>
  <c r="D739" i="2"/>
  <c r="D779" i="2"/>
  <c r="D839" i="2"/>
  <c r="D887" i="2"/>
  <c r="D947" i="2"/>
  <c r="D1003" i="2"/>
  <c r="D1039" i="2"/>
  <c r="D1103" i="2"/>
  <c r="D1143" i="2"/>
  <c r="D1191" i="2"/>
  <c r="D1239" i="2"/>
  <c r="D1307" i="2"/>
  <c r="D1347" i="2"/>
  <c r="D1395" i="2"/>
  <c r="D498" i="2"/>
  <c r="D538" i="2"/>
  <c r="D586" i="2"/>
  <c r="D634" i="2"/>
  <c r="D529" i="2"/>
  <c r="D625" i="2"/>
  <c r="D809" i="2"/>
  <c r="D905" i="2"/>
  <c r="D129" i="2"/>
  <c r="D321" i="2"/>
  <c r="D39" i="2"/>
  <c r="D87" i="2"/>
  <c r="D135" i="2"/>
  <c r="D183" i="2"/>
  <c r="D227" i="2"/>
  <c r="D279" i="2"/>
  <c r="D327" i="2"/>
  <c r="D65" i="2"/>
  <c r="D201" i="2"/>
  <c r="D337" i="2"/>
  <c r="D26" i="2"/>
  <c r="D90" i="2"/>
  <c r="D138" i="2"/>
  <c r="D186" i="2"/>
  <c r="D246" i="2"/>
  <c r="D294" i="2"/>
  <c r="D334" i="2"/>
  <c r="D382" i="2"/>
  <c r="D442" i="2"/>
  <c r="D141" i="2"/>
  <c r="D261" i="2"/>
  <c r="D373" i="2"/>
  <c r="D433" i="2"/>
  <c r="D565" i="2"/>
  <c r="D649" i="2"/>
  <c r="D733" i="2"/>
  <c r="D857" i="2"/>
  <c r="D941" i="2"/>
  <c r="D1033" i="2"/>
  <c r="D1069" i="2"/>
  <c r="D1125" i="2"/>
  <c r="D48" i="2"/>
  <c r="D84" i="2"/>
  <c r="D132" i="2"/>
  <c r="D180" i="2"/>
  <c r="D264" i="2"/>
  <c r="D312" i="2"/>
  <c r="D364" i="2"/>
  <c r="D412" i="2"/>
  <c r="D472" i="2"/>
  <c r="D520" i="2"/>
  <c r="D568" i="2"/>
  <c r="D616" i="2"/>
  <c r="D676" i="2"/>
  <c r="D724" i="2"/>
  <c r="D760" i="2"/>
  <c r="D824" i="2"/>
  <c r="D872" i="2"/>
  <c r="D355" i="2"/>
  <c r="D403" i="2"/>
  <c r="D451" i="2"/>
  <c r="D523" i="2"/>
  <c r="D571" i="2"/>
  <c r="D619" i="2"/>
  <c r="D655" i="2"/>
  <c r="D703" i="2"/>
  <c r="D751" i="2"/>
  <c r="D799" i="2"/>
  <c r="D851" i="2"/>
  <c r="D899" i="2"/>
  <c r="D959" i="2"/>
  <c r="D340" i="2"/>
  <c r="D544" i="2"/>
  <c r="D744" i="2"/>
  <c r="D379" i="2"/>
  <c r="D595" i="2"/>
  <c r="D767" i="2"/>
  <c r="D999" i="2"/>
  <c r="D1063" i="2"/>
  <c r="D1179" i="2"/>
  <c r="D1295" i="2"/>
  <c r="D1383" i="2"/>
  <c r="D526" i="2"/>
  <c r="D622" i="2"/>
  <c r="D694" i="2"/>
  <c r="D782" i="2"/>
  <c r="D842" i="2"/>
  <c r="D902" i="2"/>
  <c r="D1185" i="2"/>
  <c r="D1245" i="2"/>
  <c r="D1317" i="2"/>
  <c r="D1365" i="2"/>
  <c r="D1413" i="2"/>
  <c r="D1461" i="2"/>
  <c r="D1542" i="2"/>
  <c r="D1606" i="2"/>
  <c r="D1650" i="2"/>
  <c r="D1678" i="2"/>
  <c r="D944" i="2"/>
  <c r="D1012" i="2"/>
  <c r="D1084" i="2"/>
  <c r="D1140" i="2"/>
  <c r="D1188" i="2"/>
  <c r="D1224" i="2"/>
  <c r="D1272" i="2"/>
  <c r="D1320" i="2"/>
  <c r="D1368" i="2"/>
  <c r="D1440" i="2"/>
  <c r="D1488" i="2"/>
  <c r="D1545" i="2"/>
  <c r="D1585" i="2"/>
  <c r="D1633" i="2"/>
  <c r="D1681" i="2"/>
  <c r="D1729" i="2"/>
  <c r="D1769" i="2"/>
  <c r="D1845" i="2"/>
  <c r="D1899" i="2"/>
  <c r="D1947" i="2"/>
  <c r="D1995" i="2"/>
  <c r="D1419" i="2"/>
  <c r="D1455" i="2"/>
  <c r="D1503" i="2"/>
  <c r="D1552" i="2"/>
  <c r="D1600" i="2"/>
  <c r="D1648" i="2"/>
  <c r="D1696" i="2"/>
  <c r="D1748" i="2"/>
  <c r="D1808" i="2"/>
  <c r="D1866" i="2"/>
  <c r="D1914" i="2"/>
  <c r="D1962" i="2"/>
  <c r="D2010" i="2"/>
  <c r="D938" i="2"/>
  <c r="D986" i="2"/>
  <c r="D1042" i="2"/>
  <c r="D1110" i="2"/>
  <c r="D1158" i="2"/>
  <c r="D1206" i="2"/>
  <c r="D1254" i="2"/>
  <c r="D1326" i="2"/>
  <c r="D1374" i="2"/>
  <c r="D1422" i="2"/>
  <c r="D1470" i="2"/>
  <c r="D1514" i="2"/>
  <c r="D1579" i="2"/>
  <c r="D1627" i="2"/>
  <c r="D1699" i="2"/>
  <c r="D1751" i="2"/>
  <c r="D1811" i="2"/>
  <c r="D1869" i="2"/>
  <c r="D1690" i="2"/>
  <c r="D1742" i="2"/>
  <c r="D1790" i="2"/>
  <c r="D1860" i="2"/>
  <c r="D1908" i="2"/>
  <c r="D1956" i="2"/>
  <c r="D2004" i="2"/>
  <c r="D2052" i="2"/>
  <c r="D2100" i="2"/>
  <c r="D2136" i="2"/>
  <c r="D2206" i="2"/>
  <c r="D2254" i="2"/>
  <c r="D2302" i="2"/>
  <c r="D2043" i="2"/>
  <c r="D2091" i="2"/>
  <c r="D2139" i="2"/>
  <c r="D2209" i="2"/>
  <c r="D2257" i="2"/>
  <c r="D2305" i="2"/>
  <c r="D2353" i="2"/>
  <c r="D2401" i="2"/>
  <c r="D2449" i="2"/>
  <c r="D2497" i="2"/>
  <c r="D2549" i="2"/>
  <c r="D2625" i="2"/>
  <c r="D2673" i="2"/>
  <c r="D2731" i="2"/>
  <c r="D2779" i="2"/>
  <c r="D2843" i="2"/>
  <c r="D2897" i="2"/>
  <c r="D2945" i="2"/>
  <c r="D2993" i="2"/>
  <c r="D3041" i="2"/>
  <c r="D2034" i="2"/>
  <c r="D2082" i="2"/>
  <c r="D2130" i="2"/>
  <c r="D2194" i="2"/>
  <c r="D2248" i="2"/>
  <c r="D2296" i="2"/>
  <c r="D2344" i="2"/>
  <c r="D2392" i="2"/>
  <c r="D2440" i="2"/>
  <c r="D2488" i="2"/>
  <c r="D2540" i="2"/>
  <c r="D2616" i="2"/>
  <c r="D2664" i="2"/>
  <c r="D2722" i="2"/>
  <c r="D2770" i="2"/>
  <c r="D2834" i="2"/>
  <c r="D2888" i="2"/>
  <c r="D2936" i="2"/>
  <c r="D2984" i="2"/>
  <c r="D3032" i="2"/>
  <c r="D1941" i="2"/>
  <c r="D1989" i="2"/>
  <c r="D2037" i="2"/>
  <c r="D2085" i="2"/>
  <c r="D2145" i="2"/>
  <c r="D2227" i="2"/>
  <c r="D2275" i="2"/>
  <c r="D2323" i="2"/>
  <c r="D2371" i="2"/>
  <c r="D2419" i="2"/>
  <c r="D2467" i="2"/>
  <c r="D2531" i="2"/>
  <c r="D2607" i="2"/>
  <c r="D2655" i="2"/>
  <c r="D2713" i="2"/>
  <c r="D2761" i="2"/>
  <c r="D2818" i="2"/>
  <c r="D2879" i="2"/>
  <c r="D2927" i="2"/>
  <c r="D2975" i="2"/>
  <c r="D3023" i="2"/>
  <c r="D2338" i="2"/>
  <c r="D2386" i="2"/>
  <c r="D2434" i="2"/>
  <c r="D2482" i="2"/>
  <c r="D2522" i="2"/>
  <c r="D2579" i="2"/>
  <c r="D2634" i="2"/>
  <c r="D2682" i="2"/>
  <c r="D2728" i="2"/>
  <c r="D2776" i="2"/>
  <c r="D2864" i="2"/>
  <c r="D2918" i="2"/>
  <c r="D2966" i="2"/>
  <c r="D3014" i="2"/>
  <c r="D2188" i="2"/>
  <c r="D2290" i="2"/>
  <c r="D2031" i="2"/>
  <c r="D388" i="2"/>
  <c r="D592" i="2"/>
  <c r="D796" i="2"/>
  <c r="D427" i="2"/>
  <c r="D643" i="2"/>
  <c r="D815" i="2"/>
  <c r="D1015" i="2"/>
  <c r="D1107" i="2"/>
  <c r="D1203" i="2"/>
  <c r="D1311" i="2"/>
  <c r="D454" i="2"/>
  <c r="D550" i="2"/>
  <c r="D646" i="2"/>
  <c r="D718" i="2"/>
  <c r="D806" i="2"/>
  <c r="D854" i="2"/>
  <c r="D1149" i="2"/>
  <c r="D1197" i="2"/>
  <c r="D1257" i="2"/>
  <c r="D1329" i="2"/>
  <c r="D1377" i="2"/>
  <c r="D1425" i="2"/>
  <c r="D1473" i="2"/>
  <c r="D1558" i="2"/>
  <c r="D1618" i="2"/>
  <c r="D1654" i="2"/>
  <c r="D908" i="2"/>
  <c r="D956" i="2"/>
  <c r="D1024" i="2"/>
  <c r="D1100" i="2"/>
  <c r="D1152" i="2"/>
  <c r="D1200" i="2"/>
  <c r="D1236" i="2"/>
  <c r="D1276" i="2"/>
  <c r="D1332" i="2"/>
  <c r="D1380" i="2"/>
  <c r="D1452" i="2"/>
  <c r="D1496" i="2"/>
  <c r="D1561" i="2"/>
  <c r="D1597" i="2"/>
  <c r="D1645" i="2"/>
  <c r="D1693" i="2"/>
  <c r="D1733" i="2"/>
  <c r="D1781" i="2"/>
  <c r="D1863" i="2"/>
  <c r="D1911" i="2"/>
  <c r="D1959" i="2"/>
  <c r="D2007" i="2"/>
  <c r="D1427" i="2"/>
  <c r="D1467" i="2"/>
  <c r="D1532" i="2"/>
  <c r="D1564" i="2"/>
  <c r="D1612" i="2"/>
  <c r="D1660" i="2"/>
  <c r="D1708" i="2"/>
  <c r="D1760" i="2"/>
  <c r="D1820" i="2"/>
  <c r="D1878" i="2"/>
  <c r="D1926" i="2"/>
  <c r="D1974" i="2"/>
  <c r="D910" i="2"/>
  <c r="D950" i="2"/>
  <c r="D1006" i="2"/>
  <c r="D1054" i="2"/>
  <c r="D1122" i="2"/>
  <c r="D1170" i="2"/>
  <c r="D1218" i="2"/>
  <c r="D1266" i="2"/>
  <c r="D1338" i="2"/>
  <c r="D1386" i="2"/>
  <c r="D1434" i="2"/>
  <c r="D1482" i="2"/>
  <c r="D1539" i="2"/>
  <c r="D1591" i="2"/>
  <c r="D1639" i="2"/>
  <c r="D1711" i="2"/>
  <c r="D1763" i="2"/>
  <c r="D1827" i="2"/>
  <c r="D1881" i="2"/>
  <c r="D1702" i="2"/>
  <c r="D1754" i="2"/>
  <c r="D1814" i="2"/>
  <c r="D1872" i="2"/>
  <c r="D1920" i="2"/>
  <c r="D1968" i="2"/>
  <c r="D2016" i="2"/>
  <c r="D2064" i="2"/>
  <c r="D2112" i="2"/>
  <c r="D2156" i="2"/>
  <c r="D2218" i="2"/>
  <c r="D2266" i="2"/>
  <c r="D2314" i="2"/>
  <c r="D2055" i="2"/>
  <c r="D2103" i="2"/>
  <c r="D2163" i="2"/>
  <c r="D2221" i="2"/>
  <c r="D2269" i="2"/>
  <c r="D2317" i="2"/>
  <c r="D2365" i="2"/>
  <c r="D2413" i="2"/>
  <c r="D2461" i="2"/>
  <c r="D2513" i="2"/>
  <c r="D2570" i="2"/>
  <c r="D2637" i="2"/>
  <c r="D2689" i="2"/>
  <c r="D2743" i="2"/>
  <c r="D2791" i="2"/>
  <c r="D2855" i="2"/>
  <c r="D2909" i="2"/>
  <c r="D2957" i="2"/>
  <c r="D3005" i="2"/>
  <c r="D3053" i="2"/>
  <c r="D2046" i="2"/>
  <c r="D2094" i="2"/>
  <c r="D2142" i="2"/>
  <c r="D2212" i="2"/>
  <c r="D2260" i="2"/>
  <c r="D2308" i="2"/>
  <c r="D2356" i="2"/>
  <c r="D2404" i="2"/>
  <c r="D2452" i="2"/>
  <c r="D2500" i="2"/>
  <c r="D2552" i="2"/>
  <c r="D2628" i="2"/>
  <c r="D2676" i="2"/>
  <c r="D2734" i="2"/>
  <c r="D2782" i="2"/>
  <c r="D2846" i="2"/>
  <c r="D2900" i="2"/>
  <c r="D2948" i="2"/>
  <c r="D2996" i="2"/>
  <c r="D3044" i="2"/>
  <c r="D1953" i="2"/>
  <c r="D2001" i="2"/>
  <c r="D2049" i="2"/>
  <c r="D2097" i="2"/>
  <c r="D2169" i="2"/>
  <c r="D2239" i="2"/>
  <c r="D2287" i="2"/>
  <c r="D2335" i="2"/>
  <c r="D2383" i="2"/>
  <c r="D2431" i="2"/>
  <c r="D2479" i="2"/>
  <c r="D2543" i="2"/>
  <c r="D2619" i="2"/>
  <c r="D2667" i="2"/>
  <c r="D2725" i="2"/>
  <c r="D2773" i="2"/>
  <c r="D2837" i="2"/>
  <c r="D2891" i="2"/>
  <c r="D2939" i="2"/>
  <c r="D2987" i="2"/>
  <c r="D3035" i="2"/>
  <c r="D2350" i="2"/>
  <c r="D2398" i="2"/>
  <c r="D2446" i="2"/>
  <c r="D2494" i="2"/>
  <c r="D2534" i="2"/>
  <c r="D2598" i="2"/>
  <c r="D2646" i="2"/>
  <c r="D2686" i="2"/>
  <c r="D2740" i="2"/>
  <c r="D2788" i="2"/>
  <c r="D2882" i="2"/>
  <c r="D2930" i="2"/>
  <c r="D2978" i="2"/>
  <c r="D3026" i="2"/>
  <c r="D436" i="2"/>
  <c r="D640" i="2"/>
  <c r="D848" i="2"/>
  <c r="D495" i="2"/>
  <c r="D679" i="2"/>
  <c r="D875" i="2"/>
  <c r="D1035" i="2"/>
  <c r="D1131" i="2"/>
  <c r="D1227" i="2"/>
  <c r="D1335" i="2"/>
  <c r="D474" i="2"/>
  <c r="D574" i="2"/>
  <c r="D670" i="2"/>
  <c r="D730" i="2"/>
  <c r="D818" i="2"/>
  <c r="D878" i="2"/>
  <c r="D1161" i="2"/>
  <c r="D1221" i="2"/>
  <c r="D1269" i="2"/>
  <c r="D1341" i="2"/>
  <c r="D1389" i="2"/>
  <c r="D1437" i="2"/>
  <c r="D1485" i="2"/>
  <c r="D1570" i="2"/>
  <c r="D1630" i="2"/>
  <c r="D1662" i="2"/>
  <c r="D920" i="2"/>
  <c r="D992" i="2"/>
  <c r="D1060" i="2"/>
  <c r="D1116" i="2"/>
  <c r="D1164" i="2"/>
  <c r="D1208" i="2"/>
  <c r="D1248" i="2"/>
  <c r="D1292" i="2"/>
  <c r="D1344" i="2"/>
  <c r="D1392" i="2"/>
  <c r="D1464" i="2"/>
  <c r="D1500" i="2"/>
  <c r="D1573" i="2"/>
  <c r="D1609" i="2"/>
  <c r="D1657" i="2"/>
  <c r="D1705" i="2"/>
  <c r="D1745" i="2"/>
  <c r="D1817" i="2"/>
  <c r="D1875" i="2"/>
  <c r="D1923" i="2"/>
  <c r="D1971" i="2"/>
  <c r="D1403" i="2"/>
  <c r="D1431" i="2"/>
  <c r="D1479" i="2"/>
  <c r="D1536" i="2"/>
  <c r="D1576" i="2"/>
  <c r="D1624" i="2"/>
  <c r="D1672" i="2"/>
  <c r="D1720" i="2"/>
  <c r="D1772" i="2"/>
  <c r="D1836" i="2"/>
  <c r="D1890" i="2"/>
  <c r="D1938" i="2"/>
  <c r="D1986" i="2"/>
  <c r="D914" i="2"/>
  <c r="D962" i="2"/>
  <c r="D1018" i="2"/>
  <c r="D1078" i="2"/>
  <c r="D1134" i="2"/>
  <c r="D1182" i="2"/>
  <c r="D1230" i="2"/>
  <c r="D1298" i="2"/>
  <c r="D1350" i="2"/>
  <c r="D1398" i="2"/>
  <c r="D1446" i="2"/>
  <c r="D1494" i="2"/>
  <c r="D1555" i="2"/>
  <c r="D1603" i="2"/>
  <c r="D1675" i="2"/>
  <c r="D1723" i="2"/>
  <c r="D1775" i="2"/>
  <c r="D1839" i="2"/>
  <c r="D1893" i="2"/>
  <c r="D1714" i="2"/>
  <c r="D1766" i="2"/>
  <c r="D1830" i="2"/>
  <c r="D1884" i="2"/>
  <c r="D1932" i="2"/>
  <c r="D1980" i="2"/>
  <c r="D2028" i="2"/>
  <c r="D2076" i="2"/>
  <c r="D2124" i="2"/>
  <c r="D2172" i="2"/>
  <c r="D2230" i="2"/>
  <c r="D2278" i="2"/>
  <c r="D2019" i="2"/>
  <c r="D2067" i="2"/>
  <c r="D2115" i="2"/>
  <c r="D2179" i="2"/>
  <c r="D2233" i="2"/>
  <c r="D2281" i="2"/>
  <c r="D2329" i="2"/>
  <c r="D2377" i="2"/>
  <c r="D2425" i="2"/>
  <c r="D2473" i="2"/>
  <c r="D2525" i="2"/>
  <c r="D2601" i="2"/>
  <c r="D2649" i="2"/>
  <c r="D2707" i="2"/>
  <c r="D2755" i="2"/>
  <c r="D2811" i="2"/>
  <c r="D2873" i="2"/>
  <c r="D2921" i="2"/>
  <c r="D2969" i="2"/>
  <c r="D3017" i="2"/>
  <c r="D2160" i="2"/>
  <c r="D2058" i="2"/>
  <c r="D2106" i="2"/>
  <c r="D2166" i="2"/>
  <c r="D2224" i="2"/>
  <c r="D2272" i="2"/>
  <c r="D2320" i="2"/>
  <c r="D2368" i="2"/>
  <c r="D2416" i="2"/>
  <c r="D2464" i="2"/>
  <c r="D2516" i="2"/>
  <c r="D2573" i="2"/>
  <c r="D2640" i="2"/>
  <c r="D2692" i="2"/>
  <c r="D2746" i="2"/>
  <c r="D2794" i="2"/>
  <c r="D2858" i="2"/>
  <c r="D2912" i="2"/>
  <c r="D2960" i="2"/>
  <c r="D3008" i="2"/>
  <c r="D1917" i="2"/>
  <c r="D1965" i="2"/>
  <c r="D2013" i="2"/>
  <c r="D2061" i="2"/>
  <c r="D2109" i="2"/>
  <c r="D2185" i="2"/>
  <c r="D2251" i="2"/>
  <c r="D2299" i="2"/>
  <c r="D2347" i="2"/>
  <c r="D2395" i="2"/>
  <c r="D2443" i="2"/>
  <c r="D2503" i="2"/>
  <c r="D2576" i="2"/>
  <c r="D2631" i="2"/>
  <c r="D2679" i="2"/>
  <c r="D2737" i="2"/>
  <c r="D2785" i="2"/>
  <c r="D2849" i="2"/>
  <c r="D2903" i="2"/>
  <c r="D2951" i="2"/>
  <c r="D2999" i="2"/>
  <c r="D3047" i="2"/>
  <c r="D2362" i="2"/>
  <c r="D2410" i="2"/>
  <c r="D2458" i="2"/>
  <c r="D2506" i="2"/>
  <c r="D2546" i="2"/>
  <c r="D2610" i="2"/>
  <c r="D2658" i="2"/>
  <c r="D2698" i="2"/>
  <c r="D2752" i="2"/>
  <c r="D2840" i="2"/>
  <c r="D2894" i="2"/>
  <c r="D2942" i="2"/>
  <c r="D2990" i="2"/>
  <c r="D3038" i="2"/>
  <c r="D504" i="2"/>
  <c r="D700" i="2"/>
  <c r="D896" i="2"/>
  <c r="D547" i="2"/>
  <c r="D727" i="2"/>
  <c r="D935" i="2"/>
  <c r="D1047" i="2"/>
  <c r="D1155" i="2"/>
  <c r="D1251" i="2"/>
  <c r="D1359" i="2"/>
  <c r="D502" i="2"/>
  <c r="D598" i="2"/>
  <c r="D682" i="2"/>
  <c r="D742" i="2"/>
  <c r="D830" i="2"/>
  <c r="D890" i="2"/>
  <c r="D1173" i="2"/>
  <c r="D1233" i="2"/>
  <c r="D1301" i="2"/>
  <c r="D1353" i="2"/>
  <c r="D1401" i="2"/>
  <c r="D1449" i="2"/>
  <c r="D1509" i="2"/>
  <c r="D1594" i="2"/>
  <c r="D1642" i="2"/>
  <c r="D1666" i="2"/>
  <c r="D932" i="2"/>
  <c r="D996" i="2"/>
  <c r="D1072" i="2"/>
  <c r="D1128" i="2"/>
  <c r="D1176" i="2"/>
  <c r="D1212" i="2"/>
  <c r="D1260" i="2"/>
  <c r="D1304" i="2"/>
  <c r="D1356" i="2"/>
  <c r="D1416" i="2"/>
  <c r="D1476" i="2"/>
  <c r="D1512" i="2"/>
  <c r="D1581" i="2"/>
  <c r="D1621" i="2"/>
  <c r="D1669" i="2"/>
  <c r="D1717" i="2"/>
  <c r="D1757" i="2"/>
  <c r="D1833" i="2"/>
  <c r="D1887" i="2"/>
  <c r="D1935" i="2"/>
  <c r="D1983" i="2"/>
  <c r="D1407" i="2"/>
  <c r="D1443" i="2"/>
  <c r="D1491" i="2"/>
  <c r="D1548" i="2"/>
  <c r="D1588" i="2"/>
  <c r="D1636" i="2"/>
  <c r="D1684" i="2"/>
  <c r="D1736" i="2"/>
  <c r="D1804" i="2"/>
  <c r="D1854" i="2"/>
  <c r="D1902" i="2"/>
  <c r="D1950" i="2"/>
  <c r="D1998" i="2"/>
  <c r="D926" i="2"/>
  <c r="D966" i="2"/>
  <c r="D1030" i="2"/>
  <c r="D1086" i="2"/>
  <c r="D1146" i="2"/>
  <c r="D1194" i="2"/>
  <c r="D1242" i="2"/>
  <c r="D1314" i="2"/>
  <c r="D1362" i="2"/>
  <c r="D1410" i="2"/>
  <c r="D1458" i="2"/>
  <c r="D1506" i="2"/>
  <c r="D1567" i="2"/>
  <c r="D1615" i="2"/>
  <c r="D1687" i="2"/>
  <c r="D1739" i="2"/>
  <c r="D1787" i="2"/>
  <c r="D1857" i="2"/>
  <c r="D1905" i="2"/>
  <c r="D1726" i="2"/>
  <c r="D1778" i="2"/>
  <c r="D1842" i="2"/>
  <c r="D1896" i="2"/>
  <c r="D1944" i="2"/>
  <c r="D1992" i="2"/>
  <c r="D2040" i="2"/>
  <c r="D2088" i="2"/>
  <c r="D2132" i="2"/>
  <c r="D2242" i="2"/>
  <c r="D2245" i="2"/>
  <c r="D2437" i="2"/>
  <c r="D2661" i="2"/>
  <c r="D2885" i="2"/>
  <c r="D2022" i="2"/>
  <c r="D2236" i="2"/>
  <c r="D2428" i="2"/>
  <c r="D2652" i="2"/>
  <c r="D2876" i="2"/>
  <c r="D1929" i="2"/>
  <c r="D2121" i="2"/>
  <c r="D2359" i="2"/>
  <c r="D2595" i="2"/>
  <c r="D2797" i="2"/>
  <c r="D3011" i="2"/>
  <c r="D2470" i="2"/>
  <c r="D2670" i="2"/>
  <c r="D2906" i="2"/>
  <c r="D2389" i="2"/>
  <c r="D2831" i="2"/>
  <c r="D2604" i="2"/>
  <c r="D3020" i="2"/>
  <c r="D2519" i="2"/>
  <c r="D2422" i="2"/>
  <c r="D3050" i="2"/>
  <c r="D2079" i="2"/>
  <c r="D2293" i="2"/>
  <c r="D2485" i="2"/>
  <c r="D2719" i="2"/>
  <c r="D2933" i="2"/>
  <c r="D2070" i="2"/>
  <c r="D2284" i="2"/>
  <c r="D2476" i="2"/>
  <c r="D2710" i="2"/>
  <c r="D2924" i="2"/>
  <c r="D1977" i="2"/>
  <c r="D2215" i="2"/>
  <c r="D2407" i="2"/>
  <c r="D2643" i="2"/>
  <c r="D2861" i="2"/>
  <c r="D2326" i="2"/>
  <c r="D2510" i="2"/>
  <c r="D2716" i="2"/>
  <c r="D2954" i="2"/>
  <c r="D2613" i="2"/>
  <c r="D2182" i="2"/>
  <c r="D2073" i="2"/>
  <c r="D2749" i="2"/>
  <c r="D2622" i="2"/>
  <c r="D2127" i="2"/>
  <c r="D2341" i="2"/>
  <c r="D2537" i="2"/>
  <c r="D2767" i="2"/>
  <c r="D2981" i="2"/>
  <c r="D2118" i="2"/>
  <c r="D2332" i="2"/>
  <c r="D2528" i="2"/>
  <c r="D2758" i="2"/>
  <c r="D2972" i="2"/>
  <c r="D2025" i="2"/>
  <c r="D2263" i="2"/>
  <c r="D2455" i="2"/>
  <c r="D2695" i="2"/>
  <c r="D2915" i="2"/>
  <c r="D2374" i="2"/>
  <c r="D2566" i="2"/>
  <c r="D2764" i="2"/>
  <c r="D3002" i="2"/>
  <c r="D2191" i="2"/>
  <c r="D3029" i="2"/>
  <c r="D2380" i="2"/>
  <c r="D2815" i="2"/>
  <c r="D2311" i="2"/>
  <c r="D2963" i="2"/>
  <c r="D2852" i="2"/>
  <c r="D2700" i="2"/>
  <c r="D1792" i="2"/>
  <c r="D192" i="2"/>
  <c r="D1784" i="2"/>
  <c r="D460" i="2"/>
  <c r="D463" i="2"/>
  <c r="D754" i="2"/>
  <c r="D757" i="2"/>
  <c r="D1075" i="2"/>
  <c r="D1290" i="2"/>
  <c r="D1287" i="2"/>
  <c r="D1526" i="2"/>
  <c r="D977" i="2"/>
  <c r="D1793" i="2"/>
  <c r="D1798" i="2"/>
  <c r="D210" i="2"/>
  <c r="D1095" i="2"/>
  <c r="D1523" i="2"/>
  <c r="D1797" i="2"/>
  <c r="D1284" i="2"/>
  <c r="D965" i="2"/>
  <c r="D478" i="2"/>
  <c r="D1275" i="2"/>
  <c r="D2154" i="2"/>
  <c r="D786" i="2"/>
  <c r="D219" i="2"/>
  <c r="D969" i="2"/>
  <c r="D791" i="2"/>
  <c r="D1279" i="2"/>
  <c r="D214" i="2"/>
  <c r="D974" i="2"/>
  <c r="D487" i="2"/>
  <c r="D1802" i="2"/>
  <c r="D1087" i="2"/>
  <c r="D1515" i="2"/>
  <c r="D482" i="2"/>
  <c r="D2149" i="2"/>
  <c r="D781" i="2"/>
  <c r="D477" i="2"/>
  <c r="D481" i="2"/>
  <c r="D2153" i="2"/>
  <c r="D1274" i="2"/>
  <c r="D1518" i="2"/>
  <c r="D209" i="2"/>
  <c r="D486" i="2"/>
  <c r="D1796" i="2"/>
  <c r="D213" i="2"/>
  <c r="D1516" i="2"/>
  <c r="D1090" i="2"/>
  <c r="D968" i="2"/>
  <c r="D1283" i="2"/>
  <c r="D1801" i="2"/>
  <c r="D790" i="2"/>
  <c r="D783" i="2"/>
  <c r="D218" i="2"/>
  <c r="D1278" i="2"/>
  <c r="D973" i="2"/>
  <c r="D785" i="2"/>
  <c r="D1088" i="2"/>
  <c r="D2148" i="2"/>
  <c r="D964" i="2"/>
  <c r="D1094" i="2"/>
  <c r="D1522" i="2"/>
  <c r="M79" i="4"/>
  <c r="L79" i="4"/>
  <c r="M115" i="4"/>
  <c r="L115" i="4"/>
  <c r="L122" i="4"/>
  <c r="M122" i="4"/>
  <c r="M32" i="4"/>
  <c r="L32" i="4"/>
  <c r="L116" i="4"/>
  <c r="L113" i="4"/>
  <c r="M113" i="4"/>
  <c r="L114" i="4"/>
  <c r="M114" i="4"/>
  <c r="M116" i="4"/>
  <c r="M70" i="4"/>
  <c r="M76" i="4"/>
  <c r="L12" i="4"/>
  <c r="L77" i="4"/>
  <c r="L67" i="4"/>
  <c r="M66" i="4"/>
  <c r="L54" i="4"/>
  <c r="L62" i="4"/>
  <c r="M13" i="4"/>
  <c r="L123" i="4"/>
  <c r="L127" i="4"/>
  <c r="L78" i="4"/>
  <c r="M92" i="4"/>
  <c r="M112" i="4"/>
  <c r="M77" i="4"/>
  <c r="L58" i="4"/>
  <c r="M65" i="4"/>
  <c r="L81" i="4"/>
  <c r="L68" i="4"/>
  <c r="M74" i="4"/>
  <c r="M60" i="4"/>
  <c r="M82" i="4"/>
  <c r="L76" i="4"/>
  <c r="M86" i="4"/>
  <c r="M90" i="4"/>
  <c r="L94" i="4"/>
  <c r="L90" i="4"/>
  <c r="M99" i="4"/>
  <c r="M108" i="4"/>
  <c r="M101" i="4"/>
  <c r="L96" i="4"/>
  <c r="M104" i="4"/>
  <c r="M102" i="4"/>
  <c r="M14" i="4"/>
  <c r="L18" i="4"/>
  <c r="L75" i="4"/>
  <c r="L85" i="4"/>
  <c r="L112" i="4"/>
  <c r="M81" i="4"/>
  <c r="M91" i="4"/>
  <c r="M67" i="4"/>
  <c r="L104" i="4"/>
  <c r="M72" i="4"/>
  <c r="M18" i="4"/>
  <c r="M127" i="4"/>
  <c r="L93" i="4"/>
  <c r="M15" i="4"/>
  <c r="M11" i="4"/>
  <c r="L100" i="4"/>
  <c r="L89" i="4"/>
  <c r="L71" i="4"/>
  <c r="L83" i="4"/>
  <c r="M88" i="4"/>
  <c r="M84" i="4"/>
  <c r="M78" i="4"/>
  <c r="M80" i="4"/>
  <c r="M83" i="4"/>
  <c r="L111" i="4"/>
  <c r="L64" i="4"/>
  <c r="M55" i="4"/>
  <c r="L66" i="4"/>
  <c r="M68" i="4"/>
  <c r="L56" i="4"/>
  <c r="L60" i="4"/>
  <c r="L82" i="4"/>
  <c r="M94" i="4"/>
  <c r="L99" i="4"/>
  <c r="M97" i="4"/>
  <c r="M105" i="4"/>
  <c r="M98" i="4"/>
  <c r="M106" i="4"/>
  <c r="M110" i="4"/>
  <c r="L19" i="4"/>
  <c r="M19" i="4"/>
  <c r="L13" i="4"/>
  <c r="L15" i="4"/>
  <c r="L11" i="4"/>
  <c r="M63" i="4"/>
  <c r="L70" i="4"/>
  <c r="M64" i="4"/>
  <c r="M56" i="4"/>
  <c r="M123" i="4"/>
  <c r="L95" i="4"/>
  <c r="M69" i="4"/>
  <c r="M87" i="4"/>
  <c r="L55" i="4"/>
  <c r="M95" i="4"/>
  <c r="L102" i="4"/>
  <c r="M73" i="4"/>
  <c r="M96" i="4"/>
  <c r="M75" i="4"/>
  <c r="L63" i="4"/>
  <c r="L74" i="4"/>
  <c r="M57" i="4"/>
  <c r="M93" i="4"/>
  <c r="L110" i="4"/>
  <c r="M54" i="4"/>
  <c r="L61" i="4"/>
  <c r="L80" i="4"/>
  <c r="L84" i="4"/>
  <c r="M109" i="4"/>
  <c r="M100" i="4"/>
  <c r="M111" i="4"/>
  <c r="M58" i="4"/>
  <c r="L92" i="4"/>
  <c r="L86" i="4"/>
  <c r="L97" i="4"/>
  <c r="L103" i="4"/>
  <c r="L105" i="4"/>
  <c r="L17" i="4"/>
  <c r="M12" i="4"/>
  <c r="M17" i="4"/>
  <c r="M89" i="4"/>
  <c r="M61" i="4"/>
  <c r="L59" i="4"/>
  <c r="M62" i="4"/>
  <c r="L88" i="4"/>
  <c r="L108" i="4"/>
  <c r="L101" i="4"/>
  <c r="M107" i="4"/>
  <c r="L107" i="4"/>
  <c r="M85" i="4"/>
  <c r="L98" i="4"/>
  <c r="L65" i="4"/>
  <c r="L69" i="4"/>
  <c r="L73" i="4"/>
  <c r="L87" i="4"/>
  <c r="L91" i="4"/>
  <c r="M71" i="4"/>
  <c r="L106" i="4"/>
  <c r="L72" i="4"/>
  <c r="L109" i="4"/>
  <c r="L14" i="4"/>
  <c r="M59" i="4"/>
  <c r="L57" i="4"/>
  <c r="M103" i="4"/>
  <c r="M50" i="4"/>
  <c r="L50" i="4"/>
  <c r="J8" i="3"/>
  <c r="L44" i="4"/>
  <c r="M43" i="4"/>
  <c r="L43" i="4"/>
  <c r="M44" i="4"/>
  <c r="L46" i="4"/>
  <c r="M45" i="4"/>
  <c r="M46" i="4"/>
  <c r="M47" i="4"/>
  <c r="L45" i="4"/>
  <c r="L47" i="4"/>
  <c r="M23" i="4"/>
  <c r="L24" i="4"/>
  <c r="L26" i="4"/>
  <c r="L23" i="4"/>
  <c r="M24" i="4"/>
  <c r="L25" i="4"/>
  <c r="L27" i="4"/>
  <c r="M27" i="4"/>
  <c r="M25" i="4"/>
  <c r="M26" i="4"/>
  <c r="B7" i="2"/>
  <c r="L121" i="4"/>
  <c r="M121" i="4"/>
  <c r="D7" i="2"/>
  <c r="L117" i="4"/>
  <c r="L118" i="4"/>
  <c r="M120" i="4"/>
  <c r="M117" i="4"/>
  <c r="M118" i="4"/>
  <c r="L120" i="4"/>
  <c r="L33" i="4"/>
  <c r="M33" i="4"/>
  <c r="C9" i="6"/>
  <c r="C16" i="6"/>
  <c r="C18" i="6"/>
  <c r="C21" i="6"/>
  <c r="C22" i="6"/>
  <c r="C88" i="6"/>
  <c r="C89" i="6"/>
  <c r="C93" i="6"/>
  <c r="D9" i="6"/>
  <c r="D16" i="6"/>
  <c r="D18" i="6"/>
  <c r="D21" i="6"/>
  <c r="D22" i="6"/>
  <c r="D88" i="6"/>
  <c r="D89" i="6"/>
  <c r="D93" i="6"/>
  <c r="D8" i="6"/>
  <c r="C8" i="6"/>
  <c r="R31" i="4"/>
  <c r="R35" i="4"/>
  <c r="R37" i="4"/>
  <c r="R40" i="4"/>
  <c r="E50" i="9" s="1"/>
  <c r="M8" i="4"/>
  <c r="M9" i="4"/>
  <c r="M10" i="4"/>
  <c r="M20" i="4"/>
  <c r="M21" i="4"/>
  <c r="M22" i="4"/>
  <c r="M28" i="4"/>
  <c r="M29" i="4"/>
  <c r="M30" i="4"/>
  <c r="M31" i="4"/>
  <c r="M34" i="4"/>
  <c r="M35" i="4"/>
  <c r="M36" i="4"/>
  <c r="M37" i="4"/>
  <c r="M38" i="4"/>
  <c r="M39" i="4"/>
  <c r="M40" i="4"/>
  <c r="M41" i="4"/>
  <c r="M42" i="4"/>
  <c r="M49" i="4"/>
  <c r="M51" i="4"/>
  <c r="M52" i="4"/>
  <c r="M53" i="4"/>
  <c r="L8" i="4"/>
  <c r="L9" i="4"/>
  <c r="L10" i="4"/>
  <c r="L20" i="4"/>
  <c r="L21" i="4"/>
  <c r="L22" i="4"/>
  <c r="L28" i="4"/>
  <c r="L29" i="4"/>
  <c r="L30" i="4"/>
  <c r="L31" i="4"/>
  <c r="L34" i="4"/>
  <c r="L35" i="4"/>
  <c r="L36" i="4"/>
  <c r="L37" i="4"/>
  <c r="L38" i="4"/>
  <c r="L39" i="4"/>
  <c r="L40" i="4"/>
  <c r="L41" i="4"/>
  <c r="L42" i="4"/>
  <c r="L49" i="4"/>
  <c r="L51" i="4"/>
  <c r="L52" i="4"/>
  <c r="L53" i="4"/>
  <c r="R28" i="4"/>
  <c r="R30" i="4"/>
  <c r="R34" i="4"/>
  <c r="R36" i="4"/>
  <c r="R38" i="4"/>
  <c r="R29" i="4"/>
  <c r="K8" i="4"/>
  <c r="K9" i="4"/>
  <c r="K10" i="4"/>
  <c r="K20" i="4"/>
  <c r="K21" i="4"/>
  <c r="K52" i="4"/>
  <c r="K53" i="4"/>
  <c r="O8" i="4"/>
  <c r="S8" i="4" s="1"/>
  <c r="O9" i="4"/>
  <c r="S9" i="4" s="1"/>
  <c r="O10" i="4"/>
  <c r="S10" i="4" s="1"/>
  <c r="O20" i="4"/>
  <c r="S20" i="4" s="1"/>
  <c r="O21" i="4"/>
  <c r="S21" i="4" s="1"/>
  <c r="O52" i="4"/>
  <c r="Q52" i="4" s="1"/>
  <c r="F21" i="6" s="1"/>
  <c r="O53" i="4"/>
  <c r="Q53" i="4" s="1"/>
  <c r="F22" i="6" s="1"/>
  <c r="F93" i="6"/>
  <c r="Q8" i="4"/>
  <c r="Q9" i="4"/>
  <c r="Q10" i="4"/>
  <c r="Q20" i="4"/>
  <c r="Q21" i="4"/>
  <c r="Q22" i="4"/>
  <c r="Q28" i="4"/>
  <c r="Q29" i="4"/>
  <c r="Q30" i="4"/>
  <c r="Q31" i="4"/>
  <c r="Q34" i="4"/>
  <c r="Q35" i="4"/>
  <c r="Q36" i="4"/>
  <c r="Q37" i="4"/>
  <c r="Q38" i="4"/>
  <c r="Q39" i="4"/>
  <c r="Q40" i="4"/>
  <c r="S41" i="4"/>
  <c r="S42" i="4"/>
  <c r="S49" i="4"/>
  <c r="S51" i="4"/>
  <c r="S52" i="4"/>
  <c r="S53" i="4"/>
  <c r="J28" i="4"/>
  <c r="J29" i="4"/>
  <c r="J30" i="4"/>
  <c r="J31" i="4"/>
  <c r="J34" i="4"/>
  <c r="J35" i="4"/>
  <c r="J36" i="4"/>
  <c r="J37" i="4"/>
  <c r="J38" i="4"/>
  <c r="J40" i="4"/>
  <c r="J41" i="4"/>
  <c r="J42" i="4"/>
  <c r="J49" i="4"/>
  <c r="J51" i="4"/>
  <c r="P9" i="4"/>
  <c r="P10" i="4"/>
  <c r="P20" i="4"/>
  <c r="P21" i="4"/>
  <c r="P22" i="4"/>
  <c r="P28" i="4"/>
  <c r="P29" i="4"/>
  <c r="P30" i="4"/>
  <c r="P31" i="4"/>
  <c r="P34" i="4"/>
  <c r="P35" i="4"/>
  <c r="P36" i="4"/>
  <c r="P37" i="4"/>
  <c r="P38" i="4"/>
  <c r="P39" i="4"/>
  <c r="P40" i="4"/>
  <c r="P41" i="4"/>
  <c r="E8" i="6" s="1"/>
  <c r="P42" i="4"/>
  <c r="E9" i="6" s="1"/>
  <c r="P49" i="4"/>
  <c r="E16" i="6" s="1"/>
  <c r="P51" i="4"/>
  <c r="E18" i="6" s="1"/>
  <c r="E89" i="6"/>
  <c r="I119" i="4" l="1"/>
  <c r="K119" i="4" s="1"/>
  <c r="O119" i="4" s="1"/>
  <c r="Q119" i="4" s="1"/>
  <c r="F90" i="6" s="1"/>
  <c r="G90" i="6" s="1"/>
  <c r="H119" i="4"/>
  <c r="I126" i="4"/>
  <c r="H126" i="4"/>
  <c r="J126" i="4" s="1"/>
  <c r="N126" i="4" s="1"/>
  <c r="P126" i="4" s="1"/>
  <c r="E99" i="6" s="1"/>
  <c r="G99" i="6" s="1"/>
  <c r="F9" i="5"/>
  <c r="F9" i="9"/>
  <c r="E46" i="5"/>
  <c r="E46" i="9"/>
  <c r="F23" i="5"/>
  <c r="F23" i="9"/>
  <c r="F7" i="5"/>
  <c r="F7" i="9"/>
  <c r="E36" i="5"/>
  <c r="E36" i="9"/>
  <c r="E37" i="5"/>
  <c r="E37" i="9"/>
  <c r="E47" i="5"/>
  <c r="E47" i="9"/>
  <c r="F22" i="5"/>
  <c r="F22" i="9"/>
  <c r="E48" i="5"/>
  <c r="E48" i="9"/>
  <c r="E35" i="5"/>
  <c r="E35" i="9"/>
  <c r="E42" i="5"/>
  <c r="E42" i="9"/>
  <c r="F8" i="5"/>
  <c r="F8" i="9"/>
  <c r="E41" i="5"/>
  <c r="E41" i="9"/>
  <c r="E38" i="5"/>
  <c r="E38" i="9"/>
  <c r="H48" i="4"/>
  <c r="I48" i="4"/>
  <c r="I125" i="4"/>
  <c r="H124" i="4"/>
  <c r="I16" i="4"/>
  <c r="H16" i="4"/>
  <c r="H125" i="4"/>
  <c r="J125" i="4" s="1"/>
  <c r="N125" i="4" s="1"/>
  <c r="P125" i="4" s="1"/>
  <c r="E98" i="6" s="1"/>
  <c r="G98" i="6" s="1"/>
  <c r="I124" i="4"/>
  <c r="H79" i="4"/>
  <c r="I79" i="4"/>
  <c r="I115" i="4"/>
  <c r="H115" i="4"/>
  <c r="E50" i="5"/>
  <c r="I32" i="4"/>
  <c r="H32" i="4"/>
  <c r="H113" i="4"/>
  <c r="H116" i="4"/>
  <c r="I113" i="4"/>
  <c r="H114" i="4"/>
  <c r="I114" i="4"/>
  <c r="I116" i="4"/>
  <c r="J116" i="4" s="1"/>
  <c r="N116" i="4" s="1"/>
  <c r="P116" i="4" s="1"/>
  <c r="E85" i="6" s="1"/>
  <c r="G85" i="6" s="1"/>
  <c r="I89" i="4"/>
  <c r="H83" i="4"/>
  <c r="I77" i="4"/>
  <c r="H55" i="4"/>
  <c r="H54" i="4"/>
  <c r="H112" i="4"/>
  <c r="I93" i="4"/>
  <c r="I78" i="4"/>
  <c r="I127" i="4"/>
  <c r="I85" i="4"/>
  <c r="H71" i="4"/>
  <c r="I67" i="4"/>
  <c r="H77" i="4"/>
  <c r="H98" i="4"/>
  <c r="H78" i="4"/>
  <c r="H89" i="4"/>
  <c r="H57" i="4"/>
  <c r="H73" i="4"/>
  <c r="H96" i="4"/>
  <c r="H104" i="4"/>
  <c r="H110" i="4"/>
  <c r="I65" i="4"/>
  <c r="I63" i="4"/>
  <c r="I54" i="4"/>
  <c r="H58" i="4"/>
  <c r="I60" i="4"/>
  <c r="H74" i="4"/>
  <c r="H70" i="4"/>
  <c r="I57" i="4"/>
  <c r="H59" i="4"/>
  <c r="H72" i="4"/>
  <c r="H80" i="4"/>
  <c r="I84" i="4"/>
  <c r="I88" i="4"/>
  <c r="I92" i="4"/>
  <c r="I94" i="4"/>
  <c r="H86" i="4"/>
  <c r="I103" i="4"/>
  <c r="H103" i="4"/>
  <c r="I100" i="4"/>
  <c r="I111" i="4"/>
  <c r="H12" i="4"/>
  <c r="H17" i="4"/>
  <c r="I17" i="4"/>
  <c r="H102" i="4"/>
  <c r="H93" i="4"/>
  <c r="I58" i="4"/>
  <c r="H67" i="4"/>
  <c r="I123" i="4"/>
  <c r="H85" i="4"/>
  <c r="H106" i="4"/>
  <c r="H61" i="4"/>
  <c r="I75" i="4"/>
  <c r="H100" i="4"/>
  <c r="I73" i="4"/>
  <c r="I87" i="4"/>
  <c r="H111" i="4"/>
  <c r="I61" i="4"/>
  <c r="I74" i="4"/>
  <c r="I59" i="4"/>
  <c r="I70" i="4"/>
  <c r="I56" i="4"/>
  <c r="H62" i="4"/>
  <c r="I72" i="4"/>
  <c r="I80" i="4"/>
  <c r="H84" i="4"/>
  <c r="H88" i="4"/>
  <c r="H92" i="4"/>
  <c r="I86" i="4"/>
  <c r="I107" i="4"/>
  <c r="H107" i="4"/>
  <c r="I109" i="4"/>
  <c r="H14" i="4"/>
  <c r="I11" i="4"/>
  <c r="I13" i="4"/>
  <c r="H64" i="4"/>
  <c r="H63" i="4"/>
  <c r="H60" i="4"/>
  <c r="H123" i="4"/>
  <c r="H127" i="4"/>
  <c r="K127" i="4" s="1"/>
  <c r="H95" i="4"/>
  <c r="I71" i="4"/>
  <c r="I95" i="4"/>
  <c r="I112" i="4"/>
  <c r="H75" i="4"/>
  <c r="H65" i="4"/>
  <c r="H69" i="4"/>
  <c r="I83" i="4"/>
  <c r="H87" i="4"/>
  <c r="H91" i="4"/>
  <c r="I69" i="4"/>
  <c r="I81" i="4"/>
  <c r="I68" i="4"/>
  <c r="H66" i="4"/>
  <c r="I55" i="4"/>
  <c r="H82" i="4"/>
  <c r="I76" i="4"/>
  <c r="H97" i="4"/>
  <c r="H105" i="4"/>
  <c r="I104" i="4"/>
  <c r="I98" i="4"/>
  <c r="H15" i="4"/>
  <c r="H18" i="4"/>
  <c r="H13" i="4"/>
  <c r="I82" i="4"/>
  <c r="I91" i="4"/>
  <c r="H90" i="4"/>
  <c r="I108" i="4"/>
  <c r="I101" i="4"/>
  <c r="H68" i="4"/>
  <c r="H81" i="4"/>
  <c r="I62" i="4"/>
  <c r="I64" i="4"/>
  <c r="I66" i="4"/>
  <c r="H56" i="4"/>
  <c r="I90" i="4"/>
  <c r="I99" i="4"/>
  <c r="H99" i="4"/>
  <c r="H108" i="4"/>
  <c r="H101" i="4"/>
  <c r="I110" i="4"/>
  <c r="H11" i="4"/>
  <c r="I15" i="4"/>
  <c r="I18" i="4"/>
  <c r="I96" i="4"/>
  <c r="I102" i="4"/>
  <c r="H109" i="4"/>
  <c r="H76" i="4"/>
  <c r="H94" i="4"/>
  <c r="I97" i="4"/>
  <c r="I105" i="4"/>
  <c r="I106" i="4"/>
  <c r="H19" i="4"/>
  <c r="I14" i="4"/>
  <c r="I19" i="4"/>
  <c r="I50" i="4"/>
  <c r="H50" i="4"/>
  <c r="E9" i="3"/>
  <c r="H43" i="4"/>
  <c r="H44" i="4"/>
  <c r="I44" i="4"/>
  <c r="I43" i="4"/>
  <c r="H47" i="4"/>
  <c r="H46" i="4"/>
  <c r="I47" i="4"/>
  <c r="H45" i="4"/>
  <c r="I45" i="4"/>
  <c r="I46" i="4"/>
  <c r="H23" i="4"/>
  <c r="H25" i="4"/>
  <c r="H27" i="4"/>
  <c r="I23" i="4"/>
  <c r="H24" i="4"/>
  <c r="H26" i="4"/>
  <c r="I26" i="4"/>
  <c r="I24" i="4"/>
  <c r="I27" i="4"/>
  <c r="I25" i="4"/>
  <c r="H121" i="4"/>
  <c r="I121" i="4"/>
  <c r="H117" i="4"/>
  <c r="I118" i="4"/>
  <c r="H120" i="4"/>
  <c r="I117" i="4"/>
  <c r="H118" i="4"/>
  <c r="I120" i="4"/>
  <c r="H33" i="4"/>
  <c r="I33" i="4"/>
  <c r="I53" i="4"/>
  <c r="I51" i="4"/>
  <c r="I42" i="4"/>
  <c r="I40" i="4"/>
  <c r="I39" i="4"/>
  <c r="I37" i="4"/>
  <c r="I35" i="4"/>
  <c r="I31" i="4"/>
  <c r="I29" i="4"/>
  <c r="I22" i="4"/>
  <c r="I20" i="4"/>
  <c r="I10" i="4"/>
  <c r="I8" i="4"/>
  <c r="H53" i="4"/>
  <c r="H51" i="4"/>
  <c r="H42" i="4"/>
  <c r="H40" i="4"/>
  <c r="H39" i="4"/>
  <c r="H37" i="4"/>
  <c r="H35" i="4"/>
  <c r="H31" i="4"/>
  <c r="H29" i="4"/>
  <c r="H22" i="4"/>
  <c r="H20" i="4"/>
  <c r="H10" i="4"/>
  <c r="H8" i="4"/>
  <c r="I52" i="4"/>
  <c r="I49" i="4"/>
  <c r="I41" i="4"/>
  <c r="I38" i="4"/>
  <c r="I36" i="4"/>
  <c r="I34" i="4"/>
  <c r="I30" i="4"/>
  <c r="I28" i="4"/>
  <c r="I21" i="4"/>
  <c r="I9" i="4"/>
  <c r="H52" i="4"/>
  <c r="H49" i="4"/>
  <c r="H41" i="4"/>
  <c r="H38" i="4"/>
  <c r="H36" i="4"/>
  <c r="H34" i="4"/>
  <c r="H30" i="4"/>
  <c r="H28" i="4"/>
  <c r="H21" i="4"/>
  <c r="H9" i="4"/>
  <c r="M128" i="4"/>
  <c r="L128" i="4"/>
  <c r="J16" i="4" l="1"/>
  <c r="N16" i="4" s="1"/>
  <c r="R16" i="4" s="1"/>
  <c r="K48" i="4"/>
  <c r="O48" i="4" s="1"/>
  <c r="Q48" i="4" s="1"/>
  <c r="F15" i="6" s="1"/>
  <c r="G15" i="6" s="1"/>
  <c r="J124" i="4"/>
  <c r="N124" i="4" s="1"/>
  <c r="P124" i="4" s="1"/>
  <c r="E97" i="6" s="1"/>
  <c r="G97" i="6" s="1"/>
  <c r="K22" i="4"/>
  <c r="K24" i="4"/>
  <c r="K26" i="4"/>
  <c r="J79" i="4"/>
  <c r="N79" i="4" s="1"/>
  <c r="P79" i="4" s="1"/>
  <c r="E48" i="6" s="1"/>
  <c r="G48" i="6" s="1"/>
  <c r="J115" i="4"/>
  <c r="N115" i="4" s="1"/>
  <c r="P115" i="4" s="1"/>
  <c r="E84" i="6" s="1"/>
  <c r="G84" i="6" s="1"/>
  <c r="J77" i="4"/>
  <c r="N77" i="4" s="1"/>
  <c r="P77" i="4" s="1"/>
  <c r="E46" i="6" s="1"/>
  <c r="G46" i="6" s="1"/>
  <c r="J60" i="4"/>
  <c r="N60" i="4" s="1"/>
  <c r="P60" i="4" s="1"/>
  <c r="E29" i="6" s="1"/>
  <c r="G29" i="6" s="1"/>
  <c r="J127" i="4"/>
  <c r="J100" i="4"/>
  <c r="N100" i="4" s="1"/>
  <c r="P100" i="4" s="1"/>
  <c r="E69" i="6" s="1"/>
  <c r="G69" i="6" s="1"/>
  <c r="J123" i="4"/>
  <c r="N123" i="4" s="1"/>
  <c r="P123" i="4" s="1"/>
  <c r="E96" i="6" s="1"/>
  <c r="G96" i="6" s="1"/>
  <c r="J102" i="4"/>
  <c r="N102" i="4" s="1"/>
  <c r="P102" i="4" s="1"/>
  <c r="E71" i="6" s="1"/>
  <c r="G71" i="6" s="1"/>
  <c r="J63" i="4"/>
  <c r="N63" i="4" s="1"/>
  <c r="P63" i="4" s="1"/>
  <c r="E32" i="6" s="1"/>
  <c r="G32" i="6" s="1"/>
  <c r="J88" i="4"/>
  <c r="N88" i="4" s="1"/>
  <c r="P88" i="4" s="1"/>
  <c r="E57" i="6" s="1"/>
  <c r="G57" i="6" s="1"/>
  <c r="J104" i="4"/>
  <c r="N104" i="4" s="1"/>
  <c r="P104" i="4" s="1"/>
  <c r="E73" i="6" s="1"/>
  <c r="G73" i="6" s="1"/>
  <c r="J94" i="4"/>
  <c r="N94" i="4" s="1"/>
  <c r="P94" i="4" s="1"/>
  <c r="E63" i="6" s="1"/>
  <c r="G63" i="6" s="1"/>
  <c r="J110" i="4"/>
  <c r="N110" i="4" s="1"/>
  <c r="P110" i="4" s="1"/>
  <c r="E79" i="6" s="1"/>
  <c r="G79" i="6" s="1"/>
  <c r="J85" i="4"/>
  <c r="N85" i="4" s="1"/>
  <c r="P85" i="4" s="1"/>
  <c r="E54" i="6" s="1"/>
  <c r="G54" i="6" s="1"/>
  <c r="J13" i="4"/>
  <c r="N13" i="4" s="1"/>
  <c r="R13" i="4" s="1"/>
  <c r="J109" i="4"/>
  <c r="N109" i="4" s="1"/>
  <c r="P109" i="4" s="1"/>
  <c r="E78" i="6" s="1"/>
  <c r="G78" i="6" s="1"/>
  <c r="J84" i="4"/>
  <c r="N84" i="4" s="1"/>
  <c r="P84" i="4" s="1"/>
  <c r="E53" i="6" s="1"/>
  <c r="G53" i="6" s="1"/>
  <c r="J93" i="4"/>
  <c r="N93" i="4" s="1"/>
  <c r="P93" i="4" s="1"/>
  <c r="E62" i="6" s="1"/>
  <c r="G62" i="6" s="1"/>
  <c r="J111" i="4"/>
  <c r="N111" i="4" s="1"/>
  <c r="P111" i="4" s="1"/>
  <c r="E80" i="6" s="1"/>
  <c r="G80" i="6" s="1"/>
  <c r="J89" i="4"/>
  <c r="N89" i="4" s="1"/>
  <c r="P89" i="4" s="1"/>
  <c r="E58" i="6" s="1"/>
  <c r="G58" i="6" s="1"/>
  <c r="K32" i="4"/>
  <c r="O32" i="4" s="1"/>
  <c r="S32" i="4" s="1"/>
  <c r="J76" i="4"/>
  <c r="N76" i="4" s="1"/>
  <c r="P76" i="4" s="1"/>
  <c r="E45" i="6" s="1"/>
  <c r="G45" i="6" s="1"/>
  <c r="J103" i="4"/>
  <c r="N103" i="4" s="1"/>
  <c r="P103" i="4" s="1"/>
  <c r="E72" i="6" s="1"/>
  <c r="G72" i="6" s="1"/>
  <c r="J11" i="4"/>
  <c r="N11" i="4" s="1"/>
  <c r="R11" i="4" s="1"/>
  <c r="J68" i="4"/>
  <c r="N68" i="4" s="1"/>
  <c r="P68" i="4" s="1"/>
  <c r="E37" i="6" s="1"/>
  <c r="G37" i="6" s="1"/>
  <c r="J61" i="4"/>
  <c r="N61" i="4" s="1"/>
  <c r="P61" i="4" s="1"/>
  <c r="E30" i="6" s="1"/>
  <c r="G30" i="6" s="1"/>
  <c r="J17" i="4"/>
  <c r="N17" i="4" s="1"/>
  <c r="R17" i="4" s="1"/>
  <c r="J114" i="4"/>
  <c r="N114" i="4" s="1"/>
  <c r="P114" i="4" s="1"/>
  <c r="E83" i="6" s="1"/>
  <c r="G83" i="6" s="1"/>
  <c r="J113" i="4"/>
  <c r="N113" i="4" s="1"/>
  <c r="P113" i="4" s="1"/>
  <c r="E82" i="6" s="1"/>
  <c r="G82" i="6" s="1"/>
  <c r="J19" i="4"/>
  <c r="N19" i="4" s="1"/>
  <c r="R19" i="4" s="1"/>
  <c r="J56" i="4"/>
  <c r="N56" i="4" s="1"/>
  <c r="P56" i="4" s="1"/>
  <c r="E25" i="6" s="1"/>
  <c r="G25" i="6" s="1"/>
  <c r="J81" i="4"/>
  <c r="N81" i="4" s="1"/>
  <c r="P81" i="4" s="1"/>
  <c r="E50" i="6" s="1"/>
  <c r="G50" i="6" s="1"/>
  <c r="J87" i="4"/>
  <c r="N87" i="4" s="1"/>
  <c r="P87" i="4" s="1"/>
  <c r="E56" i="6" s="1"/>
  <c r="G56" i="6" s="1"/>
  <c r="J75" i="4"/>
  <c r="N75" i="4" s="1"/>
  <c r="P75" i="4" s="1"/>
  <c r="E44" i="6" s="1"/>
  <c r="G44" i="6" s="1"/>
  <c r="J92" i="4"/>
  <c r="N92" i="4" s="1"/>
  <c r="P92" i="4" s="1"/>
  <c r="E61" i="6" s="1"/>
  <c r="G61" i="6" s="1"/>
  <c r="J99" i="4"/>
  <c r="N99" i="4" s="1"/>
  <c r="P99" i="4" s="1"/>
  <c r="E68" i="6" s="1"/>
  <c r="G68" i="6" s="1"/>
  <c r="J107" i="4"/>
  <c r="N107" i="4" s="1"/>
  <c r="P107" i="4" s="1"/>
  <c r="E76" i="6" s="1"/>
  <c r="G76" i="6" s="1"/>
  <c r="J57" i="4"/>
  <c r="N57" i="4" s="1"/>
  <c r="P57" i="4" s="1"/>
  <c r="E26" i="6" s="1"/>
  <c r="G26" i="6" s="1"/>
  <c r="J101" i="4"/>
  <c r="N101" i="4" s="1"/>
  <c r="P101" i="4" s="1"/>
  <c r="E70" i="6" s="1"/>
  <c r="G70" i="6" s="1"/>
  <c r="J66" i="4"/>
  <c r="N66" i="4" s="1"/>
  <c r="P66" i="4" s="1"/>
  <c r="E35" i="6" s="1"/>
  <c r="G35" i="6" s="1"/>
  <c r="J67" i="4"/>
  <c r="N67" i="4" s="1"/>
  <c r="P67" i="4" s="1"/>
  <c r="E36" i="6" s="1"/>
  <c r="G36" i="6" s="1"/>
  <c r="J78" i="4"/>
  <c r="N78" i="4" s="1"/>
  <c r="P78" i="4" s="1"/>
  <c r="E47" i="6" s="1"/>
  <c r="G47" i="6" s="1"/>
  <c r="J108" i="4"/>
  <c r="N108" i="4" s="1"/>
  <c r="P108" i="4" s="1"/>
  <c r="E77" i="6" s="1"/>
  <c r="G77" i="6" s="1"/>
  <c r="J90" i="4"/>
  <c r="N90" i="4" s="1"/>
  <c r="P90" i="4" s="1"/>
  <c r="E59" i="6" s="1"/>
  <c r="G59" i="6" s="1"/>
  <c r="J82" i="4"/>
  <c r="N82" i="4" s="1"/>
  <c r="P82" i="4" s="1"/>
  <c r="E51" i="6" s="1"/>
  <c r="G51" i="6" s="1"/>
  <c r="J95" i="4"/>
  <c r="N95" i="4" s="1"/>
  <c r="P95" i="4" s="1"/>
  <c r="E64" i="6" s="1"/>
  <c r="G64" i="6" s="1"/>
  <c r="J86" i="4"/>
  <c r="N86" i="4" s="1"/>
  <c r="P86" i="4" s="1"/>
  <c r="E55" i="6" s="1"/>
  <c r="G55" i="6" s="1"/>
  <c r="J65" i="4"/>
  <c r="N65" i="4" s="1"/>
  <c r="P65" i="4" s="1"/>
  <c r="E34" i="6" s="1"/>
  <c r="G34" i="6" s="1"/>
  <c r="J73" i="4"/>
  <c r="N73" i="4" s="1"/>
  <c r="P73" i="4" s="1"/>
  <c r="E42" i="6" s="1"/>
  <c r="G42" i="6" s="1"/>
  <c r="J98" i="4"/>
  <c r="N98" i="4" s="1"/>
  <c r="P98" i="4" s="1"/>
  <c r="E67" i="6" s="1"/>
  <c r="G67" i="6" s="1"/>
  <c r="J112" i="4"/>
  <c r="N112" i="4" s="1"/>
  <c r="P112" i="4" s="1"/>
  <c r="E81" i="6" s="1"/>
  <c r="G81" i="6" s="1"/>
  <c r="J18" i="4"/>
  <c r="N18" i="4" s="1"/>
  <c r="R18" i="4" s="1"/>
  <c r="J105" i="4"/>
  <c r="N105" i="4" s="1"/>
  <c r="P105" i="4" s="1"/>
  <c r="E74" i="6" s="1"/>
  <c r="G74" i="6" s="1"/>
  <c r="J62" i="4"/>
  <c r="N62" i="4" s="1"/>
  <c r="P62" i="4" s="1"/>
  <c r="E31" i="6" s="1"/>
  <c r="G31" i="6" s="1"/>
  <c r="J80" i="4"/>
  <c r="N80" i="4" s="1"/>
  <c r="P80" i="4" s="1"/>
  <c r="E49" i="6" s="1"/>
  <c r="G49" i="6" s="1"/>
  <c r="J58" i="4"/>
  <c r="N58" i="4" s="1"/>
  <c r="P58" i="4" s="1"/>
  <c r="E27" i="6" s="1"/>
  <c r="G27" i="6" s="1"/>
  <c r="J15" i="4"/>
  <c r="N15" i="4" s="1"/>
  <c r="R15" i="4" s="1"/>
  <c r="J97" i="4"/>
  <c r="N97" i="4" s="1"/>
  <c r="P97" i="4" s="1"/>
  <c r="E66" i="6" s="1"/>
  <c r="G66" i="6" s="1"/>
  <c r="J69" i="4"/>
  <c r="N69" i="4" s="1"/>
  <c r="P69" i="4" s="1"/>
  <c r="E38" i="6" s="1"/>
  <c r="G38" i="6" s="1"/>
  <c r="J64" i="4"/>
  <c r="N64" i="4" s="1"/>
  <c r="P64" i="4" s="1"/>
  <c r="E33" i="6" s="1"/>
  <c r="G33" i="6" s="1"/>
  <c r="J14" i="4"/>
  <c r="N14" i="4" s="1"/>
  <c r="R14" i="4" s="1"/>
  <c r="J72" i="4"/>
  <c r="N72" i="4" s="1"/>
  <c r="P72" i="4" s="1"/>
  <c r="E41" i="6" s="1"/>
  <c r="G41" i="6" s="1"/>
  <c r="J70" i="4"/>
  <c r="N70" i="4" s="1"/>
  <c r="P70" i="4" s="1"/>
  <c r="E39" i="6" s="1"/>
  <c r="G39" i="6" s="1"/>
  <c r="J54" i="4"/>
  <c r="N54" i="4" s="1"/>
  <c r="P54" i="4" s="1"/>
  <c r="E23" i="6" s="1"/>
  <c r="G23" i="6" s="1"/>
  <c r="J83" i="4"/>
  <c r="N83" i="4" s="1"/>
  <c r="P83" i="4" s="1"/>
  <c r="E52" i="6" s="1"/>
  <c r="G52" i="6" s="1"/>
  <c r="J91" i="4"/>
  <c r="N91" i="4" s="1"/>
  <c r="P91" i="4" s="1"/>
  <c r="E60" i="6" s="1"/>
  <c r="G60" i="6" s="1"/>
  <c r="J106" i="4"/>
  <c r="N106" i="4" s="1"/>
  <c r="P106" i="4" s="1"/>
  <c r="E75" i="6" s="1"/>
  <c r="G75" i="6" s="1"/>
  <c r="J59" i="4"/>
  <c r="N59" i="4" s="1"/>
  <c r="P59" i="4" s="1"/>
  <c r="E28" i="6" s="1"/>
  <c r="G28" i="6" s="1"/>
  <c r="J74" i="4"/>
  <c r="N74" i="4" s="1"/>
  <c r="P74" i="4" s="1"/>
  <c r="E43" i="6" s="1"/>
  <c r="G43" i="6" s="1"/>
  <c r="J96" i="4"/>
  <c r="N96" i="4" s="1"/>
  <c r="P96" i="4" s="1"/>
  <c r="E65" i="6" s="1"/>
  <c r="G65" i="6" s="1"/>
  <c r="J71" i="4"/>
  <c r="N71" i="4" s="1"/>
  <c r="P71" i="4" s="1"/>
  <c r="E40" i="6" s="1"/>
  <c r="G40" i="6" s="1"/>
  <c r="J55" i="4"/>
  <c r="N55" i="4" s="1"/>
  <c r="P55" i="4" s="1"/>
  <c r="E24" i="6" s="1"/>
  <c r="G24" i="6" s="1"/>
  <c r="K50" i="4"/>
  <c r="O50" i="4" s="1"/>
  <c r="Q50" i="4" s="1"/>
  <c r="F17" i="6" s="1"/>
  <c r="G17" i="6" s="1"/>
  <c r="B9" i="3"/>
  <c r="I9" i="3"/>
  <c r="H9" i="3"/>
  <c r="G9" i="3"/>
  <c r="F9" i="3"/>
  <c r="K46" i="4"/>
  <c r="O46" i="4" s="1"/>
  <c r="Q46" i="4" s="1"/>
  <c r="F13" i="6" s="1"/>
  <c r="G13" i="6" s="1"/>
  <c r="K44" i="4"/>
  <c r="O44" i="4" s="1"/>
  <c r="Q44" i="4" s="1"/>
  <c r="F11" i="6" s="1"/>
  <c r="G11" i="6" s="1"/>
  <c r="K43" i="4"/>
  <c r="O43" i="4" s="1"/>
  <c r="Q43" i="4" s="1"/>
  <c r="F10" i="6" s="1"/>
  <c r="G10" i="6" s="1"/>
  <c r="K47" i="4"/>
  <c r="O47" i="4" s="1"/>
  <c r="Q47" i="4" s="1"/>
  <c r="F14" i="6" s="1"/>
  <c r="G14" i="6" s="1"/>
  <c r="K45" i="4"/>
  <c r="O45" i="4" s="1"/>
  <c r="Q45" i="4" s="1"/>
  <c r="F12" i="6" s="1"/>
  <c r="G12" i="6" s="1"/>
  <c r="J39" i="4"/>
  <c r="J22" i="4"/>
  <c r="J10" i="4"/>
  <c r="N10" i="4" s="1"/>
  <c r="R10" i="4" s="1"/>
  <c r="J52" i="4"/>
  <c r="N52" i="4" s="1"/>
  <c r="P52" i="4" s="1"/>
  <c r="E21" i="6" s="1"/>
  <c r="G21" i="6" s="1"/>
  <c r="J21" i="4"/>
  <c r="N21" i="4" s="1"/>
  <c r="R21" i="4" s="1"/>
  <c r="J24" i="4"/>
  <c r="J27" i="4"/>
  <c r="N27" i="4" s="1"/>
  <c r="R27" i="4" s="1"/>
  <c r="J23" i="4"/>
  <c r="N23" i="4" s="1"/>
  <c r="R23" i="4" s="1"/>
  <c r="J26" i="4"/>
  <c r="J25" i="4"/>
  <c r="N25" i="4" s="1"/>
  <c r="R25" i="4" s="1"/>
  <c r="J121" i="4"/>
  <c r="N121" i="4" s="1"/>
  <c r="P121" i="4" s="1"/>
  <c r="E94" i="6" s="1"/>
  <c r="G94" i="6" s="1"/>
  <c r="D10" i="3"/>
  <c r="E10" i="3" s="1"/>
  <c r="K117" i="4"/>
  <c r="J20" i="4"/>
  <c r="N20" i="4" s="1"/>
  <c r="R20" i="4" s="1"/>
  <c r="J53" i="4"/>
  <c r="N53" i="4" s="1"/>
  <c r="P53" i="4" s="1"/>
  <c r="E22" i="6" s="1"/>
  <c r="G22" i="6" s="1"/>
  <c r="K118" i="4"/>
  <c r="O118" i="4" s="1"/>
  <c r="Q118" i="4" s="1"/>
  <c r="F89" i="6" s="1"/>
  <c r="G89" i="6" s="1"/>
  <c r="K33" i="4"/>
  <c r="O33" i="4" s="1"/>
  <c r="S33" i="4" s="1"/>
  <c r="J120" i="4"/>
  <c r="N120" i="4" s="1"/>
  <c r="P120" i="4" s="1"/>
  <c r="E93" i="6" s="1"/>
  <c r="G93" i="6" s="1"/>
  <c r="J9" i="4"/>
  <c r="N9" i="4" s="1"/>
  <c r="R9" i="4" s="1"/>
  <c r="J8" i="4"/>
  <c r="N8" i="4" s="1"/>
  <c r="K30" i="4"/>
  <c r="O30" i="4" s="1"/>
  <c r="S30" i="4" s="1"/>
  <c r="K36" i="4"/>
  <c r="O36" i="4" s="1"/>
  <c r="S36" i="4" s="1"/>
  <c r="K49" i="4"/>
  <c r="O49" i="4" s="1"/>
  <c r="Q49" i="4" s="1"/>
  <c r="F16" i="6" s="1"/>
  <c r="G16" i="6" s="1"/>
  <c r="K29" i="4"/>
  <c r="O29" i="4" s="1"/>
  <c r="S29" i="4" s="1"/>
  <c r="K35" i="4"/>
  <c r="O35" i="4" s="1"/>
  <c r="S35" i="4" s="1"/>
  <c r="K39" i="4"/>
  <c r="K42" i="4"/>
  <c r="O42" i="4" s="1"/>
  <c r="Q42" i="4" s="1"/>
  <c r="F9" i="6" s="1"/>
  <c r="G9" i="6" s="1"/>
  <c r="K28" i="4"/>
  <c r="K34" i="4"/>
  <c r="O34" i="4" s="1"/>
  <c r="S34" i="4" s="1"/>
  <c r="K38" i="4"/>
  <c r="O38" i="4" s="1"/>
  <c r="S38" i="4" s="1"/>
  <c r="K41" i="4"/>
  <c r="O41" i="4" s="1"/>
  <c r="Q41" i="4" s="1"/>
  <c r="K31" i="4"/>
  <c r="O31" i="4" s="1"/>
  <c r="S31" i="4" s="1"/>
  <c r="K37" i="4"/>
  <c r="O37" i="4" s="1"/>
  <c r="S37" i="4" s="1"/>
  <c r="K40" i="4"/>
  <c r="O40" i="4" s="1"/>
  <c r="S40" i="4" s="1"/>
  <c r="K51" i="4"/>
  <c r="O51" i="4" s="1"/>
  <c r="Q51" i="4" s="1"/>
  <c r="F18" i="6" s="1"/>
  <c r="G18" i="6" s="1"/>
  <c r="F42" i="5" l="1"/>
  <c r="G42" i="5" s="1"/>
  <c r="P58" i="11" s="1"/>
  <c r="F42" i="9"/>
  <c r="F40" i="5"/>
  <c r="G40" i="5" s="1"/>
  <c r="P56" i="11" s="1"/>
  <c r="D17" i="11" s="1"/>
  <c r="F40" i="9"/>
  <c r="E29" i="5"/>
  <c r="G29" i="5" s="1"/>
  <c r="P50" i="11" s="1"/>
  <c r="E29" i="9"/>
  <c r="E9" i="5"/>
  <c r="G9" i="5" s="1"/>
  <c r="P33" i="11" s="1"/>
  <c r="E9" i="9"/>
  <c r="E18" i="5"/>
  <c r="G18" i="5" s="1"/>
  <c r="P42" i="11" s="1"/>
  <c r="E18" i="9"/>
  <c r="F47" i="5"/>
  <c r="G47" i="5" s="1"/>
  <c r="F47" i="9"/>
  <c r="E25" i="5"/>
  <c r="G25" i="5" s="1"/>
  <c r="P46" i="11" s="1"/>
  <c r="E25" i="9"/>
  <c r="E8" i="5"/>
  <c r="E8" i="9"/>
  <c r="F50" i="5"/>
  <c r="F50" i="9"/>
  <c r="F48" i="5"/>
  <c r="G48" i="5" s="1"/>
  <c r="P61" i="11" s="1"/>
  <c r="F48" i="9"/>
  <c r="F46" i="5"/>
  <c r="F46" i="9"/>
  <c r="E22" i="5"/>
  <c r="E22" i="9"/>
  <c r="E27" i="5"/>
  <c r="G27" i="5" s="1"/>
  <c r="P48" i="11" s="1"/>
  <c r="E27" i="9"/>
  <c r="E13" i="5"/>
  <c r="G13" i="5" s="1"/>
  <c r="P37" i="11" s="1"/>
  <c r="E13" i="9"/>
  <c r="E14" i="5"/>
  <c r="G14" i="5" s="1"/>
  <c r="P38" i="11" s="1"/>
  <c r="E14" i="9"/>
  <c r="F39" i="5"/>
  <c r="G39" i="5" s="1"/>
  <c r="P55" i="11" s="1"/>
  <c r="F39" i="9"/>
  <c r="F41" i="5"/>
  <c r="G41" i="5" s="1"/>
  <c r="P57" i="11" s="1"/>
  <c r="F41" i="9"/>
  <c r="F37" i="5"/>
  <c r="G37" i="5" s="1"/>
  <c r="P53" i="11" s="1"/>
  <c r="F37" i="9"/>
  <c r="E23" i="5"/>
  <c r="G23" i="5" s="1"/>
  <c r="P44" i="11" s="1"/>
  <c r="E23" i="9"/>
  <c r="E17" i="5"/>
  <c r="G17" i="5" s="1"/>
  <c r="P41" i="11" s="1"/>
  <c r="D9" i="11" s="1"/>
  <c r="E17" i="9"/>
  <c r="E10" i="5"/>
  <c r="G10" i="5" s="1"/>
  <c r="P34" i="11" s="1"/>
  <c r="E10" i="9"/>
  <c r="F38" i="5"/>
  <c r="G38" i="5" s="1"/>
  <c r="P54" i="11" s="1"/>
  <c r="D18" i="11" s="1"/>
  <c r="F38" i="9"/>
  <c r="F36" i="5"/>
  <c r="G36" i="5" s="1"/>
  <c r="P52" i="11" s="1"/>
  <c r="F36" i="9"/>
  <c r="E16" i="5"/>
  <c r="G16" i="5" s="1"/>
  <c r="P40" i="11" s="1"/>
  <c r="E16" i="9"/>
  <c r="E12" i="5"/>
  <c r="G12" i="5" s="1"/>
  <c r="P36" i="11" s="1"/>
  <c r="E12" i="9"/>
  <c r="E15" i="5"/>
  <c r="G15" i="5" s="1"/>
  <c r="P39" i="11" s="1"/>
  <c r="E15" i="9"/>
  <c r="N127" i="4"/>
  <c r="O127" i="4"/>
  <c r="N22" i="4"/>
  <c r="R22" i="4" s="1"/>
  <c r="O22" i="4"/>
  <c r="S22" i="4" s="1"/>
  <c r="N24" i="4"/>
  <c r="R24" i="4" s="1"/>
  <c r="O24" i="4"/>
  <c r="S24" i="4" s="1"/>
  <c r="N26" i="4"/>
  <c r="R26" i="4" s="1"/>
  <c r="O26" i="4"/>
  <c r="S26" i="4" s="1"/>
  <c r="O117" i="4"/>
  <c r="Q117" i="4" s="1"/>
  <c r="F88" i="6" s="1"/>
  <c r="N117" i="4"/>
  <c r="P117" i="4" s="1"/>
  <c r="E88" i="6" s="1"/>
  <c r="J9" i="3"/>
  <c r="D11" i="3"/>
  <c r="E11" i="3" s="1"/>
  <c r="I10" i="3"/>
  <c r="H10" i="3"/>
  <c r="F10" i="3"/>
  <c r="G10" i="3"/>
  <c r="O39" i="4"/>
  <c r="S39" i="4" s="1"/>
  <c r="N39" i="4"/>
  <c r="R39" i="4" s="1"/>
  <c r="B10" i="3"/>
  <c r="R8" i="4"/>
  <c r="E7" i="9" s="1"/>
  <c r="F8" i="6"/>
  <c r="G8" i="6" s="1"/>
  <c r="G19" i="6" s="1"/>
  <c r="O28" i="4"/>
  <c r="K128" i="4"/>
  <c r="D8" i="11" l="1"/>
  <c r="D11" i="11"/>
  <c r="F49" i="5"/>
  <c r="F49" i="9"/>
  <c r="E26" i="5"/>
  <c r="E26" i="9"/>
  <c r="F28" i="5"/>
  <c r="F28" i="9"/>
  <c r="F24" i="5"/>
  <c r="F24" i="9"/>
  <c r="E28" i="5"/>
  <c r="E28" i="9"/>
  <c r="E24" i="5"/>
  <c r="E24" i="9"/>
  <c r="E49" i="5"/>
  <c r="E49" i="9"/>
  <c r="F26" i="5"/>
  <c r="F26" i="9"/>
  <c r="Q127" i="4"/>
  <c r="Q128" i="4" s="1"/>
  <c r="S127" i="4"/>
  <c r="P127" i="4"/>
  <c r="R127" i="4"/>
  <c r="G88" i="6"/>
  <c r="G91" i="6" s="1"/>
  <c r="G86" i="6"/>
  <c r="J10" i="3"/>
  <c r="B11" i="3"/>
  <c r="I11" i="3"/>
  <c r="H11" i="3"/>
  <c r="G11" i="3"/>
  <c r="F11" i="3"/>
  <c r="D12" i="3"/>
  <c r="E12" i="3" s="1"/>
  <c r="E7" i="5"/>
  <c r="S28" i="4"/>
  <c r="F35" i="9" s="1"/>
  <c r="O128" i="4"/>
  <c r="G49" i="5" l="1"/>
  <c r="D19" i="11" s="1"/>
  <c r="E20" i="11" s="1"/>
  <c r="G28" i="5"/>
  <c r="P49" i="11" s="1"/>
  <c r="G24" i="5"/>
  <c r="P45" i="11" s="1"/>
  <c r="G26" i="5"/>
  <c r="P47" i="11" s="1"/>
  <c r="E22" i="11"/>
  <c r="G51" i="5"/>
  <c r="J11" i="3"/>
  <c r="B12" i="3"/>
  <c r="I12" i="3"/>
  <c r="H12" i="3"/>
  <c r="G12" i="3"/>
  <c r="F12" i="3"/>
  <c r="D13" i="3"/>
  <c r="E13" i="3" s="1"/>
  <c r="S128" i="4"/>
  <c r="F35" i="5"/>
  <c r="H44" i="5" s="1"/>
  <c r="E14" i="11" l="1"/>
  <c r="H31" i="5"/>
  <c r="J12" i="3"/>
  <c r="B13" i="3"/>
  <c r="I13" i="3"/>
  <c r="H13" i="3"/>
  <c r="G13" i="3"/>
  <c r="F13" i="3"/>
  <c r="D14" i="3"/>
  <c r="J13" i="3" l="1"/>
  <c r="E14" i="3"/>
  <c r="D15" i="3" s="1"/>
  <c r="E15" i="3" s="1"/>
  <c r="I15" i="3" l="1"/>
  <c r="H15" i="3"/>
  <c r="D16" i="3"/>
  <c r="E16" i="3" s="1"/>
  <c r="I16" i="3" s="1"/>
  <c r="G15" i="3"/>
  <c r="B15" i="3"/>
  <c r="F15" i="3"/>
  <c r="G14" i="3"/>
  <c r="H14" i="3"/>
  <c r="I14" i="3"/>
  <c r="F14" i="3"/>
  <c r="B14" i="3"/>
  <c r="J14" i="3" l="1"/>
  <c r="H16" i="3"/>
  <c r="D17" i="3"/>
  <c r="E17" i="3" s="1"/>
  <c r="B17" i="3" s="1"/>
  <c r="B16" i="3"/>
  <c r="G16" i="3"/>
  <c r="F16" i="3"/>
  <c r="J15" i="3" l="1"/>
  <c r="J16" i="3" s="1"/>
  <c r="G17" i="3"/>
  <c r="H17" i="3"/>
  <c r="D18" i="3"/>
  <c r="E18" i="3" s="1"/>
  <c r="B18" i="3" s="1"/>
  <c r="I17" i="3"/>
  <c r="F17" i="3"/>
  <c r="J17" i="3" l="1"/>
  <c r="D19" i="3"/>
  <c r="E19" i="3" s="1"/>
  <c r="B19" i="3" s="1"/>
  <c r="H18" i="3"/>
  <c r="G18" i="3"/>
  <c r="I18" i="3"/>
  <c r="F18" i="3"/>
  <c r="J18" i="3" l="1"/>
  <c r="D20" i="3"/>
  <c r="E20" i="3" s="1"/>
  <c r="F20" i="3" s="1"/>
  <c r="G19" i="3"/>
  <c r="F19" i="3"/>
  <c r="I19" i="3"/>
  <c r="H19" i="3"/>
  <c r="J19" i="3" l="1"/>
  <c r="G20" i="3"/>
  <c r="B20" i="3"/>
  <c r="H20" i="3"/>
  <c r="I20" i="3"/>
  <c r="D21" i="3"/>
  <c r="E21" i="3" s="1"/>
  <c r="B21" i="3" s="1"/>
  <c r="J20" i="3" l="1"/>
  <c r="H21" i="3"/>
  <c r="G21" i="3"/>
  <c r="D22" i="3"/>
  <c r="E22" i="3" s="1"/>
  <c r="B22" i="3" s="1"/>
  <c r="I21" i="3"/>
  <c r="F21" i="3"/>
  <c r="J21" i="3" l="1"/>
  <c r="I22" i="3"/>
  <c r="F22" i="3"/>
  <c r="D23" i="3"/>
  <c r="E23" i="3" s="1"/>
  <c r="G23" i="3" s="1"/>
  <c r="H22" i="3"/>
  <c r="G22" i="3"/>
  <c r="J22" i="3" l="1"/>
  <c r="F23" i="3"/>
  <c r="D24" i="3"/>
  <c r="E24" i="3" s="1"/>
  <c r="I24" i="3" s="1"/>
  <c r="H23" i="3"/>
  <c r="I23" i="3"/>
  <c r="B23" i="3"/>
  <c r="J23" i="3" l="1"/>
  <c r="F24" i="3"/>
  <c r="B24" i="3"/>
  <c r="D25" i="3"/>
  <c r="E25" i="3" s="1"/>
  <c r="G25" i="3" s="1"/>
  <c r="H24" i="3"/>
  <c r="G24" i="3"/>
  <c r="J24" i="3" l="1"/>
  <c r="I25" i="3"/>
  <c r="D26" i="3"/>
  <c r="E26" i="3" s="1"/>
  <c r="H25" i="3"/>
  <c r="F25" i="3"/>
  <c r="B25" i="3"/>
  <c r="J25" i="3" l="1"/>
  <c r="G26" i="3"/>
  <c r="H26" i="3"/>
  <c r="I26" i="3"/>
  <c r="D27" i="3"/>
  <c r="E27" i="3" s="1"/>
  <c r="F26" i="3"/>
  <c r="B26" i="3"/>
  <c r="J26" i="3" l="1"/>
  <c r="F27" i="3"/>
  <c r="D28" i="3"/>
  <c r="E28" i="3" s="1"/>
  <c r="H27" i="3"/>
  <c r="I27" i="3"/>
  <c r="G27" i="3"/>
  <c r="B27" i="3"/>
  <c r="J27" i="3" l="1"/>
  <c r="B28" i="3"/>
  <c r="H28" i="3"/>
  <c r="I28" i="3"/>
  <c r="G28" i="3"/>
  <c r="D29" i="3"/>
  <c r="E29" i="3" s="1"/>
  <c r="F28" i="3"/>
  <c r="J28" i="3" l="1"/>
  <c r="G29" i="3"/>
  <c r="H29" i="3"/>
  <c r="D30" i="3"/>
  <c r="E30" i="3" s="1"/>
  <c r="I29" i="3"/>
  <c r="B29" i="3"/>
  <c r="F29" i="3"/>
  <c r="J29" i="3" l="1"/>
  <c r="G30" i="3"/>
  <c r="H30" i="3"/>
  <c r="D31" i="3"/>
  <c r="E31" i="3" s="1"/>
  <c r="I30" i="3"/>
  <c r="F30" i="3"/>
  <c r="B30" i="3"/>
  <c r="J30" i="3" l="1"/>
  <c r="F31" i="3"/>
  <c r="H31" i="3"/>
  <c r="D32" i="3"/>
  <c r="E32" i="3" s="1"/>
  <c r="I31" i="3"/>
  <c r="G31" i="3"/>
  <c r="B31" i="3"/>
  <c r="J31" i="3" l="1"/>
  <c r="F32" i="3"/>
  <c r="I32" i="3"/>
  <c r="D33" i="3"/>
  <c r="E33" i="3" s="1"/>
  <c r="H32" i="3"/>
  <c r="G32" i="3"/>
  <c r="B32" i="3"/>
  <c r="J32" i="3" l="1"/>
  <c r="G33" i="3"/>
  <c r="D34" i="3"/>
  <c r="E34" i="3" s="1"/>
  <c r="H33" i="3"/>
  <c r="I33" i="3"/>
  <c r="F33" i="3"/>
  <c r="B33" i="3"/>
  <c r="J33" i="3" l="1"/>
  <c r="B34" i="3"/>
  <c r="G34" i="3"/>
  <c r="H34" i="3"/>
  <c r="I34" i="3"/>
  <c r="D35" i="3"/>
  <c r="E35" i="3" s="1"/>
  <c r="F34" i="3"/>
  <c r="J34" i="3" l="1"/>
  <c r="B35" i="3"/>
  <c r="D36" i="3"/>
  <c r="E36" i="3" s="1"/>
  <c r="H35" i="3"/>
  <c r="I35" i="3"/>
  <c r="G35" i="3"/>
  <c r="F35" i="3"/>
  <c r="J35" i="3" l="1"/>
  <c r="G36" i="3"/>
  <c r="F36" i="3"/>
  <c r="B36" i="3"/>
  <c r="D37" i="3"/>
  <c r="E37" i="3" s="1"/>
  <c r="H36" i="3"/>
  <c r="I36" i="3"/>
  <c r="J36" i="3" l="1"/>
  <c r="G37" i="3"/>
  <c r="I37" i="3"/>
  <c r="D38" i="3"/>
  <c r="E38" i="3" s="1"/>
  <c r="H37" i="3"/>
  <c r="B37" i="3"/>
  <c r="F37" i="3"/>
  <c r="J37" i="3" l="1"/>
  <c r="F38" i="3"/>
  <c r="B38" i="3"/>
  <c r="G38" i="3"/>
  <c r="D39" i="3"/>
  <c r="E39" i="3" s="1"/>
  <c r="H38" i="3"/>
  <c r="I38" i="3"/>
  <c r="J38" i="3" l="1"/>
  <c r="G39" i="3"/>
  <c r="H39" i="3"/>
  <c r="D40" i="3"/>
  <c r="E40" i="3" s="1"/>
  <c r="I39" i="3"/>
  <c r="F39" i="3"/>
  <c r="B39" i="3"/>
  <c r="J39" i="3" l="1"/>
  <c r="I40" i="3"/>
  <c r="F40" i="3"/>
  <c r="G40" i="3"/>
  <c r="H40" i="3"/>
  <c r="B40" i="3"/>
  <c r="D41" i="3"/>
  <c r="E41" i="3" s="1"/>
  <c r="J40" i="3" l="1"/>
  <c r="F41" i="3"/>
  <c r="B41" i="3"/>
  <c r="G41" i="3"/>
  <c r="D42" i="3"/>
  <c r="E42" i="3" s="1"/>
  <c r="H41" i="3"/>
  <c r="I41" i="3"/>
  <c r="J41" i="3" l="1"/>
  <c r="G42" i="3"/>
  <c r="D43" i="3"/>
  <c r="E43" i="3" s="1"/>
  <c r="H42" i="3"/>
  <c r="I42" i="3"/>
  <c r="F42" i="3"/>
  <c r="B42" i="3"/>
  <c r="J42" i="3" l="1"/>
  <c r="B43" i="3"/>
  <c r="H43" i="3"/>
  <c r="I43" i="3"/>
  <c r="F43" i="3"/>
  <c r="D44" i="3"/>
  <c r="E44" i="3" s="1"/>
  <c r="G43" i="3"/>
  <c r="J43" i="3" l="1"/>
  <c r="G44" i="3"/>
  <c r="I44" i="3"/>
  <c r="D45" i="3"/>
  <c r="E45" i="3" s="1"/>
  <c r="H44" i="3"/>
  <c r="F44" i="3"/>
  <c r="B44" i="3"/>
  <c r="J44" i="3" l="1"/>
  <c r="G45" i="3"/>
  <c r="H45" i="3"/>
  <c r="D46" i="3"/>
  <c r="E46" i="3" s="1"/>
  <c r="I45" i="3"/>
  <c r="F45" i="3"/>
  <c r="B45" i="3"/>
  <c r="J45" i="3" l="1"/>
  <c r="I46" i="3"/>
  <c r="F46" i="3"/>
  <c r="B46" i="3"/>
  <c r="D47" i="3"/>
  <c r="E47" i="3" s="1"/>
  <c r="H46" i="3"/>
  <c r="G46" i="3"/>
  <c r="J46" i="3" l="1"/>
  <c r="B47" i="3"/>
  <c r="I47" i="3"/>
  <c r="F47" i="3"/>
  <c r="G47" i="3"/>
  <c r="D48" i="3"/>
  <c r="E48" i="3" s="1"/>
  <c r="H47" i="3"/>
  <c r="J47" i="3" l="1"/>
  <c r="G48" i="3"/>
  <c r="F48" i="3"/>
  <c r="B48" i="3"/>
  <c r="D49" i="3"/>
  <c r="E49" i="3" s="1"/>
  <c r="H48" i="3"/>
  <c r="I48" i="3"/>
  <c r="J48" i="3" l="1"/>
  <c r="G49" i="3"/>
  <c r="I49" i="3"/>
  <c r="D50" i="3"/>
  <c r="E50" i="3" s="1"/>
  <c r="H49" i="3"/>
  <c r="B49" i="3"/>
  <c r="F49" i="3"/>
  <c r="J49" i="3" l="1"/>
  <c r="I50" i="3"/>
  <c r="D51" i="3"/>
  <c r="E51" i="3" s="1"/>
  <c r="H50" i="3"/>
  <c r="F50" i="3"/>
  <c r="B50" i="3"/>
  <c r="G50" i="3"/>
  <c r="J50" i="3" l="1"/>
  <c r="B51" i="3"/>
  <c r="H51" i="3"/>
  <c r="D52" i="3"/>
  <c r="E52" i="3" s="1"/>
  <c r="G51" i="3"/>
  <c r="I51" i="3"/>
  <c r="F51" i="3"/>
  <c r="J51" i="3" l="1"/>
  <c r="F52" i="3"/>
  <c r="G52" i="3"/>
  <c r="D53" i="3"/>
  <c r="E53" i="3" s="1"/>
  <c r="H52" i="3"/>
  <c r="I52" i="3"/>
  <c r="B52" i="3"/>
  <c r="J52" i="3" l="1"/>
  <c r="I53" i="3"/>
  <c r="F53" i="3"/>
  <c r="G53" i="3"/>
  <c r="D54" i="3"/>
  <c r="E54" i="3" s="1"/>
  <c r="H53" i="3"/>
  <c r="B53" i="3"/>
  <c r="J53" i="3" l="1"/>
  <c r="F54" i="3"/>
  <c r="G54" i="3"/>
  <c r="D55" i="3"/>
  <c r="E55" i="3" s="1"/>
  <c r="H54" i="3"/>
  <c r="I54" i="3"/>
  <c r="B54" i="3"/>
  <c r="J54" i="3" l="1"/>
  <c r="I55" i="3"/>
  <c r="F55" i="3"/>
  <c r="G55" i="3"/>
  <c r="D56" i="3"/>
  <c r="E56" i="3" s="1"/>
  <c r="H55" i="3"/>
  <c r="B55" i="3"/>
  <c r="J55" i="3" l="1"/>
  <c r="G56" i="3"/>
  <c r="F56" i="3"/>
  <c r="D57" i="3"/>
  <c r="E57" i="3" s="1"/>
  <c r="H56" i="3"/>
  <c r="I56" i="3"/>
  <c r="B56" i="3"/>
  <c r="J56" i="3" l="1"/>
  <c r="H57" i="3"/>
  <c r="D58" i="3"/>
  <c r="E58" i="3" s="1"/>
  <c r="I57" i="3"/>
  <c r="F57" i="3"/>
  <c r="B57" i="3"/>
  <c r="G57" i="3"/>
  <c r="J57" i="3" l="1"/>
  <c r="B58" i="3"/>
  <c r="D59" i="3"/>
  <c r="E59" i="3" s="1"/>
  <c r="H58" i="3"/>
  <c r="G58" i="3"/>
  <c r="I58" i="3"/>
  <c r="F58" i="3"/>
  <c r="J58" i="3" l="1"/>
  <c r="B59" i="3"/>
  <c r="D60" i="3"/>
  <c r="E60" i="3" s="1"/>
  <c r="H59" i="3"/>
  <c r="G59" i="3"/>
  <c r="I59" i="3"/>
  <c r="F59" i="3"/>
  <c r="J59" i="3" l="1"/>
  <c r="B60" i="3"/>
  <c r="D61" i="3"/>
  <c r="E61" i="3" s="1"/>
  <c r="H60" i="3"/>
  <c r="G60" i="3"/>
  <c r="I60" i="3"/>
  <c r="F60" i="3"/>
  <c r="J60" i="3" l="1"/>
  <c r="B61" i="3"/>
  <c r="D62" i="3"/>
  <c r="E62" i="3" s="1"/>
  <c r="H61" i="3"/>
  <c r="G61" i="3"/>
  <c r="I61" i="3"/>
  <c r="F61" i="3"/>
  <c r="J61" i="3" l="1"/>
  <c r="B62" i="3"/>
  <c r="D63" i="3"/>
  <c r="E63" i="3" s="1"/>
  <c r="H62" i="3"/>
  <c r="G62" i="3"/>
  <c r="I62" i="3"/>
  <c r="F62" i="3"/>
  <c r="J62" i="3" l="1"/>
  <c r="B63" i="3"/>
  <c r="D64" i="3"/>
  <c r="E64" i="3" s="1"/>
  <c r="H63" i="3"/>
  <c r="G63" i="3"/>
  <c r="I63" i="3"/>
  <c r="F63" i="3"/>
  <c r="J63" i="3" l="1"/>
  <c r="B64" i="3"/>
  <c r="D65" i="3"/>
  <c r="E65" i="3" s="1"/>
  <c r="H64" i="3"/>
  <c r="F64" i="3"/>
  <c r="I64" i="3"/>
  <c r="G64" i="3"/>
  <c r="J64" i="3" l="1"/>
  <c r="B65" i="3"/>
  <c r="D66" i="3"/>
  <c r="E66" i="3" s="1"/>
  <c r="H65" i="3"/>
  <c r="G65" i="3"/>
  <c r="I65" i="3"/>
  <c r="F65" i="3"/>
  <c r="J65" i="3" l="1"/>
  <c r="B66" i="3"/>
  <c r="D67" i="3"/>
  <c r="E67" i="3" s="1"/>
  <c r="H66" i="3"/>
  <c r="G66" i="3"/>
  <c r="I66" i="3"/>
  <c r="F66" i="3"/>
  <c r="J66" i="3" l="1"/>
  <c r="B67" i="3"/>
  <c r="D68" i="3"/>
  <c r="E68" i="3" s="1"/>
  <c r="H67" i="3"/>
  <c r="G67" i="3"/>
  <c r="I67" i="3"/>
  <c r="F67" i="3"/>
  <c r="J67" i="3" l="1"/>
  <c r="B68" i="3"/>
  <c r="D69" i="3"/>
  <c r="E69" i="3" s="1"/>
  <c r="H68" i="3"/>
  <c r="G68" i="3"/>
  <c r="I68" i="3"/>
  <c r="F68" i="3"/>
  <c r="J68" i="3" l="1"/>
  <c r="B69" i="3"/>
  <c r="D70" i="3"/>
  <c r="E70" i="3" s="1"/>
  <c r="H69" i="3"/>
  <c r="G69" i="3"/>
  <c r="I69" i="3"/>
  <c r="F69" i="3"/>
  <c r="J69" i="3" l="1"/>
  <c r="B70" i="3"/>
  <c r="D71" i="3"/>
  <c r="E71" i="3" s="1"/>
  <c r="H70" i="3"/>
  <c r="G70" i="3"/>
  <c r="I70" i="3"/>
  <c r="F70" i="3"/>
  <c r="J70" i="3" l="1"/>
  <c r="B71" i="3"/>
  <c r="D72" i="3"/>
  <c r="E72" i="3" s="1"/>
  <c r="H71" i="3"/>
  <c r="G71" i="3"/>
  <c r="I71" i="3"/>
  <c r="F71" i="3"/>
  <c r="J71" i="3" l="1"/>
  <c r="B72" i="3"/>
  <c r="D73" i="3"/>
  <c r="E73" i="3" s="1"/>
  <c r="H72" i="3"/>
  <c r="G72" i="3"/>
  <c r="I72" i="3"/>
  <c r="F72" i="3"/>
  <c r="J72" i="3" l="1"/>
  <c r="B73" i="3"/>
  <c r="D74" i="3"/>
  <c r="E74" i="3" s="1"/>
  <c r="H73" i="3"/>
  <c r="G73" i="3"/>
  <c r="I73" i="3"/>
  <c r="F73" i="3"/>
  <c r="J73" i="3" l="1"/>
  <c r="B74" i="3"/>
  <c r="D75" i="3"/>
  <c r="E75" i="3" s="1"/>
  <c r="H74" i="3"/>
  <c r="F74" i="3"/>
  <c r="I74" i="3"/>
  <c r="G74" i="3"/>
  <c r="J74" i="3" l="1"/>
  <c r="B75" i="3"/>
  <c r="F75" i="3"/>
  <c r="H75" i="3"/>
  <c r="D76" i="3"/>
  <c r="E76" i="3" s="1"/>
  <c r="I75" i="3"/>
  <c r="G75" i="3"/>
  <c r="J75" i="3" l="1"/>
  <c r="G76" i="3"/>
  <c r="D77" i="3"/>
  <c r="E77" i="3" s="1"/>
  <c r="H76" i="3"/>
  <c r="I76" i="3"/>
  <c r="F76" i="3"/>
  <c r="B76" i="3"/>
  <c r="J76" i="3" l="1"/>
  <c r="B77" i="3"/>
  <c r="G77" i="3"/>
  <c r="D78" i="3"/>
  <c r="E78" i="3" s="1"/>
  <c r="H77" i="3"/>
  <c r="I77" i="3"/>
  <c r="F77" i="3"/>
  <c r="J77" i="3" l="1"/>
  <c r="G78" i="3"/>
  <c r="F78" i="3"/>
  <c r="B78" i="3"/>
  <c r="D79" i="3"/>
  <c r="E79" i="3" s="1"/>
  <c r="H78" i="3"/>
  <c r="I78" i="3"/>
  <c r="J78" i="3" l="1"/>
  <c r="G79" i="3"/>
  <c r="D80" i="3"/>
  <c r="E80" i="3" s="1"/>
  <c r="H79" i="3"/>
  <c r="I79" i="3"/>
  <c r="F79" i="3"/>
  <c r="B79" i="3"/>
  <c r="J79" i="3" l="1"/>
  <c r="B80" i="3"/>
  <c r="D81" i="3"/>
  <c r="E81" i="3" s="1"/>
  <c r="H80" i="3"/>
  <c r="F80" i="3"/>
  <c r="I80" i="3"/>
  <c r="G80" i="3"/>
  <c r="J80" i="3" l="1"/>
  <c r="B81" i="3"/>
  <c r="G81" i="3"/>
  <c r="D82" i="3"/>
  <c r="E82" i="3" s="1"/>
  <c r="H81" i="3"/>
  <c r="I81" i="3"/>
  <c r="F81" i="3"/>
  <c r="J81" i="3" l="1"/>
  <c r="G82" i="3"/>
  <c r="D83" i="3"/>
  <c r="E83" i="3" s="1"/>
  <c r="H82" i="3"/>
  <c r="I82" i="3"/>
  <c r="F82" i="3"/>
  <c r="B82" i="3"/>
  <c r="J82" i="3" l="1"/>
  <c r="B83" i="3"/>
  <c r="F83" i="3"/>
  <c r="D84" i="3"/>
  <c r="E84" i="3" s="1"/>
  <c r="G83" i="3"/>
  <c r="I83" i="3"/>
  <c r="H83" i="3"/>
  <c r="J83" i="3" l="1"/>
  <c r="H84" i="3"/>
  <c r="D85" i="3"/>
  <c r="E85" i="3" s="1"/>
  <c r="G84" i="3"/>
  <c r="I84" i="3"/>
  <c r="F84" i="3"/>
  <c r="B84" i="3"/>
  <c r="J84" i="3" l="1"/>
  <c r="B85" i="3"/>
  <c r="D86" i="3"/>
  <c r="E86" i="3" s="1"/>
  <c r="H85" i="3"/>
  <c r="I85" i="3"/>
  <c r="G85" i="3"/>
  <c r="F85" i="3"/>
  <c r="J85" i="3" l="1"/>
  <c r="B86" i="3"/>
  <c r="D87" i="3"/>
  <c r="E87" i="3" s="1"/>
  <c r="F86" i="3"/>
  <c r="H86" i="3"/>
  <c r="I86" i="3"/>
  <c r="G86" i="3"/>
  <c r="J86" i="3" l="1"/>
  <c r="B87" i="3"/>
  <c r="D88" i="3"/>
  <c r="E88" i="3" s="1"/>
  <c r="H87" i="3"/>
  <c r="G87" i="3"/>
  <c r="I87" i="3"/>
  <c r="F87" i="3"/>
  <c r="J87" i="3" l="1"/>
  <c r="B88" i="3"/>
  <c r="D89" i="3"/>
  <c r="E89" i="3" s="1"/>
  <c r="H88" i="3"/>
  <c r="G88" i="3"/>
  <c r="I88" i="3"/>
  <c r="F88" i="3"/>
  <c r="J88" i="3" l="1"/>
  <c r="B89" i="3"/>
  <c r="D90" i="3"/>
  <c r="E90" i="3" s="1"/>
  <c r="H89" i="3"/>
  <c r="G89" i="3"/>
  <c r="I89" i="3"/>
  <c r="F89" i="3"/>
  <c r="J89" i="3" l="1"/>
  <c r="B90" i="3"/>
  <c r="D91" i="3"/>
  <c r="E91" i="3" s="1"/>
  <c r="H90" i="3"/>
  <c r="G90" i="3"/>
  <c r="I90" i="3"/>
  <c r="F90" i="3"/>
  <c r="J90" i="3" l="1"/>
  <c r="B91" i="3"/>
  <c r="D92" i="3"/>
  <c r="E92" i="3" s="1"/>
  <c r="H91" i="3"/>
  <c r="F91" i="3"/>
  <c r="I91" i="3"/>
  <c r="G91" i="3"/>
  <c r="J91" i="3" l="1"/>
  <c r="B92" i="3"/>
  <c r="D93" i="3"/>
  <c r="E93" i="3" s="1"/>
  <c r="H92" i="3"/>
  <c r="G92" i="3"/>
  <c r="I92" i="3"/>
  <c r="F92" i="3"/>
  <c r="J92" i="3" l="1"/>
  <c r="B93" i="3"/>
  <c r="D94" i="3"/>
  <c r="E94" i="3" s="1"/>
  <c r="H93" i="3"/>
  <c r="G93" i="3"/>
  <c r="I93" i="3"/>
  <c r="F93" i="3"/>
  <c r="J93" i="3" l="1"/>
  <c r="B94" i="3"/>
  <c r="D95" i="3"/>
  <c r="E95" i="3" s="1"/>
  <c r="H94" i="3"/>
  <c r="G94" i="3"/>
  <c r="I94" i="3"/>
  <c r="F94" i="3"/>
  <c r="J94" i="3" l="1"/>
  <c r="B95" i="3"/>
  <c r="D96" i="3"/>
  <c r="E96" i="3" s="1"/>
  <c r="H95" i="3"/>
  <c r="G95" i="3"/>
  <c r="I95" i="3"/>
  <c r="F95" i="3"/>
  <c r="J95" i="3" l="1"/>
  <c r="B96" i="3"/>
  <c r="D97" i="3"/>
  <c r="E97" i="3" s="1"/>
  <c r="H96" i="3"/>
  <c r="G96" i="3"/>
  <c r="I96" i="3"/>
  <c r="F96" i="3"/>
  <c r="J96" i="3" l="1"/>
  <c r="B97" i="3"/>
  <c r="D98" i="3"/>
  <c r="E98" i="3" s="1"/>
  <c r="H97" i="3"/>
  <c r="G97" i="3"/>
  <c r="I97" i="3"/>
  <c r="F97" i="3"/>
  <c r="J97" i="3" l="1"/>
  <c r="B98" i="3"/>
  <c r="D99" i="3"/>
  <c r="E99" i="3" s="1"/>
  <c r="H98" i="3"/>
  <c r="G98" i="3"/>
  <c r="I98" i="3"/>
  <c r="F98" i="3"/>
  <c r="J98" i="3" l="1"/>
  <c r="B99" i="3"/>
  <c r="D100" i="3"/>
  <c r="E100" i="3" s="1"/>
  <c r="H99" i="3"/>
  <c r="G99" i="3"/>
  <c r="I99" i="3"/>
  <c r="F99" i="3"/>
  <c r="J99" i="3" l="1"/>
  <c r="I100" i="3"/>
  <c r="F100" i="3"/>
  <c r="G100" i="3"/>
  <c r="D101" i="3"/>
  <c r="E101" i="3" s="1"/>
  <c r="H100" i="3"/>
  <c r="B100" i="3"/>
  <c r="J100" i="3" l="1"/>
  <c r="F101" i="3"/>
  <c r="G101" i="3"/>
  <c r="H101" i="3"/>
  <c r="D102" i="3"/>
  <c r="E102" i="3" s="1"/>
  <c r="I101" i="3"/>
  <c r="B101" i="3"/>
  <c r="J101" i="3" l="1"/>
  <c r="F102" i="3"/>
  <c r="H102" i="3"/>
  <c r="D103" i="3"/>
  <c r="E103" i="3" s="1"/>
  <c r="G102" i="3"/>
  <c r="B102" i="3"/>
  <c r="I102" i="3"/>
  <c r="J102" i="3" l="1"/>
  <c r="F103" i="3"/>
  <c r="G103" i="3"/>
  <c r="D104" i="3"/>
  <c r="E104" i="3" s="1"/>
  <c r="H103" i="3"/>
  <c r="B103" i="3"/>
  <c r="I103" i="3"/>
  <c r="J103" i="3" l="1"/>
  <c r="F104" i="3"/>
  <c r="G104" i="3"/>
  <c r="D105" i="3"/>
  <c r="E105" i="3" s="1"/>
  <c r="H104" i="3"/>
  <c r="B104" i="3"/>
  <c r="I104" i="3"/>
  <c r="J104" i="3" l="1"/>
  <c r="F105" i="3"/>
  <c r="G105" i="3"/>
  <c r="D106" i="3"/>
  <c r="E106" i="3" s="1"/>
  <c r="H105" i="3"/>
  <c r="B105" i="3"/>
  <c r="I105" i="3"/>
  <c r="J105" i="3" l="1"/>
  <c r="G106" i="3"/>
  <c r="F106" i="3"/>
  <c r="D107" i="3"/>
  <c r="E107" i="3" s="1"/>
  <c r="H106" i="3"/>
  <c r="B106" i="3"/>
  <c r="I106" i="3"/>
  <c r="J106" i="3" l="1"/>
  <c r="F107" i="3"/>
  <c r="G107" i="3"/>
  <c r="D108" i="3"/>
  <c r="E108" i="3" s="1"/>
  <c r="H107" i="3"/>
  <c r="B107" i="3"/>
  <c r="I107" i="3"/>
  <c r="J107" i="3" l="1"/>
  <c r="F108" i="3"/>
  <c r="D109" i="3"/>
  <c r="E109" i="3" s="1"/>
  <c r="G108" i="3"/>
  <c r="B108" i="3"/>
  <c r="H108" i="3"/>
  <c r="I108" i="3"/>
  <c r="J108" i="3" l="1"/>
  <c r="I109" i="3"/>
  <c r="G109" i="3"/>
  <c r="F109" i="3"/>
  <c r="H109" i="3"/>
  <c r="D110" i="3"/>
  <c r="E110" i="3" s="1"/>
  <c r="B109" i="3"/>
  <c r="J109" i="3" l="1"/>
  <c r="F110" i="3"/>
  <c r="D111" i="3"/>
  <c r="E111" i="3" s="1"/>
  <c r="H110" i="3"/>
  <c r="I110" i="3"/>
  <c r="G110" i="3"/>
  <c r="B110" i="3"/>
  <c r="J110" i="3" l="1"/>
  <c r="I111" i="3"/>
  <c r="F111" i="3"/>
  <c r="G111" i="3"/>
  <c r="D112" i="3"/>
  <c r="E112" i="3" s="1"/>
  <c r="H111" i="3"/>
  <c r="B111" i="3"/>
  <c r="J111" i="3" l="1"/>
  <c r="F112" i="3"/>
  <c r="G112" i="3"/>
  <c r="D113" i="3"/>
  <c r="E113" i="3" s="1"/>
  <c r="I112" i="3"/>
  <c r="H112" i="3"/>
  <c r="B112" i="3"/>
  <c r="J112" i="3" l="1"/>
  <c r="F113" i="3"/>
  <c r="G113" i="3"/>
  <c r="D114" i="3"/>
  <c r="E114" i="3" s="1"/>
  <c r="H113" i="3"/>
  <c r="B113" i="3"/>
  <c r="I113" i="3"/>
  <c r="J113" i="3" l="1"/>
  <c r="F114" i="3"/>
  <c r="G114" i="3"/>
  <c r="D115" i="3"/>
  <c r="E115" i="3" s="1"/>
  <c r="H114" i="3"/>
  <c r="B114" i="3"/>
  <c r="I114" i="3"/>
  <c r="J114" i="3" l="1"/>
  <c r="F115" i="3"/>
  <c r="H115" i="3"/>
  <c r="G115" i="3"/>
  <c r="D116" i="3"/>
  <c r="E116" i="3" s="1"/>
  <c r="B115" i="3"/>
  <c r="I115" i="3"/>
  <c r="J115" i="3" l="1"/>
  <c r="F116" i="3"/>
  <c r="H116" i="3"/>
  <c r="D117" i="3"/>
  <c r="E117" i="3" s="1"/>
  <c r="G116" i="3"/>
  <c r="B116" i="3"/>
  <c r="I116" i="3"/>
  <c r="J116" i="3" l="1"/>
  <c r="F117" i="3"/>
  <c r="G117" i="3"/>
  <c r="D118" i="3"/>
  <c r="E118" i="3" s="1"/>
  <c r="H117" i="3"/>
  <c r="B117" i="3"/>
  <c r="I117" i="3"/>
  <c r="J117" i="3" l="1"/>
  <c r="G118" i="3"/>
  <c r="F118" i="3"/>
  <c r="D119" i="3"/>
  <c r="E119" i="3" s="1"/>
  <c r="H118" i="3"/>
  <c r="B118" i="3"/>
  <c r="I118" i="3"/>
  <c r="J118" i="3" l="1"/>
  <c r="F119" i="3"/>
  <c r="G119" i="3"/>
  <c r="D120" i="3"/>
  <c r="E120" i="3" s="1"/>
  <c r="H119" i="3"/>
  <c r="B119" i="3"/>
  <c r="I119" i="3"/>
  <c r="J119" i="3" l="1"/>
  <c r="F120" i="3"/>
  <c r="G120" i="3"/>
  <c r="B120" i="3"/>
  <c r="D121" i="3"/>
  <c r="E121" i="3" s="1"/>
  <c r="H120" i="3"/>
  <c r="I120" i="3"/>
  <c r="J120" i="3" l="1"/>
  <c r="F121" i="3"/>
  <c r="G121" i="3"/>
  <c r="H121" i="3"/>
  <c r="B121" i="3"/>
  <c r="I121" i="3"/>
  <c r="D122" i="3"/>
  <c r="E122" i="3" s="1"/>
  <c r="J121" i="3" l="1"/>
  <c r="I122" i="3"/>
  <c r="G122" i="3"/>
  <c r="F122" i="3"/>
  <c r="D123" i="3"/>
  <c r="E123" i="3" s="1"/>
  <c r="H122" i="3"/>
  <c r="B122" i="3"/>
  <c r="J122" i="3" l="1"/>
  <c r="F123" i="3"/>
  <c r="G123" i="3"/>
  <c r="D124" i="3"/>
  <c r="E124" i="3" s="1"/>
  <c r="I123" i="3"/>
  <c r="H123" i="3"/>
  <c r="B123" i="3"/>
  <c r="J123" i="3" l="1"/>
  <c r="F124" i="3"/>
  <c r="G124" i="3"/>
  <c r="H124" i="3"/>
  <c r="D125" i="3"/>
  <c r="E125" i="3" s="1"/>
  <c r="B124" i="3"/>
  <c r="I124" i="3"/>
  <c r="J124" i="3" l="1"/>
  <c r="F125" i="3"/>
  <c r="G125" i="3"/>
  <c r="H125" i="3"/>
  <c r="B125" i="3"/>
  <c r="I125" i="3"/>
  <c r="D126" i="3"/>
  <c r="E126" i="3" s="1"/>
  <c r="J125" i="3" l="1"/>
  <c r="I126" i="3"/>
  <c r="G126" i="3"/>
  <c r="F126" i="3"/>
  <c r="B126" i="3"/>
  <c r="H126" i="3"/>
  <c r="D127" i="3"/>
  <c r="E127" i="3" s="1"/>
  <c r="J126" i="3" l="1"/>
  <c r="I127" i="3"/>
  <c r="F127" i="3"/>
  <c r="G127" i="3"/>
  <c r="H127" i="3"/>
  <c r="D128" i="3"/>
  <c r="E128" i="3" s="1"/>
  <c r="B127" i="3"/>
  <c r="J127" i="3" l="1"/>
  <c r="F128" i="3"/>
  <c r="D129" i="3"/>
  <c r="E129" i="3" s="1"/>
  <c r="H128" i="3"/>
  <c r="I128" i="3"/>
  <c r="G128" i="3"/>
  <c r="B128" i="3"/>
  <c r="J128" i="3" l="1"/>
  <c r="I129" i="3"/>
  <c r="F129" i="3"/>
  <c r="H129" i="3"/>
  <c r="G129" i="3"/>
  <c r="D130" i="3"/>
  <c r="E130" i="3" s="1"/>
  <c r="B129" i="3"/>
  <c r="J129" i="3" l="1"/>
  <c r="F130" i="3"/>
  <c r="G130" i="3"/>
  <c r="D131" i="3"/>
  <c r="E131" i="3" s="1"/>
  <c r="H130" i="3"/>
  <c r="B130" i="3"/>
  <c r="I130" i="3"/>
  <c r="J130" i="3" l="1"/>
  <c r="F131" i="3"/>
  <c r="G131" i="3"/>
  <c r="H131" i="3"/>
  <c r="B131" i="3"/>
  <c r="D132" i="3"/>
  <c r="E132" i="3" s="1"/>
  <c r="I131" i="3"/>
  <c r="J131" i="3" l="1"/>
  <c r="F132" i="3"/>
  <c r="G132" i="3"/>
  <c r="D133" i="3"/>
  <c r="E133" i="3" s="1"/>
  <c r="H132" i="3"/>
  <c r="B132" i="3"/>
  <c r="I132" i="3"/>
  <c r="J132" i="3" l="1"/>
  <c r="F133" i="3"/>
  <c r="G133" i="3"/>
  <c r="D134" i="3"/>
  <c r="E134" i="3" s="1"/>
  <c r="H133" i="3"/>
  <c r="B133" i="3"/>
  <c r="I133" i="3"/>
  <c r="J133" i="3" l="1"/>
  <c r="F134" i="3"/>
  <c r="G134" i="3"/>
  <c r="B134" i="3"/>
  <c r="H134" i="3"/>
  <c r="D135" i="3"/>
  <c r="E135" i="3" s="1"/>
  <c r="I134" i="3"/>
  <c r="J134" i="3" l="1"/>
  <c r="F135" i="3"/>
  <c r="I135" i="3"/>
  <c r="G135" i="3"/>
  <c r="H135" i="3"/>
  <c r="D136" i="3"/>
  <c r="E136" i="3" s="1"/>
  <c r="B135" i="3"/>
  <c r="J135" i="3" l="1"/>
  <c r="F136" i="3"/>
  <c r="G136" i="3"/>
  <c r="D137" i="3"/>
  <c r="E137" i="3" s="1"/>
  <c r="H136" i="3"/>
  <c r="B136" i="3"/>
  <c r="I136" i="3"/>
  <c r="J136" i="3" l="1"/>
  <c r="F137" i="3"/>
  <c r="G137" i="3"/>
  <c r="D138" i="3"/>
  <c r="E138" i="3" s="1"/>
  <c r="H137" i="3"/>
  <c r="B137" i="3"/>
  <c r="I137" i="3"/>
  <c r="J137" i="3" l="1"/>
  <c r="F138" i="3"/>
  <c r="G138" i="3"/>
  <c r="H138" i="3"/>
  <c r="D139" i="3"/>
  <c r="E139" i="3" s="1"/>
  <c r="B138" i="3"/>
  <c r="I138" i="3"/>
  <c r="J138" i="3" l="1"/>
  <c r="G139" i="3"/>
  <c r="F139" i="3"/>
  <c r="D140" i="3"/>
  <c r="E140" i="3" s="1"/>
  <c r="I139" i="3"/>
  <c r="B139" i="3"/>
  <c r="H139" i="3"/>
  <c r="J139" i="3" l="1"/>
  <c r="F140" i="3"/>
  <c r="G140" i="3"/>
  <c r="D141" i="3"/>
  <c r="E141" i="3" s="1"/>
  <c r="H140" i="3"/>
  <c r="B140" i="3"/>
  <c r="I140" i="3"/>
  <c r="J140" i="3" l="1"/>
  <c r="F141" i="3"/>
  <c r="D142" i="3"/>
  <c r="E142" i="3" s="1"/>
  <c r="G141" i="3"/>
  <c r="B141" i="3"/>
  <c r="H141" i="3"/>
  <c r="I141" i="3"/>
  <c r="J141" i="3" l="1"/>
  <c r="I142" i="3"/>
  <c r="F142" i="3"/>
  <c r="G142" i="3"/>
  <c r="H142" i="3"/>
  <c r="D143" i="3"/>
  <c r="E143" i="3" s="1"/>
  <c r="B142" i="3"/>
  <c r="J142" i="3" l="1"/>
  <c r="F143" i="3"/>
  <c r="D144" i="3"/>
  <c r="E144" i="3" s="1"/>
  <c r="B143" i="3"/>
  <c r="H143" i="3"/>
  <c r="G143" i="3"/>
  <c r="I143" i="3"/>
  <c r="J143" i="3" l="1"/>
  <c r="I144" i="3"/>
  <c r="F144" i="3"/>
  <c r="G144" i="3"/>
  <c r="B144" i="3"/>
  <c r="H144" i="3"/>
  <c r="D145" i="3"/>
  <c r="E145" i="3" s="1"/>
  <c r="J144" i="3" l="1"/>
  <c r="I145" i="3"/>
  <c r="G145" i="3"/>
  <c r="H145" i="3"/>
  <c r="F145" i="3"/>
  <c r="D146" i="3"/>
  <c r="E146" i="3" s="1"/>
  <c r="B145" i="3"/>
  <c r="J145" i="3" l="1"/>
  <c r="F146" i="3"/>
  <c r="D147" i="3"/>
  <c r="E147" i="3" s="1"/>
  <c r="H146" i="3"/>
  <c r="B146" i="3"/>
  <c r="I146" i="3"/>
  <c r="G146" i="3"/>
  <c r="J146" i="3" l="1"/>
  <c r="I147" i="3"/>
  <c r="H147" i="3"/>
  <c r="F147" i="3"/>
  <c r="D148" i="3"/>
  <c r="E148" i="3" s="1"/>
  <c r="G147" i="3"/>
  <c r="B147" i="3"/>
  <c r="J147" i="3" l="1"/>
  <c r="F148" i="3"/>
  <c r="G148" i="3"/>
  <c r="D149" i="3"/>
  <c r="E149" i="3" s="1"/>
  <c r="H148" i="3"/>
  <c r="B148" i="3"/>
  <c r="I148" i="3"/>
  <c r="J148" i="3" l="1"/>
  <c r="F149" i="3"/>
  <c r="G149" i="3"/>
  <c r="D150" i="3"/>
  <c r="E150" i="3" s="1"/>
  <c r="H149" i="3"/>
  <c r="B149" i="3"/>
  <c r="I149" i="3"/>
  <c r="J149" i="3" l="1"/>
  <c r="F150" i="3"/>
  <c r="G150" i="3"/>
  <c r="D151" i="3"/>
  <c r="E151" i="3" s="1"/>
  <c r="H150" i="3"/>
  <c r="B150" i="3"/>
  <c r="I150" i="3"/>
  <c r="J150" i="3" l="1"/>
  <c r="F151" i="3"/>
  <c r="G151" i="3"/>
  <c r="H151" i="3"/>
  <c r="D152" i="3"/>
  <c r="E152" i="3" s="1"/>
  <c r="B151" i="3"/>
  <c r="I151" i="3"/>
  <c r="J151" i="3" l="1"/>
  <c r="F152" i="3"/>
  <c r="D153" i="3"/>
  <c r="E153" i="3" s="1"/>
  <c r="G152" i="3"/>
  <c r="B152" i="3"/>
  <c r="I152" i="3"/>
  <c r="H152" i="3"/>
  <c r="J152" i="3" l="1"/>
  <c r="I153" i="3"/>
  <c r="G153" i="3"/>
  <c r="F153" i="3"/>
  <c r="H153" i="3"/>
  <c r="D154" i="3"/>
  <c r="E154" i="3" s="1"/>
  <c r="B153" i="3"/>
  <c r="J153" i="3" l="1"/>
  <c r="F154" i="3"/>
  <c r="G154" i="3"/>
  <c r="D155" i="3"/>
  <c r="E155" i="3" s="1"/>
  <c r="H154" i="3"/>
  <c r="I154" i="3"/>
  <c r="B154" i="3"/>
  <c r="J154" i="3" l="1"/>
  <c r="F155" i="3"/>
  <c r="G155" i="3"/>
  <c r="D156" i="3"/>
  <c r="E156" i="3" s="1"/>
  <c r="H155" i="3"/>
  <c r="B155" i="3"/>
  <c r="I155" i="3"/>
  <c r="J155" i="3" l="1"/>
  <c r="F156" i="3"/>
  <c r="G156" i="3"/>
  <c r="D157" i="3"/>
  <c r="E157" i="3" s="1"/>
  <c r="H156" i="3"/>
  <c r="B156" i="3"/>
  <c r="I156" i="3"/>
  <c r="J156" i="3" l="1"/>
  <c r="F157" i="3"/>
  <c r="G157" i="3"/>
  <c r="D158" i="3"/>
  <c r="E158" i="3" s="1"/>
  <c r="H157" i="3"/>
  <c r="B157" i="3"/>
  <c r="I157" i="3"/>
  <c r="J157" i="3" l="1"/>
  <c r="F158" i="3"/>
  <c r="G158" i="3"/>
  <c r="D159" i="3"/>
  <c r="E159" i="3" s="1"/>
  <c r="H158" i="3"/>
  <c r="B158" i="3"/>
  <c r="I158" i="3"/>
  <c r="J158" i="3" l="1"/>
  <c r="F159" i="3"/>
  <c r="G159" i="3"/>
  <c r="B159" i="3"/>
  <c r="D160" i="3"/>
  <c r="E160" i="3" s="1"/>
  <c r="H159" i="3"/>
  <c r="I159" i="3"/>
  <c r="J159" i="3" l="1"/>
  <c r="I160" i="3"/>
  <c r="G160" i="3"/>
  <c r="F160" i="3"/>
  <c r="D161" i="3"/>
  <c r="E161" i="3" s="1"/>
  <c r="H160" i="3"/>
  <c r="B160" i="3"/>
  <c r="J160" i="3" l="1"/>
  <c r="F161" i="3"/>
  <c r="B161" i="3"/>
  <c r="D162" i="3"/>
  <c r="E162" i="3" s="1"/>
  <c r="G161" i="3"/>
  <c r="I161" i="3"/>
  <c r="H161" i="3"/>
  <c r="J161" i="3" l="1"/>
  <c r="F162" i="3"/>
  <c r="G162" i="3"/>
  <c r="D163" i="3"/>
  <c r="E163" i="3" s="1"/>
  <c r="H162" i="3"/>
  <c r="B162" i="3"/>
  <c r="I162" i="3"/>
  <c r="J162" i="3" l="1"/>
  <c r="F163" i="3"/>
  <c r="D164" i="3"/>
  <c r="E164" i="3" s="1"/>
  <c r="G163" i="3"/>
  <c r="B163" i="3"/>
  <c r="H163" i="3"/>
  <c r="I163" i="3"/>
  <c r="J163" i="3" l="1"/>
  <c r="I164" i="3"/>
  <c r="G164" i="3"/>
  <c r="H164" i="3"/>
  <c r="F164" i="3"/>
  <c r="D165" i="3"/>
  <c r="E165" i="3" s="1"/>
  <c r="B164" i="3"/>
  <c r="J164" i="3" l="1"/>
  <c r="F165" i="3"/>
  <c r="G165" i="3"/>
  <c r="I165" i="3"/>
  <c r="B165" i="3"/>
  <c r="D166" i="3"/>
  <c r="E166" i="3" s="1"/>
  <c r="H165" i="3"/>
  <c r="J165" i="3" l="1"/>
  <c r="F166" i="3"/>
  <c r="D167" i="3"/>
  <c r="E167" i="3" s="1"/>
  <c r="I166" i="3"/>
  <c r="B166" i="3"/>
  <c r="G166" i="3"/>
  <c r="H166" i="3"/>
  <c r="J166" i="3" l="1"/>
  <c r="I167" i="3"/>
  <c r="F167" i="3"/>
  <c r="G167" i="3"/>
  <c r="D168" i="3"/>
  <c r="E168" i="3" s="1"/>
  <c r="H167" i="3"/>
  <c r="B167" i="3"/>
  <c r="J167" i="3" l="1"/>
  <c r="F168" i="3"/>
  <c r="G168" i="3"/>
  <c r="H168" i="3"/>
  <c r="I168" i="3"/>
  <c r="D169" i="3"/>
  <c r="E169" i="3" s="1"/>
  <c r="B168" i="3"/>
  <c r="J168" i="3" l="1"/>
  <c r="F169" i="3"/>
  <c r="G169" i="3"/>
  <c r="H169" i="3"/>
  <c r="D170" i="3"/>
  <c r="E170" i="3" s="1"/>
  <c r="I169" i="3"/>
  <c r="B169" i="3"/>
  <c r="J169" i="3" l="1"/>
  <c r="G170" i="3"/>
  <c r="F170" i="3"/>
  <c r="B170" i="3"/>
  <c r="H170" i="3"/>
  <c r="D171" i="3"/>
  <c r="E171" i="3" s="1"/>
  <c r="I170" i="3"/>
  <c r="J170" i="3" l="1"/>
  <c r="F171" i="3"/>
  <c r="G171" i="3"/>
  <c r="D172" i="3"/>
  <c r="E172" i="3" s="1"/>
  <c r="H171" i="3"/>
  <c r="I171" i="3"/>
  <c r="B171" i="3"/>
  <c r="J171" i="3" l="1"/>
  <c r="F172" i="3"/>
  <c r="D173" i="3"/>
  <c r="E173" i="3" s="1"/>
  <c r="G172" i="3"/>
  <c r="B172" i="3"/>
  <c r="H172" i="3"/>
  <c r="I172" i="3"/>
  <c r="J172" i="3" l="1"/>
  <c r="I173" i="3"/>
  <c r="F173" i="3"/>
  <c r="G173" i="3"/>
  <c r="H173" i="3"/>
  <c r="D174" i="3"/>
  <c r="E174" i="3" s="1"/>
  <c r="B173" i="3"/>
  <c r="J173" i="3" l="1"/>
  <c r="F174" i="3"/>
  <c r="H174" i="3"/>
  <c r="G174" i="3"/>
  <c r="D175" i="3"/>
  <c r="E175" i="3" s="1"/>
  <c r="B174" i="3"/>
  <c r="I174" i="3"/>
  <c r="J174" i="3" l="1"/>
  <c r="F175" i="3"/>
  <c r="G175" i="3"/>
  <c r="D176" i="3"/>
  <c r="E176" i="3" s="1"/>
  <c r="H175" i="3"/>
  <c r="B175" i="3"/>
  <c r="I175" i="3"/>
  <c r="J175" i="3" l="1"/>
  <c r="F176" i="3"/>
  <c r="G176" i="3"/>
  <c r="D177" i="3"/>
  <c r="E177" i="3" s="1"/>
  <c r="H176" i="3"/>
  <c r="B176" i="3"/>
  <c r="I176" i="3"/>
  <c r="J176" i="3" l="1"/>
  <c r="F177" i="3"/>
  <c r="G177" i="3"/>
  <c r="D178" i="3"/>
  <c r="E178" i="3" s="1"/>
  <c r="H177" i="3"/>
  <c r="B177" i="3"/>
  <c r="I177" i="3"/>
  <c r="J177" i="3" l="1"/>
  <c r="F178" i="3"/>
  <c r="G178" i="3"/>
  <c r="D179" i="3"/>
  <c r="E179" i="3" s="1"/>
  <c r="H178" i="3"/>
  <c r="B178" i="3"/>
  <c r="I178" i="3"/>
  <c r="J178" i="3" l="1"/>
  <c r="F179" i="3"/>
  <c r="H179" i="3"/>
  <c r="B179" i="3"/>
  <c r="G179" i="3"/>
  <c r="D180" i="3"/>
  <c r="E180" i="3" s="1"/>
  <c r="I179" i="3"/>
  <c r="J179" i="3" l="1"/>
  <c r="F180" i="3"/>
  <c r="D181" i="3"/>
  <c r="E181" i="3" s="1"/>
  <c r="H180" i="3"/>
  <c r="B180" i="3"/>
  <c r="G180" i="3"/>
  <c r="I180" i="3"/>
  <c r="J180" i="3" l="1"/>
  <c r="I181" i="3"/>
  <c r="F181" i="3"/>
  <c r="G181" i="3"/>
  <c r="D182" i="3"/>
  <c r="E182" i="3" s="1"/>
  <c r="H181" i="3"/>
  <c r="B181" i="3"/>
  <c r="J181" i="3" l="1"/>
  <c r="G182" i="3"/>
  <c r="F182" i="3"/>
  <c r="D183" i="3"/>
  <c r="E183" i="3" s="1"/>
  <c r="I182" i="3"/>
  <c r="H182" i="3"/>
  <c r="B182" i="3"/>
  <c r="J182" i="3" l="1"/>
  <c r="F183" i="3"/>
  <c r="G183" i="3"/>
  <c r="H183" i="3"/>
  <c r="D184" i="3"/>
  <c r="E184" i="3" s="1"/>
  <c r="B183" i="3"/>
  <c r="I183" i="3"/>
  <c r="J183" i="3" l="1"/>
  <c r="F184" i="3"/>
  <c r="G184" i="3"/>
  <c r="H184" i="3"/>
  <c r="B184" i="3"/>
  <c r="I184" i="3"/>
  <c r="D185" i="3"/>
  <c r="E185" i="3" s="1"/>
  <c r="J184" i="3" l="1"/>
  <c r="I185" i="3"/>
  <c r="G185" i="3"/>
  <c r="F185" i="3"/>
  <c r="D186" i="3"/>
  <c r="E186" i="3" s="1"/>
  <c r="H185" i="3"/>
  <c r="B185" i="3"/>
  <c r="J185" i="3" l="1"/>
  <c r="F186" i="3"/>
  <c r="G186" i="3"/>
  <c r="D187" i="3"/>
  <c r="E187" i="3" s="1"/>
  <c r="B186" i="3"/>
  <c r="I186" i="3"/>
  <c r="H186" i="3"/>
  <c r="J186" i="3" l="1"/>
  <c r="F187" i="3"/>
  <c r="G187" i="3"/>
  <c r="B187" i="3"/>
  <c r="H187" i="3"/>
  <c r="D188" i="3"/>
  <c r="E188" i="3" s="1"/>
  <c r="I187" i="3"/>
  <c r="J187" i="3" l="1"/>
  <c r="F188" i="3"/>
  <c r="H188" i="3"/>
  <c r="B188" i="3"/>
  <c r="D189" i="3"/>
  <c r="E189" i="3" s="1"/>
  <c r="I188" i="3"/>
  <c r="G188" i="3"/>
  <c r="J188" i="3" l="1"/>
  <c r="F189" i="3"/>
  <c r="B189" i="3"/>
  <c r="D190" i="3"/>
  <c r="E190" i="3" s="1"/>
  <c r="G189" i="3"/>
  <c r="I189" i="3"/>
  <c r="H189" i="3"/>
  <c r="J189" i="3" l="1"/>
  <c r="F190" i="3"/>
  <c r="G190" i="3"/>
  <c r="D191" i="3"/>
  <c r="E191" i="3" s="1"/>
  <c r="H190" i="3"/>
  <c r="B190" i="3"/>
  <c r="I190" i="3"/>
  <c r="J190" i="3" l="1"/>
  <c r="G191" i="3"/>
  <c r="F191" i="3"/>
  <c r="D192" i="3"/>
  <c r="E192" i="3" s="1"/>
  <c r="H191" i="3"/>
  <c r="B191" i="3"/>
  <c r="I191" i="3"/>
  <c r="J191" i="3" l="1"/>
  <c r="F192" i="3"/>
  <c r="G192" i="3"/>
  <c r="H192" i="3"/>
  <c r="D193" i="3"/>
  <c r="E193" i="3" s="1"/>
  <c r="B192" i="3"/>
  <c r="I192" i="3"/>
  <c r="J192" i="3" l="1"/>
  <c r="F193" i="3"/>
  <c r="G193" i="3"/>
  <c r="H193" i="3"/>
  <c r="B193" i="3"/>
  <c r="I193" i="3"/>
  <c r="D194" i="3"/>
  <c r="E194" i="3" s="1"/>
  <c r="J193" i="3" l="1"/>
  <c r="I194" i="3"/>
  <c r="G194" i="3"/>
  <c r="D195" i="3"/>
  <c r="E195" i="3" s="1"/>
  <c r="F194" i="3"/>
  <c r="H194" i="3"/>
  <c r="B194" i="3"/>
  <c r="J194" i="3" l="1"/>
  <c r="F195" i="3"/>
  <c r="G195" i="3"/>
  <c r="D196" i="3"/>
  <c r="E196" i="3" s="1"/>
  <c r="H195" i="3"/>
  <c r="B195" i="3"/>
  <c r="I195" i="3"/>
  <c r="J195" i="3" l="1"/>
  <c r="F196" i="3"/>
  <c r="G196" i="3"/>
  <c r="H196" i="3"/>
  <c r="D197" i="3"/>
  <c r="E197" i="3" s="1"/>
  <c r="B196" i="3"/>
  <c r="I196" i="3"/>
  <c r="J196" i="3" l="1"/>
  <c r="F197" i="3"/>
  <c r="G197" i="3"/>
  <c r="D198" i="3"/>
  <c r="E198" i="3" s="1"/>
  <c r="H197" i="3"/>
  <c r="B197" i="3"/>
  <c r="I197" i="3"/>
  <c r="J197" i="3" l="1"/>
  <c r="F198" i="3"/>
  <c r="B198" i="3"/>
  <c r="G198" i="3"/>
  <c r="D199" i="3"/>
  <c r="E199" i="3" s="1"/>
  <c r="H198" i="3"/>
  <c r="I198" i="3"/>
  <c r="J198" i="3" l="1"/>
  <c r="F199" i="3"/>
  <c r="G199" i="3"/>
  <c r="B199" i="3"/>
  <c r="H199" i="3"/>
  <c r="D200" i="3"/>
  <c r="E200" i="3" s="1"/>
  <c r="I199" i="3"/>
  <c r="J199" i="3" l="1"/>
  <c r="F200" i="3"/>
  <c r="G200" i="3"/>
  <c r="H200" i="3"/>
  <c r="D201" i="3"/>
  <c r="E201" i="3" s="1"/>
  <c r="I200" i="3"/>
  <c r="B200" i="3"/>
  <c r="J200" i="3" l="1"/>
  <c r="F201" i="3"/>
  <c r="G201" i="3"/>
  <c r="H201" i="3"/>
  <c r="D202" i="3"/>
  <c r="E202" i="3" s="1"/>
  <c r="I201" i="3"/>
  <c r="B201" i="3"/>
  <c r="J201" i="3" l="1"/>
  <c r="F202" i="3"/>
  <c r="G202" i="3"/>
  <c r="H202" i="3"/>
  <c r="D203" i="3"/>
  <c r="E203" i="3" s="1"/>
  <c r="I202" i="3"/>
  <c r="B202" i="3"/>
  <c r="J202" i="3" l="1"/>
  <c r="G203" i="3"/>
  <c r="F203" i="3"/>
  <c r="B203" i="3"/>
  <c r="H203" i="3"/>
  <c r="D204" i="3"/>
  <c r="E204" i="3" s="1"/>
  <c r="I203" i="3"/>
  <c r="J203" i="3" l="1"/>
  <c r="F204" i="3"/>
  <c r="G204" i="3"/>
  <c r="H204" i="3"/>
  <c r="D205" i="3"/>
  <c r="E205" i="3" s="1"/>
  <c r="I204" i="3"/>
  <c r="B204" i="3"/>
  <c r="J204" i="3" l="1"/>
  <c r="F205" i="3"/>
  <c r="G205" i="3"/>
  <c r="B205" i="3"/>
  <c r="H205" i="3"/>
  <c r="D206" i="3"/>
  <c r="E206" i="3" s="1"/>
  <c r="I205" i="3"/>
  <c r="J205" i="3" l="1"/>
  <c r="F206" i="3"/>
  <c r="G206" i="3"/>
  <c r="H206" i="3"/>
  <c r="D207" i="3"/>
  <c r="E207" i="3" s="1"/>
  <c r="I206" i="3"/>
  <c r="B206" i="3"/>
  <c r="J206" i="3" l="1"/>
  <c r="F207" i="3"/>
  <c r="G207" i="3"/>
  <c r="B207" i="3"/>
  <c r="H207" i="3"/>
  <c r="D208" i="3"/>
  <c r="E208" i="3" s="1"/>
  <c r="I207" i="3"/>
  <c r="J207" i="3" l="1"/>
  <c r="F208" i="3"/>
  <c r="G208" i="3"/>
  <c r="H208" i="3"/>
  <c r="D209" i="3"/>
  <c r="E209" i="3" s="1"/>
  <c r="I208" i="3"/>
  <c r="B208" i="3"/>
  <c r="J208" i="3" l="1"/>
  <c r="F209" i="3"/>
  <c r="G209" i="3"/>
  <c r="B209" i="3"/>
  <c r="H209" i="3"/>
  <c r="D210" i="3"/>
  <c r="E210" i="3" s="1"/>
  <c r="I209" i="3"/>
  <c r="J209" i="3" l="1"/>
  <c r="F210" i="3"/>
  <c r="G210" i="3"/>
  <c r="H210" i="3"/>
  <c r="D211" i="3"/>
  <c r="E211" i="3" s="1"/>
  <c r="I210" i="3"/>
  <c r="B210" i="3"/>
  <c r="J210" i="3" l="1"/>
  <c r="F211" i="3"/>
  <c r="H211" i="3"/>
  <c r="B211" i="3"/>
  <c r="G211" i="3"/>
  <c r="D212" i="3"/>
  <c r="E212" i="3" s="1"/>
  <c r="I211" i="3"/>
  <c r="J211" i="3" l="1"/>
  <c r="F212" i="3"/>
  <c r="D213" i="3"/>
  <c r="E213" i="3" s="1"/>
  <c r="H212" i="3"/>
  <c r="B212" i="3"/>
  <c r="G212" i="3"/>
  <c r="I212" i="3"/>
  <c r="J212" i="3" l="1"/>
  <c r="I213" i="3"/>
  <c r="F213" i="3"/>
  <c r="G213" i="3"/>
  <c r="D214" i="3"/>
  <c r="E214" i="3" s="1"/>
  <c r="H213" i="3"/>
  <c r="B213" i="3"/>
  <c r="J213" i="3" l="1"/>
  <c r="F214" i="3"/>
  <c r="G214" i="3"/>
  <c r="D215" i="3"/>
  <c r="E215" i="3" s="1"/>
  <c r="I214" i="3"/>
  <c r="H214" i="3"/>
  <c r="B214" i="3"/>
  <c r="J214" i="3" l="1"/>
  <c r="F215" i="3"/>
  <c r="B215" i="3"/>
  <c r="G215" i="3"/>
  <c r="D216" i="3"/>
  <c r="E216" i="3" s="1"/>
  <c r="H215" i="3"/>
  <c r="I215" i="3"/>
  <c r="J215" i="3" l="1"/>
  <c r="F216" i="3"/>
  <c r="G216" i="3"/>
  <c r="D217" i="3"/>
  <c r="E217" i="3" s="1"/>
  <c r="B216" i="3"/>
  <c r="H216" i="3"/>
  <c r="I216" i="3"/>
  <c r="J216" i="3" l="1"/>
  <c r="F217" i="3"/>
  <c r="B217" i="3"/>
  <c r="G217" i="3"/>
  <c r="D218" i="3"/>
  <c r="E218" i="3" s="1"/>
  <c r="H217" i="3"/>
  <c r="I217" i="3"/>
  <c r="J217" i="3" l="1"/>
  <c r="F218" i="3"/>
  <c r="B218" i="3"/>
  <c r="G218" i="3"/>
  <c r="H218" i="3"/>
  <c r="D219" i="3"/>
  <c r="E219" i="3" s="1"/>
  <c r="I218" i="3"/>
  <c r="J218" i="3" l="1"/>
  <c r="F219" i="3"/>
  <c r="G219" i="3"/>
  <c r="H219" i="3"/>
  <c r="B219" i="3"/>
  <c r="D220" i="3"/>
  <c r="E220" i="3" s="1"/>
  <c r="I219" i="3"/>
  <c r="J219" i="3" l="1"/>
  <c r="F220" i="3"/>
  <c r="G220" i="3"/>
  <c r="B220" i="3"/>
  <c r="H220" i="3"/>
  <c r="D221" i="3"/>
  <c r="E221" i="3" s="1"/>
  <c r="I220" i="3"/>
  <c r="J220" i="3" l="1"/>
  <c r="F221" i="3"/>
  <c r="G221" i="3"/>
  <c r="H221" i="3"/>
  <c r="D222" i="3"/>
  <c r="E222" i="3" s="1"/>
  <c r="I221" i="3"/>
  <c r="B221" i="3"/>
  <c r="J221" i="3" l="1"/>
  <c r="F222" i="3"/>
  <c r="G222" i="3"/>
  <c r="B222" i="3"/>
  <c r="H222" i="3"/>
  <c r="D223" i="3"/>
  <c r="E223" i="3" s="1"/>
  <c r="I222" i="3"/>
  <c r="J222" i="3" l="1"/>
  <c r="F223" i="3"/>
  <c r="G223" i="3"/>
  <c r="H223" i="3"/>
  <c r="B223" i="3"/>
  <c r="I223" i="3"/>
  <c r="D224" i="3"/>
  <c r="E224" i="3" s="1"/>
  <c r="J223" i="3" l="1"/>
  <c r="I224" i="3"/>
  <c r="B224" i="3"/>
  <c r="D225" i="3"/>
  <c r="E225" i="3" s="1"/>
  <c r="H224" i="3"/>
  <c r="F224" i="3"/>
  <c r="G224" i="3"/>
  <c r="J224" i="3" l="1"/>
  <c r="F225" i="3"/>
  <c r="B225" i="3"/>
  <c r="H225" i="3"/>
  <c r="G225" i="3"/>
  <c r="D226" i="3"/>
  <c r="E226" i="3" s="1"/>
  <c r="I225" i="3"/>
  <c r="J225" i="3" l="1"/>
  <c r="F226" i="3"/>
  <c r="I226" i="3"/>
  <c r="G226" i="3"/>
  <c r="B226" i="3"/>
  <c r="H226" i="3"/>
  <c r="D227" i="3"/>
  <c r="E227" i="3" s="1"/>
  <c r="J226" i="3" l="1"/>
  <c r="I227" i="3"/>
  <c r="G227" i="3"/>
  <c r="F227" i="3"/>
  <c r="H227" i="3"/>
  <c r="B227" i="3"/>
  <c r="D228" i="3"/>
  <c r="E228" i="3" s="1"/>
  <c r="J227" i="3" l="1"/>
  <c r="I228" i="3"/>
  <c r="G228" i="3"/>
  <c r="B228" i="3"/>
  <c r="H228" i="3"/>
  <c r="F228" i="3"/>
  <c r="D229" i="3"/>
  <c r="E229" i="3" s="1"/>
  <c r="J228" i="3" l="1"/>
  <c r="I229" i="3"/>
  <c r="F229" i="3"/>
  <c r="G229" i="3"/>
  <c r="B229" i="3"/>
  <c r="H229" i="3"/>
  <c r="D230" i="3"/>
  <c r="E230" i="3" s="1"/>
  <c r="J229" i="3" l="1"/>
  <c r="I230" i="3"/>
  <c r="G230" i="3"/>
  <c r="F230" i="3"/>
  <c r="H230" i="3"/>
  <c r="B230" i="3"/>
  <c r="D231" i="3"/>
  <c r="E231" i="3" s="1"/>
  <c r="J230" i="3" l="1"/>
  <c r="I231" i="3"/>
  <c r="G231" i="3"/>
  <c r="H231" i="3"/>
  <c r="F231" i="3"/>
  <c r="B231" i="3"/>
  <c r="D232" i="3"/>
  <c r="E232" i="3" s="1"/>
  <c r="J231" i="3" l="1"/>
  <c r="I232" i="3"/>
  <c r="G232" i="3"/>
  <c r="F232" i="3"/>
  <c r="B232" i="3"/>
  <c r="H232" i="3"/>
  <c r="D233" i="3"/>
  <c r="E233" i="3" s="1"/>
  <c r="J232" i="3" l="1"/>
  <c r="I233" i="3"/>
  <c r="G233" i="3"/>
  <c r="F233" i="3"/>
  <c r="H233" i="3"/>
  <c r="B233" i="3"/>
  <c r="D234" i="3"/>
  <c r="E234" i="3" s="1"/>
  <c r="J233" i="3" l="1"/>
  <c r="I234" i="3"/>
  <c r="F234" i="3"/>
  <c r="H234" i="3"/>
  <c r="G234" i="3"/>
  <c r="B234" i="3"/>
  <c r="D235" i="3"/>
  <c r="E235" i="3" s="1"/>
  <c r="J234" i="3" l="1"/>
  <c r="I235" i="3"/>
  <c r="G235" i="3"/>
  <c r="F235" i="3"/>
  <c r="B235" i="3"/>
  <c r="H235" i="3"/>
  <c r="D236" i="3"/>
  <c r="E236" i="3" s="1"/>
  <c r="J235" i="3" l="1"/>
  <c r="I236" i="3"/>
  <c r="G236" i="3"/>
  <c r="H236" i="3"/>
  <c r="F236" i="3"/>
  <c r="B236" i="3"/>
  <c r="D237" i="3"/>
  <c r="E237" i="3" s="1"/>
  <c r="J236" i="3" l="1"/>
  <c r="I237" i="3"/>
  <c r="G237" i="3"/>
  <c r="F237" i="3"/>
  <c r="B237" i="3"/>
  <c r="H237" i="3"/>
  <c r="D238" i="3"/>
  <c r="E238" i="3" s="1"/>
  <c r="J237" i="3" l="1"/>
  <c r="I238" i="3"/>
  <c r="G238" i="3"/>
  <c r="F238" i="3"/>
  <c r="H238" i="3"/>
  <c r="B238" i="3"/>
  <c r="D239" i="3"/>
  <c r="E239" i="3" s="1"/>
  <c r="J238" i="3" l="1"/>
  <c r="I239" i="3"/>
  <c r="G239" i="3"/>
  <c r="F239" i="3"/>
  <c r="H239" i="3"/>
  <c r="B239" i="3"/>
  <c r="D240" i="3"/>
  <c r="E240" i="3" s="1"/>
  <c r="J239" i="3" l="1"/>
  <c r="I240" i="3"/>
  <c r="G240" i="3"/>
  <c r="H240" i="3"/>
  <c r="F240" i="3"/>
  <c r="B240" i="3"/>
  <c r="D241" i="3"/>
  <c r="E241" i="3" s="1"/>
  <c r="J240" i="3" l="1"/>
  <c r="I241" i="3"/>
  <c r="G241" i="3"/>
  <c r="F241" i="3"/>
  <c r="B241" i="3"/>
  <c r="H241" i="3"/>
  <c r="D242" i="3"/>
  <c r="E242" i="3" s="1"/>
  <c r="J241" i="3" l="1"/>
  <c r="I242" i="3"/>
  <c r="G242" i="3"/>
  <c r="H242" i="3"/>
  <c r="F242" i="3"/>
  <c r="D243" i="3"/>
  <c r="E243" i="3" s="1"/>
  <c r="B242" i="3"/>
  <c r="J242" i="3" l="1"/>
  <c r="F243" i="3"/>
  <c r="B243" i="3"/>
  <c r="D244" i="3"/>
  <c r="E244" i="3" s="1"/>
  <c r="I243" i="3"/>
  <c r="H243" i="3"/>
  <c r="G243" i="3"/>
  <c r="J243" i="3" l="1"/>
  <c r="F244" i="3"/>
  <c r="H244" i="3"/>
  <c r="G244" i="3"/>
  <c r="B244" i="3"/>
  <c r="D245" i="3"/>
  <c r="E245" i="3" s="1"/>
  <c r="I244" i="3"/>
  <c r="J244" i="3" l="1"/>
  <c r="F245" i="3"/>
  <c r="G245" i="3"/>
  <c r="B245" i="3"/>
  <c r="H245" i="3"/>
  <c r="D246" i="3"/>
  <c r="E246" i="3" s="1"/>
  <c r="I245" i="3"/>
  <c r="J245" i="3" l="1"/>
  <c r="G246" i="3"/>
  <c r="B246" i="3"/>
  <c r="H246" i="3"/>
  <c r="D247" i="3"/>
  <c r="E247" i="3" s="1"/>
  <c r="I246" i="3"/>
  <c r="F246" i="3"/>
  <c r="J246" i="3" l="1"/>
  <c r="F247" i="3"/>
  <c r="G247" i="3"/>
  <c r="B247" i="3"/>
  <c r="D248" i="3"/>
  <c r="E248" i="3" s="1"/>
  <c r="I247" i="3"/>
  <c r="H247" i="3"/>
  <c r="J247" i="3" l="1"/>
  <c r="F248" i="3"/>
  <c r="G248" i="3"/>
  <c r="B248" i="3"/>
  <c r="D249" i="3"/>
  <c r="E249" i="3" s="1"/>
  <c r="I248" i="3"/>
  <c r="H248" i="3"/>
  <c r="J248" i="3" l="1"/>
  <c r="F249" i="3"/>
  <c r="G249" i="3"/>
  <c r="B249" i="3"/>
  <c r="H249" i="3"/>
  <c r="D250" i="3"/>
  <c r="E250" i="3" s="1"/>
  <c r="I249" i="3"/>
  <c r="J249" i="3" l="1"/>
  <c r="F250" i="3"/>
  <c r="G250" i="3"/>
  <c r="H250" i="3"/>
  <c r="D251" i="3"/>
  <c r="E251" i="3" s="1"/>
  <c r="I250" i="3"/>
  <c r="B250" i="3"/>
  <c r="J250" i="3" l="1"/>
  <c r="F251" i="3"/>
  <c r="G251" i="3"/>
  <c r="H251" i="3"/>
  <c r="D252" i="3"/>
  <c r="E252" i="3" s="1"/>
  <c r="I251" i="3"/>
  <c r="B251" i="3"/>
  <c r="J251" i="3" l="1"/>
  <c r="F252" i="3"/>
  <c r="G252" i="3"/>
  <c r="H252" i="3"/>
  <c r="D253" i="3"/>
  <c r="E253" i="3" s="1"/>
  <c r="I252" i="3"/>
  <c r="B252" i="3"/>
  <c r="J252" i="3" l="1"/>
  <c r="F253" i="3"/>
  <c r="G253" i="3"/>
  <c r="B253" i="3"/>
  <c r="H253" i="3"/>
  <c r="D254" i="3"/>
  <c r="E254" i="3" s="1"/>
  <c r="I253" i="3"/>
  <c r="J253" i="3" l="1"/>
  <c r="F254" i="3"/>
  <c r="B254" i="3"/>
  <c r="H254" i="3"/>
  <c r="D255" i="3"/>
  <c r="E255" i="3" s="1"/>
  <c r="I254" i="3"/>
  <c r="G254" i="3"/>
  <c r="J254" i="3" l="1"/>
  <c r="G255" i="3"/>
  <c r="F255" i="3"/>
  <c r="H255" i="3"/>
  <c r="D256" i="3"/>
  <c r="E256" i="3" s="1"/>
  <c r="I255" i="3"/>
  <c r="B255" i="3"/>
  <c r="J255" i="3" l="1"/>
  <c r="F256" i="3"/>
  <c r="G256" i="3"/>
  <c r="B256" i="3"/>
  <c r="H256" i="3"/>
  <c r="D257" i="3"/>
  <c r="E257" i="3" s="1"/>
  <c r="I256" i="3"/>
  <c r="J256" i="3" l="1"/>
  <c r="F257" i="3"/>
  <c r="H257" i="3"/>
  <c r="B257" i="3"/>
  <c r="D258" i="3"/>
  <c r="E258" i="3" s="1"/>
  <c r="I257" i="3"/>
  <c r="G257" i="3"/>
  <c r="J257" i="3" l="1"/>
  <c r="F258" i="3"/>
  <c r="G258" i="3"/>
  <c r="H258" i="3"/>
  <c r="D259" i="3"/>
  <c r="E259" i="3" s="1"/>
  <c r="I258" i="3"/>
  <c r="B258" i="3"/>
  <c r="J258" i="3" l="1"/>
  <c r="F259" i="3"/>
  <c r="G259" i="3"/>
  <c r="B259" i="3"/>
  <c r="H259" i="3"/>
  <c r="D260" i="3"/>
  <c r="E260" i="3" s="1"/>
  <c r="I259" i="3"/>
  <c r="J259" i="3" l="1"/>
  <c r="F260" i="3"/>
  <c r="G260" i="3"/>
  <c r="H260" i="3"/>
  <c r="D261" i="3"/>
  <c r="E261" i="3" s="1"/>
  <c r="I260" i="3"/>
  <c r="B260" i="3"/>
  <c r="J260" i="3" l="1"/>
  <c r="F261" i="3"/>
  <c r="G261" i="3"/>
  <c r="B261" i="3"/>
  <c r="H261" i="3"/>
  <c r="D262" i="3"/>
  <c r="E262" i="3" s="1"/>
  <c r="I261" i="3"/>
  <c r="J261" i="3" l="1"/>
  <c r="F262" i="3"/>
  <c r="B262" i="3"/>
  <c r="H262" i="3"/>
  <c r="D263" i="3"/>
  <c r="E263" i="3" s="1"/>
  <c r="I262" i="3"/>
  <c r="G262" i="3"/>
  <c r="J262" i="3" l="1"/>
  <c r="H263" i="3"/>
  <c r="F263" i="3"/>
  <c r="G263" i="3"/>
  <c r="D264" i="3"/>
  <c r="E264" i="3" s="1"/>
  <c r="I263" i="3"/>
  <c r="B263" i="3"/>
  <c r="J263" i="3" l="1"/>
  <c r="F264" i="3"/>
  <c r="H264" i="3"/>
  <c r="B264" i="3"/>
  <c r="D265" i="3"/>
  <c r="E265" i="3" s="1"/>
  <c r="I264" i="3"/>
  <c r="G264" i="3"/>
  <c r="J264" i="3" l="1"/>
  <c r="F265" i="3"/>
  <c r="G265" i="3"/>
  <c r="B265" i="3"/>
  <c r="D266" i="3"/>
  <c r="E266" i="3" s="1"/>
  <c r="I265" i="3"/>
  <c r="H265" i="3"/>
  <c r="J265" i="3" l="1"/>
  <c r="F266" i="3"/>
  <c r="G266" i="3"/>
  <c r="H266" i="3"/>
  <c r="D267" i="3"/>
  <c r="E267" i="3" s="1"/>
  <c r="I266" i="3"/>
  <c r="B266" i="3"/>
  <c r="J266" i="3" l="1"/>
  <c r="G267" i="3"/>
  <c r="F267" i="3"/>
  <c r="I267" i="3"/>
  <c r="D268" i="3"/>
  <c r="E268" i="3" s="1"/>
  <c r="H267" i="3"/>
  <c r="B267" i="3"/>
  <c r="J267" i="3" l="1"/>
  <c r="F268" i="3"/>
  <c r="G268" i="3"/>
  <c r="H268" i="3"/>
  <c r="D269" i="3"/>
  <c r="E269" i="3" s="1"/>
  <c r="I268" i="3"/>
  <c r="B268" i="3"/>
  <c r="J268" i="3" l="1"/>
  <c r="F269" i="3"/>
  <c r="G269" i="3"/>
  <c r="B269" i="3"/>
  <c r="H269" i="3"/>
  <c r="D270" i="3"/>
  <c r="E270" i="3" s="1"/>
  <c r="I269" i="3"/>
  <c r="J269" i="3" l="1"/>
  <c r="F270" i="3"/>
  <c r="B270" i="3"/>
  <c r="H270" i="3"/>
  <c r="D271" i="3"/>
  <c r="E271" i="3" s="1"/>
  <c r="I270" i="3"/>
  <c r="G270" i="3"/>
  <c r="J270" i="3" l="1"/>
  <c r="F271" i="3"/>
  <c r="G271" i="3"/>
  <c r="B271" i="3"/>
  <c r="H271" i="3"/>
  <c r="D272" i="3"/>
  <c r="E272" i="3" s="1"/>
  <c r="I271" i="3"/>
  <c r="J271" i="3" l="1"/>
  <c r="F272" i="3"/>
  <c r="G272" i="3"/>
  <c r="B272" i="3"/>
  <c r="H272" i="3"/>
  <c r="D273" i="3"/>
  <c r="E273" i="3" s="1"/>
  <c r="I272" i="3"/>
  <c r="J272" i="3" l="1"/>
  <c r="F273" i="3"/>
  <c r="H273" i="3"/>
  <c r="B273" i="3"/>
  <c r="D274" i="3"/>
  <c r="E274" i="3" s="1"/>
  <c r="I273" i="3"/>
  <c r="G273" i="3"/>
  <c r="J273" i="3" l="1"/>
  <c r="F274" i="3"/>
  <c r="G274" i="3"/>
  <c r="B274" i="3"/>
  <c r="H274" i="3"/>
  <c r="D275" i="3"/>
  <c r="E275" i="3" s="1"/>
  <c r="I274" i="3"/>
  <c r="J274" i="3" l="1"/>
  <c r="F275" i="3"/>
  <c r="G275" i="3"/>
  <c r="H275" i="3"/>
  <c r="B275" i="3"/>
  <c r="I275" i="3"/>
  <c r="D276" i="3"/>
  <c r="E276" i="3" s="1"/>
  <c r="J275" i="3" l="1"/>
  <c r="I276" i="3"/>
  <c r="F276" i="3"/>
  <c r="G276" i="3"/>
  <c r="D277" i="3"/>
  <c r="E277" i="3" s="1"/>
  <c r="H276" i="3"/>
  <c r="B276" i="3"/>
  <c r="J276" i="3" l="1"/>
  <c r="F277" i="3"/>
  <c r="B277" i="3"/>
  <c r="D278" i="3"/>
  <c r="E278" i="3" s="1"/>
  <c r="G277" i="3"/>
  <c r="H277" i="3"/>
  <c r="I277" i="3"/>
  <c r="J277" i="3" l="1"/>
  <c r="F278" i="3"/>
  <c r="G278" i="3"/>
  <c r="D279" i="3"/>
  <c r="E279" i="3" s="1"/>
  <c r="B278" i="3"/>
  <c r="H278" i="3"/>
  <c r="I278" i="3"/>
  <c r="J278" i="3" l="1"/>
  <c r="F279" i="3"/>
  <c r="D280" i="3"/>
  <c r="E280" i="3" s="1"/>
  <c r="H279" i="3"/>
  <c r="B279" i="3"/>
  <c r="G279" i="3"/>
  <c r="I279" i="3"/>
  <c r="J279" i="3" l="1"/>
  <c r="I280" i="3"/>
  <c r="H280" i="3"/>
  <c r="G280" i="3"/>
  <c r="F280" i="3"/>
  <c r="D281" i="3"/>
  <c r="E281" i="3" s="1"/>
  <c r="B280" i="3"/>
  <c r="J280" i="3" l="1"/>
  <c r="F281" i="3"/>
  <c r="G281" i="3"/>
  <c r="D282" i="3"/>
  <c r="E282" i="3" s="1"/>
  <c r="H281" i="3"/>
  <c r="B281" i="3"/>
  <c r="I281" i="3"/>
  <c r="J281" i="3" l="1"/>
  <c r="F282" i="3"/>
  <c r="D283" i="3"/>
  <c r="E283" i="3" s="1"/>
  <c r="G282" i="3"/>
  <c r="B282" i="3"/>
  <c r="H282" i="3"/>
  <c r="I282" i="3"/>
  <c r="J282" i="3" l="1"/>
  <c r="I283" i="3"/>
  <c r="F283" i="3"/>
  <c r="D284" i="3"/>
  <c r="E284" i="3" s="1"/>
  <c r="G283" i="3"/>
  <c r="B283" i="3"/>
  <c r="H283" i="3"/>
  <c r="J283" i="3" l="1"/>
  <c r="F284" i="3"/>
  <c r="B284" i="3"/>
  <c r="H284" i="3"/>
  <c r="D285" i="3"/>
  <c r="E285" i="3" s="1"/>
  <c r="G284" i="3"/>
  <c r="I284" i="3"/>
  <c r="J284" i="3" l="1"/>
  <c r="F285" i="3"/>
  <c r="B285" i="3"/>
  <c r="G285" i="3"/>
  <c r="D286" i="3"/>
  <c r="E286" i="3" s="1"/>
  <c r="H285" i="3"/>
  <c r="I285" i="3"/>
  <c r="J285" i="3" l="1"/>
  <c r="F286" i="3"/>
  <c r="G286" i="3"/>
  <c r="D287" i="3"/>
  <c r="E287" i="3" s="1"/>
  <c r="H286" i="3"/>
  <c r="B286" i="3"/>
  <c r="I286" i="3"/>
  <c r="J286" i="3" l="1"/>
  <c r="G287" i="3"/>
  <c r="F287" i="3"/>
  <c r="D288" i="3"/>
  <c r="E288" i="3" s="1"/>
  <c r="H287" i="3"/>
  <c r="B287" i="3"/>
  <c r="I287" i="3"/>
  <c r="J287" i="3" l="1"/>
  <c r="F288" i="3"/>
  <c r="B288" i="3"/>
  <c r="D289" i="3"/>
  <c r="E289" i="3" s="1"/>
  <c r="H288" i="3"/>
  <c r="G288" i="3"/>
  <c r="I288" i="3"/>
  <c r="J288" i="3" l="1"/>
  <c r="F289" i="3"/>
  <c r="B289" i="3"/>
  <c r="D290" i="3"/>
  <c r="E290" i="3" s="1"/>
  <c r="G289" i="3"/>
  <c r="H289" i="3"/>
  <c r="I289" i="3"/>
  <c r="J289" i="3" l="1"/>
  <c r="F290" i="3"/>
  <c r="G290" i="3"/>
  <c r="D291" i="3"/>
  <c r="E291" i="3" s="1"/>
  <c r="B290" i="3"/>
  <c r="H290" i="3"/>
  <c r="I290" i="3"/>
  <c r="J290" i="3" l="1"/>
  <c r="F291" i="3"/>
  <c r="D292" i="3"/>
  <c r="E292" i="3" s="1"/>
  <c r="G291" i="3"/>
  <c r="B291" i="3"/>
  <c r="H291" i="3"/>
  <c r="I291" i="3"/>
  <c r="J291" i="3" l="1"/>
  <c r="I292" i="3"/>
  <c r="D293" i="3"/>
  <c r="E293" i="3" s="1"/>
  <c r="G292" i="3"/>
  <c r="F292" i="3"/>
  <c r="B292" i="3"/>
  <c r="H292" i="3"/>
  <c r="J292" i="3" l="1"/>
  <c r="I293" i="3"/>
  <c r="F293" i="3"/>
  <c r="B293" i="3"/>
  <c r="G293" i="3"/>
  <c r="H293" i="3"/>
  <c r="D294" i="3"/>
  <c r="E294" i="3" s="1"/>
  <c r="J293" i="3" l="1"/>
  <c r="I294" i="3"/>
  <c r="G294" i="3"/>
  <c r="D295" i="3"/>
  <c r="E295" i="3" s="1"/>
  <c r="F294" i="3"/>
  <c r="B294" i="3"/>
  <c r="H294" i="3"/>
  <c r="J294" i="3" l="1"/>
  <c r="F295" i="3"/>
  <c r="H295" i="3"/>
  <c r="G295" i="3"/>
  <c r="D296" i="3"/>
  <c r="E296" i="3" s="1"/>
  <c r="B295" i="3"/>
  <c r="I295" i="3"/>
  <c r="J295" i="3" l="1"/>
  <c r="F296" i="3"/>
  <c r="H296" i="3"/>
  <c r="D297" i="3"/>
  <c r="E297" i="3" s="1"/>
  <c r="G296" i="3"/>
  <c r="B296" i="3"/>
  <c r="I296" i="3"/>
  <c r="J296" i="3" l="1"/>
  <c r="F297" i="3"/>
  <c r="G297" i="3"/>
  <c r="D298" i="3"/>
  <c r="E298" i="3" s="1"/>
  <c r="H297" i="3"/>
  <c r="B297" i="3"/>
  <c r="I297" i="3"/>
  <c r="J297" i="3" l="1"/>
  <c r="F298" i="3"/>
  <c r="G298" i="3"/>
  <c r="D299" i="3"/>
  <c r="E299" i="3" s="1"/>
  <c r="H298" i="3"/>
  <c r="B298" i="3"/>
  <c r="I298" i="3"/>
  <c r="J298" i="3" l="1"/>
  <c r="F299" i="3"/>
  <c r="G299" i="3"/>
  <c r="D300" i="3"/>
  <c r="E300" i="3" s="1"/>
  <c r="H299" i="3"/>
  <c r="B299" i="3"/>
  <c r="I299" i="3"/>
  <c r="J299" i="3" l="1"/>
  <c r="F300" i="3"/>
  <c r="G300" i="3"/>
  <c r="H300" i="3"/>
  <c r="D301" i="3"/>
  <c r="E301" i="3" s="1"/>
  <c r="B300" i="3"/>
  <c r="I300" i="3"/>
  <c r="J300" i="3" l="1"/>
  <c r="F301" i="3"/>
  <c r="G301" i="3"/>
  <c r="H301" i="3"/>
  <c r="B301" i="3"/>
  <c r="I301" i="3"/>
  <c r="D302" i="3"/>
  <c r="E302" i="3" s="1"/>
  <c r="J301" i="3" l="1"/>
  <c r="I302" i="3"/>
  <c r="F302" i="3"/>
  <c r="G302" i="3"/>
  <c r="D303" i="3"/>
  <c r="E303" i="3" s="1"/>
  <c r="H302" i="3"/>
  <c r="B302" i="3"/>
  <c r="J302" i="3" l="1"/>
  <c r="G303" i="3"/>
  <c r="F303" i="3"/>
  <c r="D304" i="3"/>
  <c r="E304" i="3" s="1"/>
  <c r="B303" i="3"/>
  <c r="I303" i="3"/>
  <c r="H303" i="3"/>
  <c r="J303" i="3" l="1"/>
  <c r="F304" i="3"/>
  <c r="H304" i="3"/>
  <c r="D305" i="3"/>
  <c r="E305" i="3" s="1"/>
  <c r="G304" i="3"/>
  <c r="B304" i="3"/>
  <c r="I304" i="3"/>
  <c r="J304" i="3" l="1"/>
  <c r="F305" i="3"/>
  <c r="G305" i="3"/>
  <c r="D306" i="3"/>
  <c r="E306" i="3" s="1"/>
  <c r="H305" i="3"/>
  <c r="B305" i="3"/>
  <c r="I305" i="3"/>
  <c r="J305" i="3" l="1"/>
  <c r="F306" i="3"/>
  <c r="G306" i="3"/>
  <c r="D307" i="3"/>
  <c r="E307" i="3" s="1"/>
  <c r="H306" i="3"/>
  <c r="B306" i="3"/>
  <c r="I306" i="3"/>
  <c r="J306" i="3" l="1"/>
  <c r="F307" i="3"/>
  <c r="G307" i="3"/>
  <c r="D308" i="3"/>
  <c r="E308" i="3" s="1"/>
  <c r="H307" i="3"/>
  <c r="B307" i="3"/>
  <c r="I307" i="3"/>
  <c r="J307" i="3" l="1"/>
  <c r="F308" i="3"/>
  <c r="G308" i="3"/>
  <c r="H308" i="3"/>
  <c r="D309" i="3"/>
  <c r="E309" i="3" s="1"/>
  <c r="B308" i="3"/>
  <c r="I308" i="3"/>
  <c r="J308" i="3" l="1"/>
  <c r="F309" i="3"/>
  <c r="G309" i="3"/>
  <c r="H309" i="3"/>
  <c r="B309" i="3"/>
  <c r="I309" i="3"/>
  <c r="D310" i="3"/>
  <c r="E310" i="3" s="1"/>
  <c r="J309" i="3" l="1"/>
  <c r="I310" i="3"/>
  <c r="F310" i="3"/>
  <c r="G310" i="3"/>
  <c r="D311" i="3"/>
  <c r="E311" i="3" s="1"/>
  <c r="H310" i="3"/>
  <c r="B310" i="3"/>
  <c r="J310" i="3" l="1"/>
  <c r="G311" i="3"/>
  <c r="F311" i="3"/>
  <c r="H311" i="3"/>
  <c r="B311" i="3"/>
  <c r="I311" i="3"/>
  <c r="D312" i="3"/>
  <c r="E312" i="3" s="1"/>
  <c r="J311" i="3" l="1"/>
  <c r="I312" i="3"/>
  <c r="H312" i="3"/>
  <c r="G312" i="3"/>
  <c r="F312" i="3"/>
  <c r="D313" i="3"/>
  <c r="E313" i="3" s="1"/>
  <c r="B312" i="3"/>
  <c r="J312" i="3" l="1"/>
  <c r="F313" i="3"/>
  <c r="G313" i="3"/>
  <c r="D314" i="3"/>
  <c r="E314" i="3" s="1"/>
  <c r="H313" i="3"/>
  <c r="B313" i="3"/>
  <c r="I313" i="3"/>
  <c r="J313" i="3" l="1"/>
  <c r="F314" i="3"/>
  <c r="G314" i="3"/>
  <c r="D315" i="3"/>
  <c r="E315" i="3" s="1"/>
  <c r="H314" i="3"/>
  <c r="B314" i="3"/>
  <c r="I314" i="3"/>
  <c r="J314" i="3" l="1"/>
  <c r="F315" i="3"/>
  <c r="G315" i="3"/>
  <c r="D316" i="3"/>
  <c r="E316" i="3" s="1"/>
  <c r="H315" i="3"/>
  <c r="B315" i="3"/>
  <c r="I315" i="3"/>
  <c r="J315" i="3" l="1"/>
  <c r="F316" i="3"/>
  <c r="G316" i="3"/>
  <c r="D317" i="3"/>
  <c r="E317" i="3" s="1"/>
  <c r="H316" i="3"/>
  <c r="B316" i="3"/>
  <c r="I316" i="3"/>
  <c r="J316" i="3" l="1"/>
  <c r="F317" i="3"/>
  <c r="G317" i="3"/>
  <c r="D318" i="3"/>
  <c r="E318" i="3" s="1"/>
  <c r="H317" i="3"/>
  <c r="B317" i="3"/>
  <c r="I317" i="3"/>
  <c r="J317" i="3" l="1"/>
  <c r="F318" i="3"/>
  <c r="G318" i="3"/>
  <c r="D319" i="3"/>
  <c r="E319" i="3" s="1"/>
  <c r="H318" i="3"/>
  <c r="B318" i="3"/>
  <c r="I318" i="3"/>
  <c r="J318" i="3" l="1"/>
  <c r="G319" i="3"/>
  <c r="F319" i="3"/>
  <c r="D320" i="3"/>
  <c r="E320" i="3" s="1"/>
  <c r="H319" i="3"/>
  <c r="B319" i="3"/>
  <c r="I319" i="3"/>
  <c r="J319" i="3" l="1"/>
  <c r="F320" i="3"/>
  <c r="H320" i="3"/>
  <c r="D321" i="3"/>
  <c r="E321" i="3" s="1"/>
  <c r="G320" i="3"/>
  <c r="B320" i="3"/>
  <c r="I320" i="3"/>
  <c r="J320" i="3" l="1"/>
  <c r="F321" i="3"/>
  <c r="G321" i="3"/>
  <c r="D322" i="3"/>
  <c r="E322" i="3" s="1"/>
  <c r="H321" i="3"/>
  <c r="B321" i="3"/>
  <c r="I321" i="3"/>
  <c r="J321" i="3" l="1"/>
  <c r="F322" i="3"/>
  <c r="G322" i="3"/>
  <c r="D323" i="3"/>
  <c r="E323" i="3" s="1"/>
  <c r="H322" i="3"/>
  <c r="B322" i="3"/>
  <c r="I322" i="3"/>
  <c r="J322" i="3" l="1"/>
  <c r="F323" i="3"/>
  <c r="G323" i="3"/>
  <c r="H323" i="3"/>
  <c r="D324" i="3"/>
  <c r="E324" i="3" s="1"/>
  <c r="B323" i="3"/>
  <c r="I323" i="3"/>
  <c r="J323" i="3" l="1"/>
  <c r="F324" i="3"/>
  <c r="G324" i="3"/>
  <c r="D325" i="3"/>
  <c r="E325" i="3" s="1"/>
  <c r="H324" i="3"/>
  <c r="B324" i="3"/>
  <c r="I324" i="3"/>
  <c r="J324" i="3" l="1"/>
  <c r="F325" i="3"/>
  <c r="G325" i="3"/>
  <c r="D326" i="3"/>
  <c r="E326" i="3" s="1"/>
  <c r="H325" i="3"/>
  <c r="B325" i="3"/>
  <c r="I325" i="3"/>
  <c r="J325" i="3" l="1"/>
  <c r="G326" i="3"/>
  <c r="F326" i="3"/>
  <c r="D327" i="3"/>
  <c r="E327" i="3" s="1"/>
  <c r="H326" i="3"/>
  <c r="B326" i="3"/>
  <c r="I326" i="3"/>
  <c r="J326" i="3" l="1"/>
  <c r="H327" i="3"/>
  <c r="G327" i="3"/>
  <c r="B327" i="3"/>
  <c r="F327" i="3"/>
  <c r="D328" i="3"/>
  <c r="E328" i="3" s="1"/>
  <c r="I327" i="3"/>
  <c r="J327" i="3" l="1"/>
  <c r="F328" i="3"/>
  <c r="D329" i="3"/>
  <c r="E329" i="3" s="1"/>
  <c r="H328" i="3"/>
  <c r="G328" i="3"/>
  <c r="I328" i="3"/>
  <c r="B328" i="3"/>
  <c r="J328" i="3" l="1"/>
  <c r="I329" i="3"/>
  <c r="G329" i="3"/>
  <c r="F329" i="3"/>
  <c r="B329" i="3"/>
  <c r="H329" i="3"/>
  <c r="D330" i="3"/>
  <c r="E330" i="3" s="1"/>
  <c r="J329" i="3" l="1"/>
  <c r="I330" i="3"/>
  <c r="F330" i="3"/>
  <c r="B330" i="3"/>
  <c r="G330" i="3"/>
  <c r="D331" i="3"/>
  <c r="E331" i="3" s="1"/>
  <c r="H330" i="3"/>
  <c r="J330" i="3" l="1"/>
  <c r="F331" i="3"/>
  <c r="B331" i="3"/>
  <c r="H331" i="3"/>
  <c r="D332" i="3"/>
  <c r="E332" i="3" s="1"/>
  <c r="I331" i="3"/>
  <c r="G331" i="3"/>
  <c r="J331" i="3" l="1"/>
  <c r="F332" i="3"/>
  <c r="B332" i="3"/>
  <c r="G332" i="3"/>
  <c r="I332" i="3"/>
  <c r="D333" i="3"/>
  <c r="E333" i="3" s="1"/>
  <c r="H332" i="3"/>
  <c r="J332" i="3" l="1"/>
  <c r="F333" i="3"/>
  <c r="G333" i="3"/>
  <c r="B333" i="3"/>
  <c r="H333" i="3"/>
  <c r="D334" i="3"/>
  <c r="E334" i="3" s="1"/>
  <c r="I333" i="3"/>
  <c r="J333" i="3" l="1"/>
  <c r="F334" i="3"/>
  <c r="D335" i="3"/>
  <c r="E335" i="3" s="1"/>
  <c r="G334" i="3"/>
  <c r="H334" i="3"/>
  <c r="B334" i="3"/>
  <c r="I334" i="3"/>
  <c r="J334" i="3" l="1"/>
  <c r="I335" i="3"/>
  <c r="G335" i="3"/>
  <c r="F335" i="3"/>
  <c r="B335" i="3"/>
  <c r="H335" i="3"/>
  <c r="D336" i="3"/>
  <c r="E336" i="3" s="1"/>
  <c r="J335" i="3" l="1"/>
  <c r="I336" i="3"/>
  <c r="F336" i="3"/>
  <c r="B336" i="3"/>
  <c r="H336" i="3"/>
  <c r="D337" i="3"/>
  <c r="E337" i="3" s="1"/>
  <c r="G336" i="3"/>
  <c r="J336" i="3" l="1"/>
  <c r="F337" i="3"/>
  <c r="H337" i="3"/>
  <c r="G337" i="3"/>
  <c r="B337" i="3"/>
  <c r="D338" i="3"/>
  <c r="E338" i="3" s="1"/>
  <c r="I337" i="3"/>
  <c r="J337" i="3" l="1"/>
  <c r="F338" i="3"/>
  <c r="H338" i="3"/>
  <c r="B338" i="3"/>
  <c r="G338" i="3"/>
  <c r="D339" i="3"/>
  <c r="E339" i="3" s="1"/>
  <c r="I338" i="3"/>
  <c r="J338" i="3" l="1"/>
  <c r="F339" i="3"/>
  <c r="B339" i="3"/>
  <c r="G339" i="3"/>
  <c r="D340" i="3"/>
  <c r="E340" i="3" s="1"/>
  <c r="H339" i="3"/>
  <c r="I339" i="3"/>
  <c r="J339" i="3" l="1"/>
  <c r="F340" i="3"/>
  <c r="G340" i="3"/>
  <c r="B340" i="3"/>
  <c r="H340" i="3"/>
  <c r="D341" i="3"/>
  <c r="E341" i="3" s="1"/>
  <c r="I340" i="3"/>
  <c r="J340" i="3" l="1"/>
  <c r="F341" i="3"/>
  <c r="D342" i="3"/>
  <c r="E342" i="3" s="1"/>
  <c r="B341" i="3"/>
  <c r="I341" i="3"/>
  <c r="G341" i="3"/>
  <c r="H341" i="3"/>
  <c r="J341" i="3" l="1"/>
  <c r="I342" i="3"/>
  <c r="G342" i="3"/>
  <c r="F342" i="3"/>
  <c r="B342" i="3"/>
  <c r="H342" i="3"/>
  <c r="D343" i="3"/>
  <c r="E343" i="3" s="1"/>
  <c r="J342" i="3" l="1"/>
  <c r="I343" i="3"/>
  <c r="F343" i="3"/>
  <c r="B343" i="3"/>
  <c r="G343" i="3"/>
  <c r="D344" i="3"/>
  <c r="E344" i="3" s="1"/>
  <c r="H343" i="3"/>
  <c r="J343" i="3" l="1"/>
  <c r="F344" i="3"/>
  <c r="B344" i="3"/>
  <c r="G344" i="3"/>
  <c r="D345" i="3"/>
  <c r="E345" i="3" s="1"/>
  <c r="I344" i="3"/>
  <c r="H344" i="3"/>
  <c r="J344" i="3" l="1"/>
  <c r="F345" i="3"/>
  <c r="B345" i="3"/>
  <c r="G345" i="3"/>
  <c r="H345" i="3"/>
  <c r="D346" i="3"/>
  <c r="E346" i="3" s="1"/>
  <c r="I345" i="3"/>
  <c r="J345" i="3" l="1"/>
  <c r="F346" i="3"/>
  <c r="G346" i="3"/>
  <c r="B346" i="3"/>
  <c r="H346" i="3"/>
  <c r="D347" i="3"/>
  <c r="E347" i="3" s="1"/>
  <c r="I346" i="3"/>
  <c r="J346" i="3" l="1"/>
  <c r="G347" i="3"/>
  <c r="D348" i="3"/>
  <c r="E348" i="3" s="1"/>
  <c r="F347" i="3"/>
  <c r="I347" i="3"/>
  <c r="B347" i="3"/>
  <c r="H347" i="3"/>
  <c r="J347" i="3" l="1"/>
  <c r="I348" i="3"/>
  <c r="G348" i="3"/>
  <c r="H348" i="3"/>
  <c r="F348" i="3"/>
  <c r="B348" i="3"/>
  <c r="D349" i="3"/>
  <c r="E349" i="3" s="1"/>
  <c r="J348" i="3" l="1"/>
  <c r="I349" i="3"/>
  <c r="F349" i="3"/>
  <c r="B349" i="3"/>
  <c r="G349" i="3"/>
  <c r="D350" i="3"/>
  <c r="E350" i="3" s="1"/>
  <c r="H349" i="3"/>
  <c r="J349" i="3" l="1"/>
  <c r="G350" i="3"/>
  <c r="F350" i="3"/>
  <c r="H350" i="3"/>
  <c r="D351" i="3"/>
  <c r="E351" i="3" s="1"/>
  <c r="I350" i="3"/>
  <c r="B350" i="3"/>
  <c r="J350" i="3" l="1"/>
  <c r="G351" i="3"/>
  <c r="B351" i="3"/>
  <c r="F351" i="3"/>
  <c r="H351" i="3"/>
  <c r="I351" i="3"/>
  <c r="D352" i="3"/>
  <c r="E352" i="3" s="1"/>
  <c r="J351" i="3" l="1"/>
  <c r="I352" i="3"/>
  <c r="H352" i="3"/>
  <c r="B352" i="3"/>
  <c r="G352" i="3"/>
  <c r="F352" i="3"/>
  <c r="D353" i="3"/>
  <c r="E353" i="3" s="1"/>
  <c r="J352" i="3" l="1"/>
  <c r="I353" i="3"/>
  <c r="B353" i="3"/>
  <c r="G353" i="3"/>
  <c r="D354" i="3"/>
  <c r="E354" i="3" s="1"/>
  <c r="F353" i="3"/>
  <c r="H353" i="3"/>
  <c r="J353" i="3" l="1"/>
  <c r="F354" i="3"/>
  <c r="G354" i="3"/>
  <c r="B354" i="3"/>
  <c r="H354" i="3"/>
  <c r="D355" i="3"/>
  <c r="E355" i="3" s="1"/>
  <c r="I354" i="3"/>
  <c r="J354" i="3" l="1"/>
  <c r="F355" i="3"/>
  <c r="D356" i="3"/>
  <c r="E356" i="3" s="1"/>
  <c r="B355" i="3"/>
  <c r="I355" i="3"/>
  <c r="G355" i="3"/>
  <c r="H355" i="3"/>
  <c r="J355" i="3" l="1"/>
  <c r="I356" i="3"/>
  <c r="F356" i="3"/>
  <c r="H356" i="3"/>
  <c r="G356" i="3"/>
  <c r="B356" i="3"/>
  <c r="D357" i="3"/>
  <c r="E357" i="3" s="1"/>
  <c r="J356" i="3" l="1"/>
  <c r="I357" i="3"/>
  <c r="B357" i="3"/>
  <c r="G357" i="3"/>
  <c r="F357" i="3"/>
  <c r="D358" i="3"/>
  <c r="E358" i="3" s="1"/>
  <c r="H357" i="3"/>
  <c r="J357" i="3" l="1"/>
  <c r="G358" i="3"/>
  <c r="F358" i="3"/>
  <c r="B358" i="3"/>
  <c r="H358" i="3"/>
  <c r="D359" i="3"/>
  <c r="E359" i="3" s="1"/>
  <c r="I358" i="3"/>
  <c r="J358" i="3" l="1"/>
  <c r="H359" i="3"/>
  <c r="D360" i="3"/>
  <c r="E360" i="3" s="1"/>
  <c r="I359" i="3"/>
  <c r="B359" i="3"/>
  <c r="G359" i="3"/>
  <c r="F359" i="3"/>
  <c r="J359" i="3" l="1"/>
  <c r="I360" i="3"/>
  <c r="F360" i="3"/>
  <c r="H360" i="3"/>
  <c r="D361" i="3"/>
  <c r="E361" i="3" s="1"/>
  <c r="G360" i="3"/>
  <c r="B360" i="3"/>
  <c r="J360" i="3" l="1"/>
  <c r="F361" i="3"/>
  <c r="G361" i="3"/>
  <c r="B361" i="3"/>
  <c r="H361" i="3"/>
  <c r="D362" i="3"/>
  <c r="E362" i="3" s="1"/>
  <c r="I361" i="3"/>
  <c r="J361" i="3" l="1"/>
  <c r="F362" i="3"/>
  <c r="G362" i="3"/>
  <c r="D363" i="3"/>
  <c r="E363" i="3" s="1"/>
  <c r="H362" i="3"/>
  <c r="B362" i="3"/>
  <c r="I362" i="3"/>
  <c r="J362" i="3" l="1"/>
  <c r="F363" i="3"/>
  <c r="G363" i="3"/>
  <c r="D364" i="3"/>
  <c r="E364" i="3" s="1"/>
  <c r="B363" i="3"/>
  <c r="H363" i="3"/>
  <c r="I363" i="3"/>
  <c r="J363" i="3" l="1"/>
  <c r="F364" i="3"/>
  <c r="B364" i="3"/>
  <c r="G364" i="3"/>
  <c r="D365" i="3"/>
  <c r="E365" i="3" s="1"/>
  <c r="H364" i="3"/>
  <c r="I364" i="3"/>
  <c r="J364" i="3" l="1"/>
  <c r="F365" i="3"/>
  <c r="G365" i="3"/>
  <c r="B365" i="3"/>
  <c r="H365" i="3"/>
  <c r="D366" i="3"/>
  <c r="E366" i="3" s="1"/>
  <c r="I365" i="3"/>
  <c r="J365" i="3" l="1"/>
  <c r="F366" i="3"/>
  <c r="G366" i="3"/>
  <c r="H366" i="3"/>
  <c r="I366" i="3"/>
  <c r="D367" i="3"/>
  <c r="E367" i="3" s="1"/>
  <c r="B366" i="3"/>
  <c r="J366" i="3" l="1"/>
  <c r="G367" i="3"/>
  <c r="F367" i="3"/>
  <c r="D368" i="3"/>
  <c r="E368" i="3" s="1"/>
  <c r="H367" i="3"/>
  <c r="B367" i="3"/>
  <c r="I367" i="3"/>
  <c r="J367" i="3" l="1"/>
  <c r="F368" i="3"/>
  <c r="H368" i="3"/>
  <c r="D369" i="3"/>
  <c r="E369" i="3" s="1"/>
  <c r="G368" i="3"/>
  <c r="B368" i="3"/>
  <c r="I368" i="3"/>
  <c r="J368" i="3" l="1"/>
  <c r="F369" i="3"/>
  <c r="G369" i="3"/>
  <c r="B369" i="3"/>
  <c r="H369" i="3"/>
  <c r="D370" i="3"/>
  <c r="E370" i="3" s="1"/>
  <c r="I369" i="3"/>
  <c r="J369" i="3" l="1"/>
  <c r="F370" i="3"/>
  <c r="I370" i="3"/>
  <c r="G370" i="3"/>
  <c r="H370" i="3"/>
  <c r="B370" i="3"/>
  <c r="D371" i="3"/>
  <c r="E371" i="3" s="1"/>
  <c r="J370" i="3" l="1"/>
  <c r="H371" i="3"/>
  <c r="G371" i="3"/>
  <c r="I371" i="3"/>
  <c r="F371" i="3"/>
  <c r="B371" i="3"/>
  <c r="D372" i="3"/>
  <c r="E372" i="3" s="1"/>
  <c r="J371" i="3" l="1"/>
  <c r="I372" i="3"/>
  <c r="D373" i="3"/>
  <c r="E373" i="3" s="1"/>
  <c r="F372" i="3"/>
  <c r="B372" i="3"/>
  <c r="G372" i="3"/>
  <c r="H372" i="3"/>
  <c r="J372" i="3" l="1"/>
  <c r="I373" i="3"/>
  <c r="G373" i="3"/>
  <c r="H373" i="3"/>
  <c r="F373" i="3"/>
  <c r="B373" i="3"/>
  <c r="D374" i="3"/>
  <c r="E374" i="3" s="1"/>
  <c r="J373" i="3" l="1"/>
  <c r="I374" i="3"/>
  <c r="G374" i="3"/>
  <c r="B374" i="3"/>
  <c r="F374" i="3"/>
  <c r="D375" i="3"/>
  <c r="E375" i="3" s="1"/>
  <c r="H374" i="3"/>
  <c r="J374" i="3" l="1"/>
  <c r="G375" i="3"/>
  <c r="F375" i="3"/>
  <c r="B375" i="3"/>
  <c r="H375" i="3"/>
  <c r="D376" i="3"/>
  <c r="E376" i="3" s="1"/>
  <c r="I375" i="3"/>
  <c r="J375" i="3" l="1"/>
  <c r="I376" i="3"/>
  <c r="B376" i="3"/>
  <c r="F376" i="3"/>
  <c r="H376" i="3"/>
  <c r="D377" i="3"/>
  <c r="E377" i="3" s="1"/>
  <c r="G376" i="3"/>
  <c r="J376" i="3" l="1"/>
  <c r="F377" i="3"/>
  <c r="D378" i="3"/>
  <c r="E378" i="3" s="1"/>
  <c r="H377" i="3"/>
  <c r="G377" i="3"/>
  <c r="B377" i="3"/>
  <c r="I377" i="3"/>
  <c r="J377" i="3" l="1"/>
  <c r="I378" i="3"/>
  <c r="G378" i="3"/>
  <c r="F378" i="3"/>
  <c r="B378" i="3"/>
  <c r="H378" i="3"/>
  <c r="D379" i="3"/>
  <c r="E379" i="3" s="1"/>
  <c r="J378" i="3" l="1"/>
  <c r="I379" i="3"/>
  <c r="F379" i="3"/>
  <c r="B379" i="3"/>
  <c r="G379" i="3"/>
  <c r="D380" i="3"/>
  <c r="E380" i="3" s="1"/>
  <c r="H379" i="3"/>
  <c r="J379" i="3" l="1"/>
  <c r="F380" i="3"/>
  <c r="G380" i="3"/>
  <c r="H380" i="3"/>
  <c r="D381" i="3"/>
  <c r="E381" i="3" s="1"/>
  <c r="I380" i="3"/>
  <c r="B380" i="3"/>
  <c r="J380" i="3" l="1"/>
  <c r="F381" i="3"/>
  <c r="B381" i="3"/>
  <c r="G381" i="3"/>
  <c r="I381" i="3"/>
  <c r="D382" i="3"/>
  <c r="E382" i="3" s="1"/>
  <c r="H381" i="3"/>
  <c r="J381" i="3" l="1"/>
  <c r="F382" i="3"/>
  <c r="G382" i="3"/>
  <c r="B382" i="3"/>
  <c r="H382" i="3"/>
  <c r="D383" i="3"/>
  <c r="E383" i="3" s="1"/>
  <c r="I382" i="3"/>
  <c r="J382" i="3" l="1"/>
  <c r="G383" i="3"/>
  <c r="H383" i="3"/>
  <c r="B383" i="3"/>
  <c r="I383" i="3"/>
  <c r="F383" i="3"/>
  <c r="D384" i="3"/>
  <c r="E384" i="3" s="1"/>
  <c r="J383" i="3" l="1"/>
  <c r="I384" i="3"/>
  <c r="F384" i="3"/>
  <c r="B384" i="3"/>
  <c r="H384" i="3"/>
  <c r="G384" i="3"/>
  <c r="D385" i="3"/>
  <c r="E385" i="3" s="1"/>
  <c r="J384" i="3" l="1"/>
  <c r="I385" i="3"/>
  <c r="G385" i="3"/>
  <c r="H385" i="3"/>
  <c r="F385" i="3"/>
  <c r="B385" i="3"/>
  <c r="D386" i="3"/>
  <c r="E386" i="3" s="1"/>
  <c r="J385" i="3" l="1"/>
  <c r="I386" i="3"/>
  <c r="G386" i="3"/>
  <c r="F386" i="3"/>
  <c r="D387" i="3"/>
  <c r="E387" i="3" s="1"/>
  <c r="H386" i="3"/>
  <c r="B386" i="3"/>
  <c r="J386" i="3" l="1"/>
  <c r="F387" i="3"/>
  <c r="G387" i="3"/>
  <c r="H387" i="3"/>
  <c r="I387" i="3"/>
  <c r="B387" i="3"/>
  <c r="D388" i="3"/>
  <c r="E388" i="3" s="1"/>
  <c r="J387" i="3" l="1"/>
  <c r="I388" i="3"/>
  <c r="F388" i="3"/>
  <c r="D389" i="3"/>
  <c r="E389" i="3" s="1"/>
  <c r="G388" i="3"/>
  <c r="B388" i="3"/>
  <c r="H388" i="3"/>
  <c r="J388" i="3" l="1"/>
  <c r="F389" i="3"/>
  <c r="G389" i="3"/>
  <c r="D390" i="3"/>
  <c r="E390" i="3" s="1"/>
  <c r="H389" i="3"/>
  <c r="B389" i="3"/>
  <c r="I389" i="3"/>
  <c r="J389" i="3" l="1"/>
  <c r="G390" i="3"/>
  <c r="F390" i="3"/>
  <c r="D391" i="3"/>
  <c r="E391" i="3" s="1"/>
  <c r="H390" i="3"/>
  <c r="B390" i="3"/>
  <c r="I390" i="3"/>
  <c r="J390" i="3" l="1"/>
  <c r="G391" i="3"/>
  <c r="F391" i="3"/>
  <c r="B391" i="3"/>
  <c r="H391" i="3"/>
  <c r="D392" i="3"/>
  <c r="E392" i="3" s="1"/>
  <c r="I391" i="3"/>
  <c r="J391" i="3" l="1"/>
  <c r="F392" i="3"/>
  <c r="D393" i="3"/>
  <c r="E393" i="3" s="1"/>
  <c r="G392" i="3"/>
  <c r="I392" i="3"/>
  <c r="H392" i="3"/>
  <c r="B392" i="3"/>
  <c r="J392" i="3" l="1"/>
  <c r="I393" i="3"/>
  <c r="G393" i="3"/>
  <c r="H393" i="3"/>
  <c r="F393" i="3"/>
  <c r="B393" i="3"/>
  <c r="D394" i="3"/>
  <c r="E394" i="3" s="1"/>
  <c r="J393" i="3" l="1"/>
  <c r="I394" i="3"/>
  <c r="D395" i="3"/>
  <c r="E395" i="3" s="1"/>
  <c r="F394" i="3"/>
  <c r="B394" i="3"/>
  <c r="G394" i="3"/>
  <c r="H394" i="3"/>
  <c r="J394" i="3" l="1"/>
  <c r="I395" i="3"/>
  <c r="F395" i="3"/>
  <c r="G395" i="3"/>
  <c r="H395" i="3"/>
  <c r="B395" i="3"/>
  <c r="D396" i="3"/>
  <c r="E396" i="3" s="1"/>
  <c r="J395" i="3" l="1"/>
  <c r="I396" i="3"/>
  <c r="D397" i="3"/>
  <c r="E397" i="3" s="1"/>
  <c r="G396" i="3"/>
  <c r="F396" i="3"/>
  <c r="B396" i="3"/>
  <c r="H396" i="3"/>
  <c r="J396" i="3" l="1"/>
  <c r="I397" i="3"/>
  <c r="G397" i="3"/>
  <c r="F397" i="3"/>
  <c r="D398" i="3"/>
  <c r="E398" i="3" s="1"/>
  <c r="H397" i="3"/>
  <c r="B397" i="3"/>
  <c r="J397" i="3" l="1"/>
  <c r="F398" i="3"/>
  <c r="G398" i="3"/>
  <c r="I398" i="3"/>
  <c r="D399" i="3"/>
  <c r="E399" i="3" s="1"/>
  <c r="H398" i="3"/>
  <c r="B398" i="3"/>
  <c r="J398" i="3" l="1"/>
  <c r="G399" i="3"/>
  <c r="F399" i="3"/>
  <c r="H399" i="3"/>
  <c r="D400" i="3"/>
  <c r="E400" i="3" s="1"/>
  <c r="I399" i="3"/>
  <c r="B399" i="3"/>
  <c r="J399" i="3" l="1"/>
  <c r="F400" i="3"/>
  <c r="G400" i="3"/>
  <c r="B400" i="3"/>
  <c r="H400" i="3"/>
  <c r="I400" i="3"/>
  <c r="D401" i="3"/>
  <c r="E401" i="3" s="1"/>
  <c r="J400" i="3" l="1"/>
  <c r="I401" i="3"/>
  <c r="F401" i="3"/>
  <c r="G401" i="3"/>
  <c r="B401" i="3"/>
  <c r="H401" i="3"/>
  <c r="D402" i="3"/>
  <c r="E402" i="3" s="1"/>
  <c r="J401" i="3" l="1"/>
  <c r="H402" i="3"/>
  <c r="F402" i="3"/>
  <c r="B402" i="3"/>
  <c r="G402" i="3"/>
  <c r="D403" i="3"/>
  <c r="E403" i="3" s="1"/>
  <c r="I402" i="3"/>
  <c r="J402" i="3" l="1"/>
  <c r="F403" i="3"/>
  <c r="B403" i="3"/>
  <c r="I403" i="3"/>
  <c r="D404" i="3"/>
  <c r="E404" i="3" s="1"/>
  <c r="H403" i="3"/>
  <c r="G403" i="3"/>
  <c r="J403" i="3" l="1"/>
  <c r="F404" i="3"/>
  <c r="H404" i="3"/>
  <c r="B404" i="3"/>
  <c r="G404" i="3"/>
  <c r="D405" i="3"/>
  <c r="E405" i="3" s="1"/>
  <c r="I404" i="3"/>
  <c r="J404" i="3" l="1"/>
  <c r="F405" i="3"/>
  <c r="G405" i="3"/>
  <c r="I405" i="3"/>
  <c r="D406" i="3"/>
  <c r="E406" i="3" s="1"/>
  <c r="H405" i="3"/>
  <c r="B405" i="3"/>
  <c r="J405" i="3" l="1"/>
  <c r="G406" i="3"/>
  <c r="F406" i="3"/>
  <c r="H406" i="3"/>
  <c r="D407" i="3"/>
  <c r="E407" i="3" s="1"/>
  <c r="I406" i="3"/>
  <c r="B406" i="3"/>
  <c r="J406" i="3" l="1"/>
  <c r="G407" i="3"/>
  <c r="B407" i="3"/>
  <c r="F407" i="3"/>
  <c r="D408" i="3"/>
  <c r="E408" i="3" s="1"/>
  <c r="I407" i="3"/>
  <c r="H407" i="3"/>
  <c r="J407" i="3" l="1"/>
  <c r="F408" i="3"/>
  <c r="H408" i="3"/>
  <c r="B408" i="3"/>
  <c r="G408" i="3"/>
  <c r="D409" i="3"/>
  <c r="E409" i="3" s="1"/>
  <c r="I408" i="3"/>
  <c r="J408" i="3" l="1"/>
  <c r="F409" i="3"/>
  <c r="B409" i="3"/>
  <c r="D410" i="3"/>
  <c r="E410" i="3" s="1"/>
  <c r="H409" i="3"/>
  <c r="G409" i="3"/>
  <c r="I409" i="3"/>
  <c r="J409" i="3" l="1"/>
  <c r="F410" i="3"/>
  <c r="G410" i="3"/>
  <c r="B410" i="3"/>
  <c r="H410" i="3"/>
  <c r="D411" i="3"/>
  <c r="E411" i="3" s="1"/>
  <c r="I410" i="3"/>
  <c r="J410" i="3" l="1"/>
  <c r="G411" i="3"/>
  <c r="H411" i="3"/>
  <c r="B411" i="3"/>
  <c r="D412" i="3"/>
  <c r="E412" i="3" s="1"/>
  <c r="I411" i="3"/>
  <c r="F411" i="3"/>
  <c r="J411" i="3" l="1"/>
  <c r="F412" i="3"/>
  <c r="G412" i="3"/>
  <c r="B412" i="3"/>
  <c r="H412" i="3"/>
  <c r="D413" i="3"/>
  <c r="E413" i="3" s="1"/>
  <c r="I412" i="3"/>
  <c r="J412" i="3" l="1"/>
  <c r="F413" i="3"/>
  <c r="H413" i="3"/>
  <c r="G413" i="3"/>
  <c r="I413" i="3"/>
  <c r="B413" i="3"/>
  <c r="D414" i="3"/>
  <c r="E414" i="3" s="1"/>
  <c r="J413" i="3" l="1"/>
  <c r="I414" i="3"/>
  <c r="F414" i="3"/>
  <c r="H414" i="3"/>
  <c r="G414" i="3"/>
  <c r="D415" i="3"/>
  <c r="E415" i="3" s="1"/>
  <c r="B414" i="3"/>
  <c r="J414" i="3" l="1"/>
  <c r="F415" i="3"/>
  <c r="G415" i="3"/>
  <c r="I415" i="3"/>
  <c r="B415" i="3"/>
  <c r="D416" i="3"/>
  <c r="E416" i="3" s="1"/>
  <c r="H415" i="3"/>
  <c r="J415" i="3" l="1"/>
  <c r="F416" i="3"/>
  <c r="G416" i="3"/>
  <c r="D417" i="3"/>
  <c r="E417" i="3" s="1"/>
  <c r="H416" i="3"/>
  <c r="B416" i="3"/>
  <c r="I416" i="3"/>
  <c r="J416" i="3" l="1"/>
  <c r="F417" i="3"/>
  <c r="D418" i="3"/>
  <c r="E418" i="3" s="1"/>
  <c r="G417" i="3"/>
  <c r="B417" i="3"/>
  <c r="H417" i="3"/>
  <c r="I417" i="3"/>
  <c r="J417" i="3" l="1"/>
  <c r="I418" i="3"/>
  <c r="H418" i="3"/>
  <c r="D419" i="3"/>
  <c r="E419" i="3" s="1"/>
  <c r="F418" i="3"/>
  <c r="B418" i="3"/>
  <c r="G418" i="3"/>
  <c r="J418" i="3" l="1"/>
  <c r="H419" i="3"/>
  <c r="F419" i="3"/>
  <c r="D420" i="3"/>
  <c r="E420" i="3" s="1"/>
  <c r="G419" i="3"/>
  <c r="B419" i="3"/>
  <c r="I419" i="3"/>
  <c r="J419" i="3" l="1"/>
  <c r="F420" i="3"/>
  <c r="H420" i="3"/>
  <c r="D421" i="3"/>
  <c r="E421" i="3" s="1"/>
  <c r="G420" i="3"/>
  <c r="B420" i="3"/>
  <c r="I420" i="3"/>
  <c r="J420" i="3" l="1"/>
  <c r="F421" i="3"/>
  <c r="B421" i="3"/>
  <c r="G421" i="3"/>
  <c r="D422" i="3"/>
  <c r="E422" i="3" s="1"/>
  <c r="H421" i="3"/>
  <c r="I421" i="3"/>
  <c r="J421" i="3" l="1"/>
  <c r="F422" i="3"/>
  <c r="D423" i="3"/>
  <c r="E423" i="3" s="1"/>
  <c r="G422" i="3"/>
  <c r="H422" i="3"/>
  <c r="B422" i="3"/>
  <c r="I422" i="3"/>
  <c r="J422" i="3" l="1"/>
  <c r="I423" i="3"/>
  <c r="G423" i="3"/>
  <c r="D424" i="3"/>
  <c r="E424" i="3" s="1"/>
  <c r="F423" i="3"/>
  <c r="B423" i="3"/>
  <c r="H423" i="3"/>
  <c r="J423" i="3" l="1"/>
  <c r="F424" i="3"/>
  <c r="D425" i="3"/>
  <c r="E425" i="3" s="1"/>
  <c r="B424" i="3"/>
  <c r="H424" i="3"/>
  <c r="G424" i="3"/>
  <c r="I424" i="3"/>
  <c r="J424" i="3" l="1"/>
  <c r="I425" i="3"/>
  <c r="F425" i="3"/>
  <c r="G425" i="3"/>
  <c r="H425" i="3"/>
  <c r="D426" i="3"/>
  <c r="E426" i="3" s="1"/>
  <c r="B425" i="3"/>
  <c r="J425" i="3" l="1"/>
  <c r="F426" i="3"/>
  <c r="D427" i="3"/>
  <c r="E427" i="3" s="1"/>
  <c r="B426" i="3"/>
  <c r="H426" i="3"/>
  <c r="G426" i="3"/>
  <c r="I426" i="3"/>
  <c r="J426" i="3" l="1"/>
  <c r="I427" i="3"/>
  <c r="G427" i="3"/>
  <c r="F427" i="3"/>
  <c r="D428" i="3"/>
  <c r="E428" i="3" s="1"/>
  <c r="H427" i="3"/>
  <c r="B427" i="3"/>
  <c r="J427" i="3" l="1"/>
  <c r="F428" i="3"/>
  <c r="B428" i="3"/>
  <c r="D429" i="3"/>
  <c r="E429" i="3" s="1"/>
  <c r="H428" i="3"/>
  <c r="I428" i="3"/>
  <c r="G428" i="3"/>
  <c r="J428" i="3" l="1"/>
  <c r="F429" i="3"/>
  <c r="D430" i="3"/>
  <c r="E430" i="3" s="1"/>
  <c r="G429" i="3"/>
  <c r="B429" i="3"/>
  <c r="H429" i="3"/>
  <c r="I429" i="3"/>
  <c r="J429" i="3" l="1"/>
  <c r="I430" i="3"/>
  <c r="G430" i="3"/>
  <c r="D431" i="3"/>
  <c r="E431" i="3" s="1"/>
  <c r="F430" i="3"/>
  <c r="B430" i="3"/>
  <c r="H430" i="3"/>
  <c r="J430" i="3" l="1"/>
  <c r="F431" i="3"/>
  <c r="B431" i="3"/>
  <c r="D432" i="3"/>
  <c r="E432" i="3" s="1"/>
  <c r="G431" i="3"/>
  <c r="H431" i="3"/>
  <c r="I431" i="3"/>
  <c r="J431" i="3" l="1"/>
  <c r="F432" i="3"/>
  <c r="G432" i="3"/>
  <c r="D433" i="3"/>
  <c r="E433" i="3" s="1"/>
  <c r="B432" i="3"/>
  <c r="H432" i="3"/>
  <c r="I432" i="3"/>
  <c r="J432" i="3" l="1"/>
  <c r="F433" i="3"/>
  <c r="D434" i="3"/>
  <c r="E434" i="3" s="1"/>
  <c r="G433" i="3"/>
  <c r="B433" i="3"/>
  <c r="H433" i="3"/>
  <c r="I433" i="3"/>
  <c r="J433" i="3" l="1"/>
  <c r="I434" i="3"/>
  <c r="F434" i="3"/>
  <c r="D435" i="3"/>
  <c r="E435" i="3" s="1"/>
  <c r="G434" i="3"/>
  <c r="B434" i="3"/>
  <c r="H434" i="3"/>
  <c r="J434" i="3" l="1"/>
  <c r="G435" i="3"/>
  <c r="B435" i="3"/>
  <c r="D436" i="3"/>
  <c r="E436" i="3" s="1"/>
  <c r="F435" i="3"/>
  <c r="H435" i="3"/>
  <c r="I435" i="3"/>
  <c r="J435" i="3" l="1"/>
  <c r="F436" i="3"/>
  <c r="G436" i="3"/>
  <c r="D437" i="3"/>
  <c r="E437" i="3" s="1"/>
  <c r="B436" i="3"/>
  <c r="H436" i="3"/>
  <c r="I436" i="3"/>
  <c r="J436" i="3" l="1"/>
  <c r="F437" i="3"/>
  <c r="D438" i="3"/>
  <c r="E438" i="3" s="1"/>
  <c r="G437" i="3"/>
  <c r="B437" i="3"/>
  <c r="H437" i="3"/>
  <c r="I437" i="3"/>
  <c r="J437" i="3" l="1"/>
  <c r="I438" i="3"/>
  <c r="D439" i="3"/>
  <c r="E439" i="3" s="1"/>
  <c r="G438" i="3"/>
  <c r="F438" i="3"/>
  <c r="B438" i="3"/>
  <c r="H438" i="3"/>
  <c r="J438" i="3" l="1"/>
  <c r="I439" i="3"/>
  <c r="G439" i="3"/>
  <c r="D440" i="3"/>
  <c r="E440" i="3" s="1"/>
  <c r="F439" i="3"/>
  <c r="H439" i="3"/>
  <c r="B439" i="3"/>
  <c r="J439" i="3" l="1"/>
  <c r="F440" i="3"/>
  <c r="H440" i="3"/>
  <c r="B440" i="3"/>
  <c r="G440" i="3"/>
  <c r="D441" i="3"/>
  <c r="E441" i="3" s="1"/>
  <c r="I440" i="3"/>
  <c r="J440" i="3" l="1"/>
  <c r="F441" i="3"/>
  <c r="G441" i="3"/>
  <c r="D442" i="3"/>
  <c r="E442" i="3" s="1"/>
  <c r="B441" i="3"/>
  <c r="H441" i="3"/>
  <c r="I441" i="3"/>
  <c r="J441" i="3" l="1"/>
  <c r="F442" i="3"/>
  <c r="G442" i="3"/>
  <c r="B442" i="3"/>
  <c r="H442" i="3"/>
  <c r="D443" i="3"/>
  <c r="E443" i="3" s="1"/>
  <c r="I442" i="3"/>
  <c r="J442" i="3" l="1"/>
  <c r="G443" i="3"/>
  <c r="F443" i="3"/>
  <c r="B443" i="3"/>
  <c r="H443" i="3"/>
  <c r="D444" i="3"/>
  <c r="E444" i="3" s="1"/>
  <c r="I443" i="3"/>
  <c r="J443" i="3" l="1"/>
  <c r="F444" i="3"/>
  <c r="G444" i="3"/>
  <c r="H444" i="3"/>
  <c r="D445" i="3"/>
  <c r="E445" i="3" s="1"/>
  <c r="I444" i="3"/>
  <c r="B444" i="3"/>
  <c r="J444" i="3" l="1"/>
  <c r="F445" i="3"/>
  <c r="G445" i="3"/>
  <c r="H445" i="3"/>
  <c r="D446" i="3"/>
  <c r="E446" i="3" s="1"/>
  <c r="I445" i="3"/>
  <c r="B445" i="3"/>
  <c r="J445" i="3" l="1"/>
  <c r="G446" i="3"/>
  <c r="F446" i="3"/>
  <c r="D447" i="3"/>
  <c r="E447" i="3" s="1"/>
  <c r="H446" i="3"/>
  <c r="B446" i="3"/>
  <c r="I446" i="3"/>
  <c r="J446" i="3" l="1"/>
  <c r="F447" i="3"/>
  <c r="D448" i="3"/>
  <c r="E448" i="3" s="1"/>
  <c r="G447" i="3"/>
  <c r="B447" i="3"/>
  <c r="H447" i="3"/>
  <c r="I447" i="3"/>
  <c r="J447" i="3" l="1"/>
  <c r="I448" i="3"/>
  <c r="F448" i="3"/>
  <c r="D449" i="3"/>
  <c r="E449" i="3" s="1"/>
  <c r="G448" i="3"/>
  <c r="B448" i="3"/>
  <c r="H448" i="3"/>
  <c r="J448" i="3" l="1"/>
  <c r="F449" i="3"/>
  <c r="D450" i="3"/>
  <c r="E450" i="3" s="1"/>
  <c r="B449" i="3"/>
  <c r="G449" i="3"/>
  <c r="H449" i="3"/>
  <c r="I449" i="3"/>
  <c r="J449" i="3" l="1"/>
  <c r="I450" i="3"/>
  <c r="D451" i="3"/>
  <c r="E451" i="3" s="1"/>
  <c r="G450" i="3"/>
  <c r="F450" i="3"/>
  <c r="B450" i="3"/>
  <c r="H450" i="3"/>
  <c r="J450" i="3" l="1"/>
  <c r="I451" i="3"/>
  <c r="F451" i="3"/>
  <c r="D452" i="3"/>
  <c r="E452" i="3" s="1"/>
  <c r="G451" i="3"/>
  <c r="H451" i="3"/>
  <c r="B451" i="3"/>
  <c r="J451" i="3" l="1"/>
  <c r="F452" i="3"/>
  <c r="H452" i="3"/>
  <c r="D453" i="3"/>
  <c r="E453" i="3" s="1"/>
  <c r="G452" i="3"/>
  <c r="B452" i="3"/>
  <c r="I452" i="3"/>
  <c r="J452" i="3" l="1"/>
  <c r="F453" i="3"/>
  <c r="D454" i="3"/>
  <c r="E454" i="3" s="1"/>
  <c r="G453" i="3"/>
  <c r="B453" i="3"/>
  <c r="H453" i="3"/>
  <c r="I453" i="3"/>
  <c r="J453" i="3" l="1"/>
  <c r="I454" i="3"/>
  <c r="G454" i="3"/>
  <c r="F454" i="3"/>
  <c r="H454" i="3"/>
  <c r="D455" i="3"/>
  <c r="E455" i="3" s="1"/>
  <c r="B454" i="3"/>
  <c r="J454" i="3" l="1"/>
  <c r="G455" i="3"/>
  <c r="D456" i="3"/>
  <c r="E456" i="3" s="1"/>
  <c r="B455" i="3"/>
  <c r="H455" i="3"/>
  <c r="F455" i="3"/>
  <c r="I455" i="3"/>
  <c r="J455" i="3" l="1"/>
  <c r="I456" i="3"/>
  <c r="B456" i="3"/>
  <c r="F456" i="3"/>
  <c r="D457" i="3"/>
  <c r="E457" i="3" s="1"/>
  <c r="H456" i="3"/>
  <c r="G456" i="3"/>
  <c r="J456" i="3" l="1"/>
  <c r="F457" i="3"/>
  <c r="G457" i="3"/>
  <c r="I457" i="3"/>
  <c r="D458" i="3"/>
  <c r="E458" i="3" s="1"/>
  <c r="H457" i="3"/>
  <c r="B457" i="3"/>
  <c r="J457" i="3" l="1"/>
  <c r="F458" i="3"/>
  <c r="D459" i="3"/>
  <c r="E459" i="3" s="1"/>
  <c r="G458" i="3"/>
  <c r="B458" i="3"/>
  <c r="I458" i="3"/>
  <c r="H458" i="3"/>
  <c r="J458" i="3" l="1"/>
  <c r="I459" i="3"/>
  <c r="F459" i="3"/>
  <c r="D460" i="3"/>
  <c r="E460" i="3" s="1"/>
  <c r="G459" i="3"/>
  <c r="B459" i="3"/>
  <c r="H459" i="3"/>
  <c r="J459" i="3" l="1"/>
  <c r="F460" i="3"/>
  <c r="H460" i="3"/>
  <c r="D461" i="3"/>
  <c r="E461" i="3" s="1"/>
  <c r="G460" i="3"/>
  <c r="B460" i="3"/>
  <c r="I460" i="3"/>
  <c r="J460" i="3" l="1"/>
  <c r="F461" i="3"/>
  <c r="D462" i="3"/>
  <c r="E462" i="3" s="1"/>
  <c r="G461" i="3"/>
  <c r="B461" i="3"/>
  <c r="H461" i="3"/>
  <c r="I461" i="3"/>
  <c r="J461" i="3" l="1"/>
  <c r="I462" i="3"/>
  <c r="H462" i="3"/>
  <c r="D463" i="3"/>
  <c r="E463" i="3" s="1"/>
  <c r="G462" i="3"/>
  <c r="B462" i="3"/>
  <c r="F462" i="3"/>
  <c r="J462" i="3" l="1"/>
  <c r="G463" i="3"/>
  <c r="H463" i="3"/>
  <c r="D464" i="3"/>
  <c r="E464" i="3" s="1"/>
  <c r="F463" i="3"/>
  <c r="B463" i="3"/>
  <c r="I463" i="3"/>
  <c r="J463" i="3" l="1"/>
  <c r="F464" i="3"/>
  <c r="G464" i="3"/>
  <c r="D465" i="3"/>
  <c r="E465" i="3" s="1"/>
  <c r="B464" i="3"/>
  <c r="H464" i="3"/>
  <c r="I464" i="3"/>
  <c r="J464" i="3" l="1"/>
  <c r="F465" i="3"/>
  <c r="D466" i="3"/>
  <c r="E466" i="3" s="1"/>
  <c r="G465" i="3"/>
  <c r="B465" i="3"/>
  <c r="H465" i="3"/>
  <c r="I465" i="3"/>
  <c r="J465" i="3" l="1"/>
  <c r="I466" i="3"/>
  <c r="D467" i="3"/>
  <c r="E467" i="3" s="1"/>
  <c r="G466" i="3"/>
  <c r="F466" i="3"/>
  <c r="B466" i="3"/>
  <c r="H466" i="3"/>
  <c r="J466" i="3" l="1"/>
  <c r="I467" i="3"/>
  <c r="G467" i="3"/>
  <c r="D468" i="3"/>
  <c r="E468" i="3" s="1"/>
  <c r="F467" i="3"/>
  <c r="H467" i="3"/>
  <c r="B467" i="3"/>
  <c r="J467" i="3" l="1"/>
  <c r="F468" i="3"/>
  <c r="H468" i="3"/>
  <c r="D469" i="3"/>
  <c r="E469" i="3" s="1"/>
  <c r="G468" i="3"/>
  <c r="B468" i="3"/>
  <c r="I468" i="3"/>
  <c r="J468" i="3" l="1"/>
  <c r="F469" i="3"/>
  <c r="B469" i="3"/>
  <c r="G469" i="3"/>
  <c r="D470" i="3"/>
  <c r="E470" i="3" s="1"/>
  <c r="H469" i="3"/>
  <c r="I469" i="3"/>
  <c r="J469" i="3" l="1"/>
  <c r="F470" i="3"/>
  <c r="G470" i="3"/>
  <c r="D471" i="3"/>
  <c r="E471" i="3" s="1"/>
  <c r="H470" i="3"/>
  <c r="B470" i="3"/>
  <c r="I470" i="3"/>
  <c r="J470" i="3" l="1"/>
  <c r="G471" i="3"/>
  <c r="D472" i="3"/>
  <c r="E472" i="3" s="1"/>
  <c r="F471" i="3"/>
  <c r="B471" i="3"/>
  <c r="H471" i="3"/>
  <c r="I471" i="3"/>
  <c r="J471" i="3" l="1"/>
  <c r="I472" i="3"/>
  <c r="F472" i="3"/>
  <c r="D473" i="3"/>
  <c r="E473" i="3" s="1"/>
  <c r="H472" i="3"/>
  <c r="B472" i="3"/>
  <c r="G472" i="3"/>
  <c r="J472" i="3" l="1"/>
  <c r="F473" i="3"/>
  <c r="I473" i="3"/>
  <c r="D474" i="3"/>
  <c r="E474" i="3" s="1"/>
  <c r="G473" i="3"/>
  <c r="B473" i="3"/>
  <c r="H473" i="3"/>
  <c r="J473" i="3" l="1"/>
  <c r="F474" i="3"/>
  <c r="D475" i="3"/>
  <c r="E475" i="3" s="1"/>
  <c r="G474" i="3"/>
  <c r="B474" i="3"/>
  <c r="H474" i="3"/>
  <c r="I474" i="3"/>
  <c r="J474" i="3" l="1"/>
  <c r="I475" i="3"/>
  <c r="F475" i="3"/>
  <c r="G475" i="3"/>
  <c r="H475" i="3"/>
  <c r="D476" i="3"/>
  <c r="E476" i="3" s="1"/>
  <c r="B475" i="3"/>
  <c r="J475" i="3" l="1"/>
  <c r="F476" i="3"/>
  <c r="G476" i="3"/>
  <c r="B476" i="3"/>
  <c r="H476" i="3"/>
  <c r="D477" i="3"/>
  <c r="E477" i="3" s="1"/>
  <c r="I476" i="3"/>
  <c r="J476" i="3" l="1"/>
  <c r="F477" i="3"/>
  <c r="D478" i="3"/>
  <c r="E478" i="3" s="1"/>
  <c r="H477" i="3"/>
  <c r="B477" i="3"/>
  <c r="I477" i="3"/>
  <c r="G477" i="3"/>
  <c r="J477" i="3" l="1"/>
  <c r="I478" i="3"/>
  <c r="D479" i="3"/>
  <c r="E479" i="3" s="1"/>
  <c r="F478" i="3"/>
  <c r="H478" i="3"/>
  <c r="G478" i="3"/>
  <c r="B478" i="3"/>
  <c r="J478" i="3" l="1"/>
  <c r="I479" i="3"/>
  <c r="G479" i="3"/>
  <c r="D480" i="3"/>
  <c r="E480" i="3" s="1"/>
  <c r="F479" i="3"/>
  <c r="B479" i="3"/>
  <c r="H479" i="3"/>
  <c r="J479" i="3" l="1"/>
  <c r="F480" i="3"/>
  <c r="D481" i="3"/>
  <c r="E481" i="3" s="1"/>
  <c r="G480" i="3"/>
  <c r="B480" i="3"/>
  <c r="H480" i="3"/>
  <c r="I480" i="3"/>
  <c r="J480" i="3" l="1"/>
  <c r="I481" i="3"/>
  <c r="F481" i="3"/>
  <c r="D482" i="3"/>
  <c r="E482" i="3" s="1"/>
  <c r="G481" i="3"/>
  <c r="B481" i="3"/>
  <c r="H481" i="3"/>
  <c r="J481" i="3" l="1"/>
  <c r="H482" i="3"/>
  <c r="B482" i="3"/>
  <c r="D483" i="3"/>
  <c r="E483" i="3" s="1"/>
  <c r="F482" i="3"/>
  <c r="G482" i="3"/>
  <c r="I482" i="3"/>
  <c r="J482" i="3" l="1"/>
  <c r="G483" i="3"/>
  <c r="H483" i="3"/>
  <c r="D484" i="3"/>
  <c r="E484" i="3" s="1"/>
  <c r="B483" i="3"/>
  <c r="F483" i="3"/>
  <c r="I483" i="3"/>
  <c r="J483" i="3" l="1"/>
  <c r="F484" i="3"/>
  <c r="G484" i="3"/>
  <c r="D485" i="3"/>
  <c r="E485" i="3" s="1"/>
  <c r="H484" i="3"/>
  <c r="B484" i="3"/>
  <c r="I484" i="3"/>
  <c r="J484" i="3" l="1"/>
  <c r="F485" i="3"/>
  <c r="D486" i="3"/>
  <c r="E486" i="3" s="1"/>
  <c r="G485" i="3"/>
  <c r="B485" i="3"/>
  <c r="H485" i="3"/>
  <c r="I485" i="3"/>
  <c r="J485" i="3" l="1"/>
  <c r="I486" i="3"/>
  <c r="F486" i="3"/>
  <c r="D487" i="3"/>
  <c r="E487" i="3" s="1"/>
  <c r="G486" i="3"/>
  <c r="B486" i="3"/>
  <c r="H486" i="3"/>
  <c r="J486" i="3" l="1"/>
  <c r="G487" i="3"/>
  <c r="B487" i="3"/>
  <c r="I487" i="3"/>
  <c r="D488" i="3"/>
  <c r="E488" i="3" s="1"/>
  <c r="F487" i="3"/>
  <c r="H487" i="3"/>
  <c r="J487" i="3" l="1"/>
  <c r="F488" i="3"/>
  <c r="D489" i="3"/>
  <c r="E489" i="3" s="1"/>
  <c r="H488" i="3"/>
  <c r="B488" i="3"/>
  <c r="G488" i="3"/>
  <c r="I488" i="3"/>
  <c r="J488" i="3" l="1"/>
  <c r="I489" i="3"/>
  <c r="D490" i="3"/>
  <c r="E490" i="3" s="1"/>
  <c r="F489" i="3"/>
  <c r="B489" i="3"/>
  <c r="G489" i="3"/>
  <c r="H489" i="3"/>
  <c r="J489" i="3" l="1"/>
  <c r="I490" i="3"/>
  <c r="D491" i="3"/>
  <c r="E491" i="3" s="1"/>
  <c r="G490" i="3"/>
  <c r="F490" i="3"/>
  <c r="B490" i="3"/>
  <c r="H490" i="3"/>
  <c r="J490" i="3" l="1"/>
  <c r="I491" i="3"/>
  <c r="G491" i="3"/>
  <c r="D492" i="3"/>
  <c r="E492" i="3" s="1"/>
  <c r="F491" i="3"/>
  <c r="H491" i="3"/>
  <c r="B491" i="3"/>
  <c r="J491" i="3" l="1"/>
  <c r="F492" i="3"/>
  <c r="B492" i="3"/>
  <c r="D493" i="3"/>
  <c r="E493" i="3" s="1"/>
  <c r="H492" i="3"/>
  <c r="G492" i="3"/>
  <c r="I492" i="3"/>
  <c r="J492" i="3" l="1"/>
  <c r="I493" i="3"/>
  <c r="F493" i="3"/>
  <c r="D494" i="3"/>
  <c r="E494" i="3" s="1"/>
  <c r="G493" i="3"/>
  <c r="B493" i="3"/>
  <c r="H493" i="3"/>
  <c r="J493" i="3" l="1"/>
  <c r="G494" i="3"/>
  <c r="H494" i="3"/>
  <c r="D495" i="3"/>
  <c r="E495" i="3" s="1"/>
  <c r="F494" i="3"/>
  <c r="B494" i="3"/>
  <c r="I494" i="3"/>
  <c r="J494" i="3" l="1"/>
  <c r="G495" i="3"/>
  <c r="F495" i="3"/>
  <c r="D496" i="3"/>
  <c r="E496" i="3" s="1"/>
  <c r="H495" i="3"/>
  <c r="B495" i="3"/>
  <c r="I495" i="3"/>
  <c r="J495" i="3" l="1"/>
  <c r="F496" i="3"/>
  <c r="D497" i="3"/>
  <c r="E497" i="3" s="1"/>
  <c r="G496" i="3"/>
  <c r="B496" i="3"/>
  <c r="H496" i="3"/>
  <c r="I496" i="3"/>
  <c r="J496" i="3" l="1"/>
  <c r="I497" i="3"/>
  <c r="F497" i="3"/>
  <c r="D498" i="3"/>
  <c r="E498" i="3" s="1"/>
  <c r="G497" i="3"/>
  <c r="B497" i="3"/>
  <c r="H497" i="3"/>
  <c r="J497" i="3" l="1"/>
  <c r="I498" i="3"/>
  <c r="F498" i="3"/>
  <c r="G498" i="3"/>
  <c r="D499" i="3"/>
  <c r="E499" i="3" s="1"/>
  <c r="B498" i="3"/>
  <c r="H498" i="3"/>
  <c r="J498" i="3" l="1"/>
  <c r="I499" i="3"/>
  <c r="B499" i="3"/>
  <c r="D500" i="3"/>
  <c r="E500" i="3" s="1"/>
  <c r="F499" i="3"/>
  <c r="G499" i="3"/>
  <c r="H499" i="3"/>
  <c r="J499" i="3" l="1"/>
  <c r="F500" i="3"/>
  <c r="G500" i="3"/>
  <c r="D501" i="3"/>
  <c r="E501" i="3" s="1"/>
  <c r="B500" i="3"/>
  <c r="H500" i="3"/>
  <c r="I500" i="3"/>
  <c r="J500" i="3" l="1"/>
  <c r="F501" i="3"/>
  <c r="G501" i="3"/>
  <c r="H501" i="3"/>
  <c r="B501" i="3"/>
  <c r="D502" i="3"/>
  <c r="E502" i="3" s="1"/>
  <c r="I501" i="3"/>
  <c r="J501" i="3" l="1"/>
  <c r="F502" i="3"/>
  <c r="H502" i="3"/>
  <c r="D503" i="3"/>
  <c r="E503" i="3" s="1"/>
  <c r="I502" i="3"/>
  <c r="G502" i="3"/>
  <c r="B502" i="3"/>
  <c r="J502" i="3" l="1"/>
  <c r="G503" i="3"/>
  <c r="H503" i="3"/>
  <c r="B503" i="3"/>
  <c r="F503" i="3"/>
  <c r="D504" i="3"/>
  <c r="E504" i="3" s="1"/>
  <c r="I503" i="3"/>
  <c r="J503" i="3" l="1"/>
  <c r="F504" i="3"/>
  <c r="B504" i="3"/>
  <c r="H504" i="3"/>
  <c r="D505" i="3"/>
  <c r="E505" i="3" s="1"/>
  <c r="G504" i="3"/>
  <c r="I504" i="3"/>
  <c r="J504" i="3" l="1"/>
  <c r="F505" i="3"/>
  <c r="G505" i="3"/>
  <c r="D506" i="3"/>
  <c r="E506" i="3" s="1"/>
  <c r="H505" i="3"/>
  <c r="I505" i="3"/>
  <c r="B505" i="3"/>
  <c r="J505" i="3" l="1"/>
  <c r="F506" i="3"/>
  <c r="D507" i="3"/>
  <c r="E507" i="3" s="1"/>
  <c r="G506" i="3"/>
  <c r="B506" i="3"/>
  <c r="H506" i="3"/>
  <c r="I506" i="3"/>
  <c r="J506" i="3" l="1"/>
  <c r="I507" i="3"/>
  <c r="D508" i="3"/>
  <c r="E508" i="3" s="1"/>
  <c r="F507" i="3"/>
  <c r="B507" i="3"/>
  <c r="G507" i="3"/>
  <c r="H507" i="3"/>
  <c r="J507" i="3" l="1"/>
  <c r="I508" i="3"/>
  <c r="F508" i="3"/>
  <c r="G508" i="3"/>
  <c r="D509" i="3"/>
  <c r="E509" i="3" s="1"/>
  <c r="H508" i="3"/>
  <c r="B508" i="3"/>
  <c r="J508" i="3" l="1"/>
  <c r="F509" i="3"/>
  <c r="D510" i="3"/>
  <c r="E510" i="3" s="1"/>
  <c r="B509" i="3"/>
  <c r="G509" i="3"/>
  <c r="H509" i="3"/>
  <c r="I509" i="3"/>
  <c r="J509" i="3" l="1"/>
  <c r="I510" i="3"/>
  <c r="B510" i="3"/>
  <c r="F510" i="3"/>
  <c r="G510" i="3"/>
  <c r="D511" i="3"/>
  <c r="E511" i="3" s="1"/>
  <c r="H510" i="3"/>
  <c r="J510" i="3" l="1"/>
  <c r="G511" i="3"/>
  <c r="H511" i="3"/>
  <c r="B511" i="3"/>
  <c r="F511" i="3"/>
  <c r="D512" i="3"/>
  <c r="E512" i="3" s="1"/>
  <c r="I511" i="3"/>
  <c r="J511" i="3" l="1"/>
  <c r="F512" i="3"/>
  <c r="B512" i="3"/>
  <c r="G512" i="3"/>
  <c r="D513" i="3"/>
  <c r="E513" i="3" s="1"/>
  <c r="H512" i="3"/>
  <c r="I512" i="3"/>
  <c r="J512" i="3" l="1"/>
  <c r="F513" i="3"/>
  <c r="B513" i="3"/>
  <c r="G513" i="3"/>
  <c r="H513" i="3"/>
  <c r="D514" i="3"/>
  <c r="E514" i="3" s="1"/>
  <c r="I513" i="3"/>
  <c r="J513" i="3" l="1"/>
  <c r="F514" i="3"/>
  <c r="D515" i="3"/>
  <c r="E515" i="3" s="1"/>
  <c r="H514" i="3"/>
  <c r="B514" i="3"/>
  <c r="G514" i="3"/>
  <c r="I514" i="3"/>
  <c r="J514" i="3" l="1"/>
  <c r="I515" i="3"/>
  <c r="D516" i="3"/>
  <c r="E516" i="3" s="1"/>
  <c r="F515" i="3"/>
  <c r="H515" i="3"/>
  <c r="G515" i="3"/>
  <c r="B515" i="3"/>
  <c r="J515" i="3" l="1"/>
  <c r="I516" i="3"/>
  <c r="F516" i="3"/>
  <c r="B516" i="3"/>
  <c r="G516" i="3"/>
  <c r="D517" i="3"/>
  <c r="E517" i="3" s="1"/>
  <c r="H516" i="3"/>
  <c r="J516" i="3" l="1"/>
  <c r="F517" i="3"/>
  <c r="G517" i="3"/>
  <c r="D518" i="3"/>
  <c r="E518" i="3" s="1"/>
  <c r="H517" i="3"/>
  <c r="B517" i="3"/>
  <c r="I517" i="3"/>
  <c r="J517" i="3" l="1"/>
  <c r="F518" i="3"/>
  <c r="B518" i="3"/>
  <c r="G518" i="3"/>
  <c r="H518" i="3"/>
  <c r="D519" i="3"/>
  <c r="E519" i="3" s="1"/>
  <c r="I518" i="3"/>
  <c r="J518" i="3" l="1"/>
  <c r="G519" i="3"/>
  <c r="B519" i="3"/>
  <c r="F519" i="3"/>
  <c r="D520" i="3"/>
  <c r="E520" i="3" s="1"/>
  <c r="H519" i="3"/>
  <c r="I519" i="3"/>
  <c r="J519" i="3" l="1"/>
  <c r="F520" i="3"/>
  <c r="H520" i="3"/>
  <c r="B520" i="3"/>
  <c r="D521" i="3"/>
  <c r="E521" i="3" s="1"/>
  <c r="G520" i="3"/>
  <c r="I520" i="3"/>
  <c r="J520" i="3" l="1"/>
  <c r="F521" i="3"/>
  <c r="G521" i="3"/>
  <c r="B521" i="3"/>
  <c r="D522" i="3"/>
  <c r="E522" i="3" s="1"/>
  <c r="H521" i="3"/>
  <c r="I521" i="3"/>
  <c r="J521" i="3" l="1"/>
  <c r="F522" i="3"/>
  <c r="D523" i="3"/>
  <c r="E523" i="3" s="1"/>
  <c r="G522" i="3"/>
  <c r="I522" i="3"/>
  <c r="B522" i="3"/>
  <c r="H522" i="3"/>
  <c r="J522" i="3" l="1"/>
  <c r="I523" i="3"/>
  <c r="F523" i="3"/>
  <c r="D524" i="3"/>
  <c r="E524" i="3" s="1"/>
  <c r="G523" i="3"/>
  <c r="B523" i="3"/>
  <c r="H523" i="3"/>
  <c r="J523" i="3" l="1"/>
  <c r="F524" i="3"/>
  <c r="H524" i="3"/>
  <c r="D525" i="3"/>
  <c r="E525" i="3" s="1"/>
  <c r="G524" i="3"/>
  <c r="B524" i="3"/>
  <c r="I524" i="3"/>
  <c r="J524" i="3" l="1"/>
  <c r="F525" i="3"/>
  <c r="D526" i="3"/>
  <c r="E526" i="3" s="1"/>
  <c r="G525" i="3"/>
  <c r="B525" i="3"/>
  <c r="H525" i="3"/>
  <c r="I525" i="3"/>
  <c r="J525" i="3" l="1"/>
  <c r="I526" i="3"/>
  <c r="G526" i="3"/>
  <c r="D527" i="3"/>
  <c r="E527" i="3" s="1"/>
  <c r="F526" i="3"/>
  <c r="H526" i="3"/>
  <c r="B526" i="3"/>
  <c r="J526" i="3" l="1"/>
  <c r="G527" i="3"/>
  <c r="H527" i="3"/>
  <c r="D528" i="3"/>
  <c r="E528" i="3" s="1"/>
  <c r="F527" i="3"/>
  <c r="B527" i="3"/>
  <c r="I527" i="3"/>
  <c r="J527" i="3" l="1"/>
  <c r="F528" i="3"/>
  <c r="D529" i="3"/>
  <c r="E529" i="3" s="1"/>
  <c r="G528" i="3"/>
  <c r="B528" i="3"/>
  <c r="H528" i="3"/>
  <c r="I528" i="3"/>
  <c r="J528" i="3" l="1"/>
  <c r="I529" i="3"/>
  <c r="F529" i="3"/>
  <c r="D530" i="3"/>
  <c r="E530" i="3" s="1"/>
  <c r="G529" i="3"/>
  <c r="B529" i="3"/>
  <c r="H529" i="3"/>
  <c r="J529" i="3" l="1"/>
  <c r="F530" i="3"/>
  <c r="H530" i="3"/>
  <c r="D531" i="3"/>
  <c r="E531" i="3" s="1"/>
  <c r="G530" i="3"/>
  <c r="B530" i="3"/>
  <c r="I530" i="3"/>
  <c r="J530" i="3" l="1"/>
  <c r="F531" i="3"/>
  <c r="G531" i="3"/>
  <c r="D532" i="3"/>
  <c r="E532" i="3" s="1"/>
  <c r="H531" i="3"/>
  <c r="B531" i="3"/>
  <c r="I531" i="3"/>
  <c r="J531" i="3" l="1"/>
  <c r="F532" i="3"/>
  <c r="D533" i="3"/>
  <c r="E533" i="3" s="1"/>
  <c r="G532" i="3"/>
  <c r="B532" i="3"/>
  <c r="H532" i="3"/>
  <c r="I532" i="3"/>
  <c r="J532" i="3" l="1"/>
  <c r="I533" i="3"/>
  <c r="F533" i="3"/>
  <c r="D534" i="3"/>
  <c r="E534" i="3" s="1"/>
  <c r="G533" i="3"/>
  <c r="B533" i="3"/>
  <c r="H533" i="3"/>
  <c r="J533" i="3" l="1"/>
  <c r="F534" i="3"/>
  <c r="H534" i="3"/>
  <c r="D535" i="3"/>
  <c r="E535" i="3" s="1"/>
  <c r="G534" i="3"/>
  <c r="B534" i="3"/>
  <c r="I534" i="3"/>
  <c r="J534" i="3" l="1"/>
  <c r="G535" i="3"/>
  <c r="F535" i="3"/>
  <c r="D536" i="3"/>
  <c r="E536" i="3" s="1"/>
  <c r="B535" i="3"/>
  <c r="H535" i="3"/>
  <c r="I535" i="3"/>
  <c r="J535" i="3" l="1"/>
  <c r="F536" i="3"/>
  <c r="H536" i="3"/>
  <c r="D537" i="3"/>
  <c r="E537" i="3" s="1"/>
  <c r="G536" i="3"/>
  <c r="B536" i="3"/>
  <c r="I536" i="3"/>
  <c r="J536" i="3" l="1"/>
  <c r="F537" i="3"/>
  <c r="D538" i="3"/>
  <c r="E538" i="3" s="1"/>
  <c r="G537" i="3"/>
  <c r="B537" i="3"/>
  <c r="H537" i="3"/>
  <c r="I537" i="3"/>
  <c r="J537" i="3" l="1"/>
  <c r="I538" i="3"/>
  <c r="F538" i="3"/>
  <c r="D539" i="3"/>
  <c r="E539" i="3" s="1"/>
  <c r="G538" i="3"/>
  <c r="B538" i="3"/>
  <c r="H538" i="3"/>
  <c r="J538" i="3" l="1"/>
  <c r="F539" i="3"/>
  <c r="G539" i="3"/>
  <c r="D540" i="3"/>
  <c r="E540" i="3" s="1"/>
  <c r="H539" i="3"/>
  <c r="B539" i="3"/>
  <c r="I539" i="3"/>
  <c r="J539" i="3" l="1"/>
  <c r="F540" i="3"/>
  <c r="D541" i="3"/>
  <c r="E541" i="3" s="1"/>
  <c r="G540" i="3"/>
  <c r="B540" i="3"/>
  <c r="H540" i="3"/>
  <c r="I540" i="3"/>
  <c r="J540" i="3" l="1"/>
  <c r="I541" i="3"/>
  <c r="F541" i="3"/>
  <c r="D542" i="3"/>
  <c r="E542" i="3" s="1"/>
  <c r="G541" i="3"/>
  <c r="B541" i="3"/>
  <c r="H541" i="3"/>
  <c r="J541" i="3" l="1"/>
  <c r="G542" i="3"/>
  <c r="D543" i="3"/>
  <c r="E543" i="3" s="1"/>
  <c r="F542" i="3"/>
  <c r="B542" i="3"/>
  <c r="H542" i="3"/>
  <c r="I542" i="3"/>
  <c r="J542" i="3" l="1"/>
  <c r="H543" i="3"/>
  <c r="G543" i="3"/>
  <c r="F543" i="3"/>
  <c r="I543" i="3"/>
  <c r="D544" i="3"/>
  <c r="E544" i="3" s="1"/>
  <c r="B543" i="3"/>
  <c r="J543" i="3" l="1"/>
  <c r="F544" i="3"/>
  <c r="I544" i="3"/>
  <c r="B544" i="3"/>
  <c r="G544" i="3"/>
  <c r="D545" i="3"/>
  <c r="E545" i="3" s="1"/>
  <c r="H544" i="3"/>
  <c r="J544" i="3" l="1"/>
  <c r="F545" i="3"/>
  <c r="B545" i="3"/>
  <c r="G545" i="3"/>
  <c r="D546" i="3"/>
  <c r="E546" i="3" s="1"/>
  <c r="H545" i="3"/>
  <c r="I545" i="3"/>
  <c r="J545" i="3" l="1"/>
  <c r="H546" i="3"/>
  <c r="F546" i="3"/>
  <c r="D547" i="3"/>
  <c r="E547" i="3" s="1"/>
  <c r="G546" i="3"/>
  <c r="B546" i="3"/>
  <c r="I546" i="3"/>
  <c r="J546" i="3" l="1"/>
  <c r="H547" i="3"/>
  <c r="F547" i="3"/>
  <c r="D548" i="3"/>
  <c r="E548" i="3" s="1"/>
  <c r="G547" i="3"/>
  <c r="B547" i="3"/>
  <c r="I547" i="3"/>
  <c r="J547" i="3" l="1"/>
  <c r="F548" i="3"/>
  <c r="G548" i="3"/>
  <c r="H548" i="3"/>
  <c r="D549" i="3"/>
  <c r="E549" i="3" s="1"/>
  <c r="B548" i="3"/>
  <c r="I548" i="3"/>
  <c r="J548" i="3" l="1"/>
  <c r="F549" i="3"/>
  <c r="G549" i="3"/>
  <c r="H549" i="3"/>
  <c r="I549" i="3"/>
  <c r="D550" i="3"/>
  <c r="E550" i="3" s="1"/>
  <c r="B549" i="3"/>
  <c r="J549" i="3" l="1"/>
  <c r="G550" i="3"/>
  <c r="H550" i="3"/>
  <c r="F550" i="3"/>
  <c r="I550" i="3"/>
  <c r="D551" i="3"/>
  <c r="E551" i="3" s="1"/>
  <c r="B550" i="3"/>
  <c r="J550" i="3" l="1"/>
  <c r="G551" i="3"/>
  <c r="B551" i="3"/>
  <c r="H551" i="3"/>
  <c r="D552" i="3"/>
  <c r="E552" i="3" s="1"/>
  <c r="F551" i="3"/>
  <c r="I551" i="3"/>
  <c r="J551" i="3" l="1"/>
  <c r="F552" i="3"/>
  <c r="D553" i="3"/>
  <c r="E553" i="3" s="1"/>
  <c r="I552" i="3"/>
  <c r="H552" i="3"/>
  <c r="G552" i="3"/>
  <c r="B552" i="3"/>
  <c r="J552" i="3" l="1"/>
  <c r="I553" i="3"/>
  <c r="G553" i="3"/>
  <c r="F553" i="3"/>
  <c r="B553" i="3"/>
  <c r="D554" i="3"/>
  <c r="E554" i="3" s="1"/>
  <c r="H553" i="3"/>
  <c r="J553" i="3" l="1"/>
  <c r="F554" i="3"/>
  <c r="D555" i="3"/>
  <c r="E555" i="3" s="1"/>
  <c r="H554" i="3"/>
  <c r="G554" i="3"/>
  <c r="I554" i="3"/>
  <c r="B554" i="3"/>
  <c r="J554" i="3" l="1"/>
  <c r="I555" i="3"/>
  <c r="B555" i="3"/>
  <c r="F555" i="3"/>
  <c r="G555" i="3"/>
  <c r="D556" i="3"/>
  <c r="E556" i="3" s="1"/>
  <c r="H555" i="3"/>
  <c r="J555" i="3" l="1"/>
  <c r="F556" i="3"/>
  <c r="B556" i="3"/>
  <c r="G556" i="3"/>
  <c r="H556" i="3"/>
  <c r="D557" i="3"/>
  <c r="E557" i="3" s="1"/>
  <c r="I556" i="3"/>
  <c r="J556" i="3" l="1"/>
  <c r="F557" i="3"/>
  <c r="B557" i="3"/>
  <c r="D558" i="3"/>
  <c r="E558" i="3" s="1"/>
  <c r="G557" i="3"/>
  <c r="H557" i="3"/>
  <c r="I557" i="3"/>
  <c r="J557" i="3" l="1"/>
  <c r="G558" i="3"/>
  <c r="F558" i="3"/>
  <c r="B558" i="3"/>
  <c r="H558" i="3"/>
  <c r="D559" i="3"/>
  <c r="E559" i="3" s="1"/>
  <c r="I558" i="3"/>
  <c r="J558" i="3" l="1"/>
  <c r="G559" i="3"/>
  <c r="H559" i="3"/>
  <c r="F559" i="3"/>
  <c r="I559" i="3"/>
  <c r="D560" i="3"/>
  <c r="E560" i="3" s="1"/>
  <c r="B559" i="3"/>
  <c r="J559" i="3" l="1"/>
  <c r="F560" i="3"/>
  <c r="G560" i="3"/>
  <c r="H560" i="3"/>
  <c r="B560" i="3"/>
  <c r="D561" i="3"/>
  <c r="E561" i="3" s="1"/>
  <c r="I560" i="3"/>
  <c r="J560" i="3" l="1"/>
  <c r="F561" i="3"/>
  <c r="H561" i="3"/>
  <c r="B561" i="3"/>
  <c r="D562" i="3"/>
  <c r="E562" i="3" s="1"/>
  <c r="I561" i="3"/>
  <c r="G561" i="3"/>
  <c r="J561" i="3" l="1"/>
  <c r="F562" i="3"/>
  <c r="G562" i="3"/>
  <c r="H562" i="3"/>
  <c r="B562" i="3"/>
  <c r="I562" i="3"/>
  <c r="D563" i="3"/>
  <c r="E563" i="3" s="1"/>
  <c r="J562" i="3" l="1"/>
  <c r="I563" i="3"/>
  <c r="F563" i="3"/>
  <c r="G563" i="3"/>
  <c r="B563" i="3"/>
  <c r="H563" i="3"/>
  <c r="D564" i="3"/>
  <c r="E564" i="3" s="1"/>
  <c r="J563" i="3" l="1"/>
  <c r="I564" i="3"/>
  <c r="G564" i="3"/>
  <c r="H564" i="3"/>
  <c r="F564" i="3"/>
  <c r="D565" i="3"/>
  <c r="E565" i="3" s="1"/>
  <c r="B564" i="3"/>
  <c r="J564" i="3" l="1"/>
  <c r="F565" i="3"/>
  <c r="D566" i="3"/>
  <c r="E566" i="3" s="1"/>
  <c r="G565" i="3"/>
  <c r="B565" i="3"/>
  <c r="I565" i="3"/>
  <c r="H565" i="3"/>
  <c r="J565" i="3" l="1"/>
  <c r="I566" i="3"/>
  <c r="F566" i="3"/>
  <c r="B566" i="3"/>
  <c r="G566" i="3"/>
  <c r="D567" i="3"/>
  <c r="E567" i="3" s="1"/>
  <c r="H566" i="3"/>
  <c r="J566" i="3" l="1"/>
  <c r="G567" i="3"/>
  <c r="F567" i="3"/>
  <c r="H567" i="3"/>
  <c r="B567" i="3"/>
  <c r="I567" i="3"/>
  <c r="D568" i="3"/>
  <c r="E568" i="3" s="1"/>
  <c r="J567" i="3" l="1"/>
  <c r="I568" i="3"/>
  <c r="F568" i="3"/>
  <c r="B568" i="3"/>
  <c r="H568" i="3"/>
  <c r="G568" i="3"/>
  <c r="D569" i="3"/>
  <c r="E569" i="3" s="1"/>
  <c r="J568" i="3" l="1"/>
  <c r="I569" i="3"/>
  <c r="F569" i="3"/>
  <c r="G569" i="3"/>
  <c r="H569" i="3"/>
  <c r="D570" i="3"/>
  <c r="E570" i="3" s="1"/>
  <c r="B569" i="3"/>
  <c r="J569" i="3" l="1"/>
  <c r="F570" i="3"/>
  <c r="G570" i="3"/>
  <c r="D571" i="3"/>
  <c r="E571" i="3" s="1"/>
  <c r="H570" i="3"/>
  <c r="B570" i="3"/>
  <c r="I570" i="3"/>
  <c r="J570" i="3" l="1"/>
  <c r="G571" i="3"/>
  <c r="F571" i="3"/>
  <c r="D572" i="3"/>
  <c r="E572" i="3" s="1"/>
  <c r="H571" i="3"/>
  <c r="B571" i="3"/>
  <c r="I571" i="3"/>
  <c r="J571" i="3" l="1"/>
  <c r="F572" i="3"/>
  <c r="B572" i="3"/>
  <c r="G572" i="3"/>
  <c r="D573" i="3"/>
  <c r="E573" i="3" s="1"/>
  <c r="H572" i="3"/>
  <c r="I572" i="3"/>
  <c r="J572" i="3" l="1"/>
  <c r="F573" i="3"/>
  <c r="G573" i="3"/>
  <c r="D574" i="3"/>
  <c r="E574" i="3" s="1"/>
  <c r="B573" i="3"/>
  <c r="H573" i="3"/>
  <c r="I573" i="3"/>
  <c r="J573" i="3" l="1"/>
  <c r="G574" i="3"/>
  <c r="B574" i="3"/>
  <c r="F574" i="3"/>
  <c r="D575" i="3"/>
  <c r="E575" i="3" s="1"/>
  <c r="H574" i="3"/>
  <c r="I574" i="3"/>
  <c r="J574" i="3" l="1"/>
  <c r="G575" i="3"/>
  <c r="F575" i="3"/>
  <c r="D576" i="3"/>
  <c r="E576" i="3" s="1"/>
  <c r="H575" i="3"/>
  <c r="B575" i="3"/>
  <c r="I575" i="3"/>
  <c r="J575" i="3" l="1"/>
  <c r="F576" i="3"/>
  <c r="D577" i="3"/>
  <c r="E577" i="3" s="1"/>
  <c r="G576" i="3"/>
  <c r="B576" i="3"/>
  <c r="H576" i="3"/>
  <c r="I576" i="3"/>
  <c r="J576" i="3" l="1"/>
  <c r="I577" i="3"/>
  <c r="F577" i="3"/>
  <c r="G577" i="3"/>
  <c r="H577" i="3"/>
  <c r="D578" i="3"/>
  <c r="E578" i="3" s="1"/>
  <c r="B577" i="3"/>
  <c r="J577" i="3" l="1"/>
  <c r="F578" i="3"/>
  <c r="G578" i="3"/>
  <c r="D579" i="3"/>
  <c r="E579" i="3" s="1"/>
  <c r="H578" i="3"/>
  <c r="I578" i="3"/>
  <c r="B578" i="3"/>
  <c r="J578" i="3" l="1"/>
  <c r="F579" i="3"/>
  <c r="B579" i="3"/>
  <c r="D580" i="3"/>
  <c r="E580" i="3" s="1"/>
  <c r="G579" i="3"/>
  <c r="H579" i="3"/>
  <c r="I579" i="3"/>
  <c r="J579" i="3" l="1"/>
  <c r="F580" i="3"/>
  <c r="B580" i="3"/>
  <c r="G580" i="3"/>
  <c r="D581" i="3"/>
  <c r="E581" i="3" s="1"/>
  <c r="H580" i="3"/>
  <c r="I580" i="3"/>
  <c r="J580" i="3" l="1"/>
  <c r="F581" i="3"/>
  <c r="G581" i="3"/>
  <c r="D582" i="3"/>
  <c r="E582" i="3" s="1"/>
  <c r="H581" i="3"/>
  <c r="B581" i="3"/>
  <c r="I581" i="3"/>
  <c r="J581" i="3" l="1"/>
  <c r="F582" i="3"/>
  <c r="G582" i="3"/>
  <c r="B582" i="3"/>
  <c r="H582" i="3"/>
  <c r="D583" i="3"/>
  <c r="E583" i="3" s="1"/>
  <c r="I582" i="3"/>
  <c r="J582" i="3" l="1"/>
  <c r="G583" i="3"/>
  <c r="D584" i="3"/>
  <c r="E584" i="3" s="1"/>
  <c r="H583" i="3"/>
  <c r="B583" i="3"/>
  <c r="I583" i="3"/>
  <c r="F583" i="3"/>
  <c r="J583" i="3" l="1"/>
  <c r="I584" i="3"/>
  <c r="F584" i="3"/>
  <c r="B584" i="3"/>
  <c r="H584" i="3"/>
  <c r="G584" i="3"/>
  <c r="D585" i="3"/>
  <c r="E585" i="3" s="1"/>
  <c r="J584" i="3" l="1"/>
  <c r="H585" i="3"/>
  <c r="D586" i="3"/>
  <c r="E586" i="3" s="1"/>
  <c r="B585" i="3"/>
  <c r="F585" i="3"/>
  <c r="I585" i="3"/>
  <c r="G585" i="3"/>
  <c r="J585" i="3" l="1"/>
  <c r="H586" i="3"/>
  <c r="D587" i="3"/>
  <c r="E587" i="3" s="1"/>
  <c r="I586" i="3"/>
  <c r="F586" i="3"/>
  <c r="B586" i="3"/>
  <c r="G586" i="3"/>
  <c r="J586" i="3" l="1"/>
  <c r="I587" i="3"/>
  <c r="F587" i="3"/>
  <c r="G587" i="3"/>
  <c r="B587" i="3"/>
  <c r="H587" i="3"/>
  <c r="D588" i="3"/>
  <c r="E588" i="3" s="1"/>
  <c r="J587" i="3" l="1"/>
  <c r="I588" i="3"/>
  <c r="H588" i="3"/>
  <c r="G588" i="3"/>
  <c r="F588" i="3"/>
  <c r="D589" i="3"/>
  <c r="E589" i="3" s="1"/>
  <c r="B588" i="3"/>
  <c r="J588" i="3" l="1"/>
  <c r="F589" i="3"/>
  <c r="G589" i="3"/>
  <c r="H589" i="3"/>
  <c r="B589" i="3"/>
  <c r="D590" i="3"/>
  <c r="E590" i="3" s="1"/>
  <c r="I589" i="3"/>
  <c r="J589" i="3" l="1"/>
  <c r="H590" i="3"/>
  <c r="B590" i="3"/>
  <c r="D591" i="3"/>
  <c r="E591" i="3" s="1"/>
  <c r="I590" i="3"/>
  <c r="G590" i="3"/>
  <c r="F590" i="3"/>
  <c r="J590" i="3" l="1"/>
  <c r="G591" i="3"/>
  <c r="B591" i="3"/>
  <c r="F591" i="3"/>
  <c r="D592" i="3"/>
  <c r="E592" i="3" s="1"/>
  <c r="H591" i="3"/>
  <c r="I591" i="3"/>
  <c r="J591" i="3" l="1"/>
  <c r="F592" i="3"/>
  <c r="G592" i="3"/>
  <c r="D593" i="3"/>
  <c r="E593" i="3" s="1"/>
  <c r="H592" i="3"/>
  <c r="B592" i="3"/>
  <c r="I592" i="3"/>
  <c r="J592" i="3" l="1"/>
  <c r="F593" i="3"/>
  <c r="D594" i="3"/>
  <c r="E594" i="3" s="1"/>
  <c r="G593" i="3"/>
  <c r="B593" i="3"/>
  <c r="H593" i="3"/>
  <c r="I593" i="3"/>
  <c r="J593" i="3" l="1"/>
  <c r="I594" i="3"/>
  <c r="B594" i="3"/>
  <c r="F594" i="3"/>
  <c r="D595" i="3"/>
  <c r="E595" i="3" s="1"/>
  <c r="G594" i="3"/>
  <c r="H594" i="3"/>
  <c r="J594" i="3" l="1"/>
  <c r="F595" i="3"/>
  <c r="G595" i="3"/>
  <c r="B595" i="3"/>
  <c r="H595" i="3"/>
  <c r="D596" i="3"/>
  <c r="E596" i="3" s="1"/>
  <c r="I595" i="3"/>
  <c r="J595" i="3" l="1"/>
  <c r="F596" i="3"/>
  <c r="G596" i="3"/>
  <c r="D597" i="3"/>
  <c r="E597" i="3" s="1"/>
  <c r="H596" i="3"/>
  <c r="B596" i="3"/>
  <c r="I596" i="3"/>
  <c r="J596" i="3" l="1"/>
  <c r="F597" i="3"/>
  <c r="B597" i="3"/>
  <c r="G597" i="3"/>
  <c r="D598" i="3"/>
  <c r="E598" i="3" s="1"/>
  <c r="H597" i="3"/>
  <c r="I597" i="3"/>
  <c r="J597" i="3" l="1"/>
  <c r="F598" i="3"/>
  <c r="D599" i="3"/>
  <c r="E599" i="3" s="1"/>
  <c r="G598" i="3"/>
  <c r="H598" i="3"/>
  <c r="B598" i="3"/>
  <c r="I598" i="3"/>
  <c r="J598" i="3" l="1"/>
  <c r="I599" i="3"/>
  <c r="G599" i="3"/>
  <c r="B599" i="3"/>
  <c r="F599" i="3"/>
  <c r="D600" i="3"/>
  <c r="E600" i="3" s="1"/>
  <c r="H599" i="3"/>
  <c r="J599" i="3" l="1"/>
  <c r="F600" i="3"/>
  <c r="H600" i="3"/>
  <c r="G600" i="3"/>
  <c r="B600" i="3"/>
  <c r="I600" i="3"/>
  <c r="D601" i="3"/>
  <c r="E601" i="3" s="1"/>
  <c r="J600" i="3" l="1"/>
  <c r="H601" i="3"/>
  <c r="D602" i="3"/>
  <c r="E602" i="3" s="1"/>
  <c r="F601" i="3"/>
  <c r="B601" i="3"/>
  <c r="G601" i="3"/>
  <c r="I601" i="3"/>
  <c r="J601" i="3" l="1"/>
  <c r="H602" i="3"/>
  <c r="D603" i="3"/>
  <c r="E603" i="3" s="1"/>
  <c r="G602" i="3"/>
  <c r="F602" i="3"/>
  <c r="B602" i="3"/>
  <c r="I602" i="3"/>
  <c r="J602" i="3" l="1"/>
  <c r="I603" i="3"/>
  <c r="B603" i="3"/>
  <c r="F603" i="3"/>
  <c r="D604" i="3"/>
  <c r="E604" i="3" s="1"/>
  <c r="G603" i="3"/>
  <c r="H603" i="3"/>
  <c r="J603" i="3" l="1"/>
  <c r="F604" i="3"/>
  <c r="G604" i="3"/>
  <c r="B604" i="3"/>
  <c r="H604" i="3"/>
  <c r="D605" i="3"/>
  <c r="E605" i="3" s="1"/>
  <c r="I604" i="3"/>
  <c r="J604" i="3" l="1"/>
  <c r="F605" i="3"/>
  <c r="G605" i="3"/>
  <c r="D606" i="3"/>
  <c r="E606" i="3" s="1"/>
  <c r="H605" i="3"/>
  <c r="B605" i="3"/>
  <c r="I605" i="3"/>
  <c r="J605" i="3" l="1"/>
  <c r="G606" i="3"/>
  <c r="B606" i="3"/>
  <c r="F606" i="3"/>
  <c r="D607" i="3"/>
  <c r="E607" i="3" s="1"/>
  <c r="H606" i="3"/>
  <c r="I606" i="3"/>
  <c r="J606" i="3" l="1"/>
  <c r="G607" i="3"/>
  <c r="B607" i="3"/>
  <c r="D608" i="3"/>
  <c r="E608" i="3" s="1"/>
  <c r="F607" i="3"/>
  <c r="H607" i="3"/>
  <c r="I607" i="3"/>
  <c r="J607" i="3" l="1"/>
  <c r="F608" i="3"/>
  <c r="G608" i="3"/>
  <c r="B608" i="3"/>
  <c r="D609" i="3"/>
  <c r="E609" i="3" s="1"/>
  <c r="H608" i="3"/>
  <c r="I608" i="3"/>
  <c r="J608" i="3" l="1"/>
  <c r="F609" i="3"/>
  <c r="G609" i="3"/>
  <c r="H609" i="3"/>
  <c r="B609" i="3"/>
  <c r="I609" i="3"/>
  <c r="D610" i="3"/>
  <c r="E610" i="3" s="1"/>
  <c r="J609" i="3" l="1"/>
  <c r="I610" i="3"/>
  <c r="H610" i="3"/>
  <c r="B610" i="3"/>
  <c r="F610" i="3"/>
  <c r="G610" i="3"/>
  <c r="D611" i="3"/>
  <c r="E611" i="3" s="1"/>
  <c r="J610" i="3" l="1"/>
  <c r="I611" i="3"/>
  <c r="F611" i="3"/>
  <c r="H611" i="3"/>
  <c r="D612" i="3"/>
  <c r="E612" i="3" s="1"/>
  <c r="B611" i="3"/>
  <c r="G611" i="3"/>
  <c r="J611" i="3" l="1"/>
  <c r="F612" i="3"/>
  <c r="D613" i="3"/>
  <c r="E613" i="3" s="1"/>
  <c r="G612" i="3"/>
  <c r="B612" i="3"/>
  <c r="H612" i="3"/>
  <c r="I612" i="3"/>
  <c r="J612" i="3" l="1"/>
  <c r="I613" i="3"/>
  <c r="F613" i="3"/>
  <c r="B613" i="3"/>
  <c r="G613" i="3"/>
  <c r="D614" i="3"/>
  <c r="E614" i="3" s="1"/>
  <c r="H613" i="3"/>
  <c r="J613" i="3" l="1"/>
  <c r="F614" i="3"/>
  <c r="B614" i="3"/>
  <c r="I614" i="3"/>
  <c r="G614" i="3"/>
  <c r="D615" i="3"/>
  <c r="E615" i="3" s="1"/>
  <c r="H614" i="3"/>
  <c r="J614" i="3" l="1"/>
  <c r="G615" i="3"/>
  <c r="D616" i="3"/>
  <c r="E616" i="3" s="1"/>
  <c r="F615" i="3"/>
  <c r="B615" i="3"/>
  <c r="H615" i="3"/>
  <c r="I615" i="3"/>
  <c r="J615" i="3" l="1"/>
  <c r="I616" i="3"/>
  <c r="F616" i="3"/>
  <c r="D617" i="3"/>
  <c r="E617" i="3" s="1"/>
  <c r="H616" i="3"/>
  <c r="B616" i="3"/>
  <c r="G616" i="3"/>
  <c r="J616" i="3" l="1"/>
  <c r="F617" i="3"/>
  <c r="B617" i="3"/>
  <c r="G617" i="3"/>
  <c r="D618" i="3"/>
  <c r="E618" i="3" s="1"/>
  <c r="I617" i="3"/>
  <c r="H617" i="3"/>
  <c r="J617" i="3" l="1"/>
  <c r="F618" i="3"/>
  <c r="G618" i="3"/>
  <c r="D619" i="3"/>
  <c r="E619" i="3" s="1"/>
  <c r="I618" i="3"/>
  <c r="B618" i="3"/>
  <c r="H618" i="3"/>
  <c r="J618" i="3" l="1"/>
  <c r="F619" i="3"/>
  <c r="B619" i="3"/>
  <c r="G619" i="3"/>
  <c r="D620" i="3"/>
  <c r="E620" i="3" s="1"/>
  <c r="H619" i="3"/>
  <c r="I619" i="3"/>
  <c r="J619" i="3" l="1"/>
  <c r="F620" i="3"/>
  <c r="D621" i="3"/>
  <c r="E621" i="3" s="1"/>
  <c r="H620" i="3"/>
  <c r="B620" i="3"/>
  <c r="G620" i="3"/>
  <c r="I620" i="3"/>
  <c r="J620" i="3" l="1"/>
  <c r="I621" i="3"/>
  <c r="F621" i="3"/>
  <c r="G621" i="3"/>
  <c r="B621" i="3"/>
  <c r="D622" i="3"/>
  <c r="E622" i="3" s="1"/>
  <c r="H621" i="3"/>
  <c r="J621" i="3" l="1"/>
  <c r="G622" i="3"/>
  <c r="F622" i="3"/>
  <c r="H622" i="3"/>
  <c r="B622" i="3"/>
  <c r="I622" i="3"/>
  <c r="D623" i="3"/>
  <c r="E623" i="3" s="1"/>
  <c r="J622" i="3" l="1"/>
  <c r="I623" i="3"/>
  <c r="G623" i="3"/>
  <c r="D624" i="3"/>
  <c r="E624" i="3" s="1"/>
  <c r="F623" i="3"/>
  <c r="H623" i="3"/>
  <c r="B623" i="3"/>
  <c r="J623" i="3" l="1"/>
  <c r="F624" i="3"/>
  <c r="H624" i="3"/>
  <c r="D625" i="3"/>
  <c r="E625" i="3" s="1"/>
  <c r="G624" i="3"/>
  <c r="B624" i="3"/>
  <c r="I624" i="3"/>
  <c r="J624" i="3" l="1"/>
  <c r="F625" i="3"/>
  <c r="G625" i="3"/>
  <c r="B625" i="3"/>
  <c r="H625" i="3"/>
  <c r="D626" i="3"/>
  <c r="E626" i="3" s="1"/>
  <c r="I625" i="3"/>
  <c r="J625" i="3" l="1"/>
  <c r="F626" i="3"/>
  <c r="D627" i="3"/>
  <c r="E627" i="3" s="1"/>
  <c r="G626" i="3"/>
  <c r="H626" i="3"/>
  <c r="B626" i="3"/>
  <c r="I626" i="3"/>
  <c r="J626" i="3" l="1"/>
  <c r="I627" i="3"/>
  <c r="F627" i="3"/>
  <c r="B627" i="3"/>
  <c r="G627" i="3"/>
  <c r="D628" i="3"/>
  <c r="E628" i="3" s="1"/>
  <c r="H627" i="3"/>
  <c r="J627" i="3" l="1"/>
  <c r="F628" i="3"/>
  <c r="D629" i="3"/>
  <c r="E629" i="3" s="1"/>
  <c r="H628" i="3"/>
  <c r="I628" i="3"/>
  <c r="G628" i="3"/>
  <c r="B628" i="3"/>
  <c r="J628" i="3" l="1"/>
  <c r="I629" i="3"/>
  <c r="D630" i="3"/>
  <c r="E630" i="3" s="1"/>
  <c r="F629" i="3"/>
  <c r="B629" i="3"/>
  <c r="G629" i="3"/>
  <c r="H629" i="3"/>
  <c r="J629" i="3" l="1"/>
  <c r="I630" i="3"/>
  <c r="F630" i="3"/>
  <c r="G630" i="3"/>
  <c r="H630" i="3"/>
  <c r="D631" i="3"/>
  <c r="E631" i="3" s="1"/>
  <c r="B630" i="3"/>
  <c r="J630" i="3" l="1"/>
  <c r="G631" i="3"/>
  <c r="D632" i="3"/>
  <c r="E632" i="3" s="1"/>
  <c r="B631" i="3"/>
  <c r="H631" i="3"/>
  <c r="F631" i="3"/>
  <c r="I631" i="3"/>
  <c r="J631" i="3" l="1"/>
  <c r="I632" i="3"/>
  <c r="D633" i="3"/>
  <c r="E633" i="3" s="1"/>
  <c r="F632" i="3"/>
  <c r="B632" i="3"/>
  <c r="H632" i="3"/>
  <c r="G632" i="3"/>
  <c r="J632" i="3" l="1"/>
  <c r="H633" i="3"/>
  <c r="F633" i="3"/>
  <c r="G633" i="3"/>
  <c r="I633" i="3"/>
  <c r="D634" i="3"/>
  <c r="E634" i="3" s="1"/>
  <c r="B633" i="3"/>
  <c r="J633" i="3" l="1"/>
  <c r="F634" i="3"/>
  <c r="B634" i="3"/>
  <c r="D635" i="3"/>
  <c r="E635" i="3" s="1"/>
  <c r="I634" i="3"/>
  <c r="G634" i="3"/>
  <c r="H634" i="3"/>
  <c r="J634" i="3" l="1"/>
  <c r="G635" i="3"/>
  <c r="B635" i="3"/>
  <c r="D636" i="3"/>
  <c r="E636" i="3" s="1"/>
  <c r="F635" i="3"/>
  <c r="H635" i="3"/>
  <c r="I635" i="3"/>
  <c r="J635" i="3" l="1"/>
  <c r="F636" i="3"/>
  <c r="G636" i="3"/>
  <c r="B636" i="3"/>
  <c r="D637" i="3"/>
  <c r="E637" i="3" s="1"/>
  <c r="H636" i="3"/>
  <c r="I636" i="3"/>
  <c r="J636" i="3" l="1"/>
  <c r="F637" i="3"/>
  <c r="G637" i="3"/>
  <c r="H637" i="3"/>
  <c r="B637" i="3"/>
  <c r="I637" i="3"/>
  <c r="D638" i="3"/>
  <c r="E638" i="3" s="1"/>
  <c r="J637" i="3" l="1"/>
  <c r="I638" i="3"/>
  <c r="G638" i="3"/>
  <c r="B638" i="3"/>
  <c r="F638" i="3"/>
  <c r="D639" i="3"/>
  <c r="E639" i="3" s="1"/>
  <c r="H638" i="3"/>
  <c r="J638" i="3" l="1"/>
  <c r="G639" i="3"/>
  <c r="F639" i="3"/>
  <c r="I639" i="3"/>
  <c r="B639" i="3"/>
  <c r="D640" i="3"/>
  <c r="E640" i="3" s="1"/>
  <c r="H639" i="3"/>
  <c r="J639" i="3" l="1"/>
  <c r="F640" i="3"/>
  <c r="D641" i="3"/>
  <c r="E641" i="3" s="1"/>
  <c r="B640" i="3"/>
  <c r="I640" i="3"/>
  <c r="G640" i="3"/>
  <c r="H640" i="3"/>
  <c r="J640" i="3" l="1"/>
  <c r="I641" i="3"/>
  <c r="B641" i="3"/>
  <c r="F641" i="3"/>
  <c r="H641" i="3"/>
  <c r="G641" i="3"/>
  <c r="D642" i="3"/>
  <c r="E642" i="3" s="1"/>
  <c r="J641" i="3" l="1"/>
  <c r="I642" i="3"/>
  <c r="G642" i="3"/>
  <c r="B642" i="3"/>
  <c r="H642" i="3"/>
  <c r="F642" i="3"/>
  <c r="D643" i="3"/>
  <c r="E643" i="3" s="1"/>
  <c r="J642" i="3" l="1"/>
  <c r="I643" i="3"/>
  <c r="G643" i="3"/>
  <c r="H643" i="3"/>
  <c r="D644" i="3"/>
  <c r="E644" i="3" s="1"/>
  <c r="F643" i="3"/>
  <c r="B643" i="3"/>
  <c r="J643" i="3" l="1"/>
  <c r="F644" i="3"/>
  <c r="D645" i="3"/>
  <c r="E645" i="3" s="1"/>
  <c r="B644" i="3"/>
  <c r="I644" i="3"/>
  <c r="G644" i="3"/>
  <c r="H644" i="3"/>
  <c r="J644" i="3" l="1"/>
  <c r="I645" i="3"/>
  <c r="F645" i="3"/>
  <c r="G645" i="3"/>
  <c r="B645" i="3"/>
  <c r="D646" i="3"/>
  <c r="E646" i="3" s="1"/>
  <c r="H645" i="3"/>
  <c r="J645" i="3" l="1"/>
  <c r="F646" i="3"/>
  <c r="D647" i="3"/>
  <c r="E647" i="3" s="1"/>
  <c r="H646" i="3"/>
  <c r="G646" i="3"/>
  <c r="B646" i="3"/>
  <c r="I646" i="3"/>
  <c r="J646" i="3" l="1"/>
  <c r="I647" i="3"/>
  <c r="B647" i="3"/>
  <c r="F647" i="3"/>
  <c r="G647" i="3"/>
  <c r="D648" i="3"/>
  <c r="E648" i="3" s="1"/>
  <c r="H647" i="3"/>
  <c r="J647" i="3" l="1"/>
  <c r="F648" i="3"/>
  <c r="H648" i="3"/>
  <c r="D649" i="3"/>
  <c r="E649" i="3" s="1"/>
  <c r="G648" i="3"/>
  <c r="B648" i="3"/>
  <c r="I648" i="3"/>
  <c r="J648" i="3" l="1"/>
  <c r="I649" i="3"/>
  <c r="B649" i="3"/>
  <c r="G649" i="3"/>
  <c r="D650" i="3"/>
  <c r="E650" i="3" s="1"/>
  <c r="F649" i="3"/>
  <c r="H649" i="3"/>
  <c r="J649" i="3" l="1"/>
  <c r="F650" i="3"/>
  <c r="I650" i="3"/>
  <c r="G650" i="3"/>
  <c r="B650" i="3"/>
  <c r="D651" i="3"/>
  <c r="E651" i="3" s="1"/>
  <c r="H650" i="3"/>
  <c r="J650" i="3" l="1"/>
  <c r="G651" i="3"/>
  <c r="F651" i="3"/>
  <c r="D652" i="3"/>
  <c r="E652" i="3" s="1"/>
  <c r="H651" i="3"/>
  <c r="B651" i="3"/>
  <c r="I651" i="3"/>
  <c r="J651" i="3" l="1"/>
  <c r="F652" i="3"/>
  <c r="B652" i="3"/>
  <c r="H652" i="3"/>
  <c r="D653" i="3"/>
  <c r="E653" i="3" s="1"/>
  <c r="G652" i="3"/>
  <c r="I652" i="3"/>
  <c r="J652" i="3" l="1"/>
  <c r="F653" i="3"/>
  <c r="D654" i="3"/>
  <c r="E654" i="3" s="1"/>
  <c r="G653" i="3"/>
  <c r="B653" i="3"/>
  <c r="H653" i="3"/>
  <c r="I653" i="3"/>
  <c r="J653" i="3" l="1"/>
  <c r="I654" i="3"/>
  <c r="H654" i="3"/>
  <c r="G654" i="3"/>
  <c r="F654" i="3"/>
  <c r="D655" i="3"/>
  <c r="E655" i="3" s="1"/>
  <c r="B654" i="3"/>
  <c r="J654" i="3" l="1"/>
  <c r="G655" i="3"/>
  <c r="F655" i="3"/>
  <c r="H655" i="3"/>
  <c r="D656" i="3"/>
  <c r="E656" i="3" s="1"/>
  <c r="B655" i="3"/>
  <c r="I655" i="3"/>
  <c r="J655" i="3" l="1"/>
  <c r="F656" i="3"/>
  <c r="D657" i="3"/>
  <c r="E657" i="3" s="1"/>
  <c r="G656" i="3"/>
  <c r="I656" i="3"/>
  <c r="B656" i="3"/>
  <c r="H656" i="3"/>
  <c r="J656" i="3" l="1"/>
  <c r="I657" i="3"/>
  <c r="F657" i="3"/>
  <c r="G657" i="3"/>
  <c r="H657" i="3"/>
  <c r="D658" i="3"/>
  <c r="E658" i="3" s="1"/>
  <c r="B657" i="3"/>
  <c r="J657" i="3" l="1"/>
  <c r="F658" i="3"/>
  <c r="G658" i="3"/>
  <c r="B658" i="3"/>
  <c r="H658" i="3"/>
  <c r="D659" i="3"/>
  <c r="E659" i="3" s="1"/>
  <c r="I658" i="3"/>
  <c r="J658" i="3" l="1"/>
  <c r="G659" i="3"/>
  <c r="B659" i="3"/>
  <c r="D660" i="3"/>
  <c r="E660" i="3" s="1"/>
  <c r="I659" i="3"/>
  <c r="F659" i="3"/>
  <c r="H659" i="3"/>
  <c r="J659" i="3" l="1"/>
  <c r="F660" i="3"/>
  <c r="D661" i="3"/>
  <c r="E661" i="3" s="1"/>
  <c r="G660" i="3"/>
  <c r="H660" i="3"/>
  <c r="B660" i="3"/>
  <c r="I660" i="3"/>
  <c r="J660" i="3" l="1"/>
  <c r="I661" i="3"/>
  <c r="F661" i="3"/>
  <c r="D662" i="3"/>
  <c r="E662" i="3" s="1"/>
  <c r="G661" i="3"/>
  <c r="B661" i="3"/>
  <c r="H661" i="3"/>
  <c r="J661" i="3" l="1"/>
  <c r="F662" i="3"/>
  <c r="B662" i="3"/>
  <c r="D663" i="3"/>
  <c r="E663" i="3" s="1"/>
  <c r="G662" i="3"/>
  <c r="H662" i="3"/>
  <c r="I662" i="3"/>
  <c r="J662" i="3" l="1"/>
  <c r="G663" i="3"/>
  <c r="B663" i="3"/>
  <c r="I663" i="3"/>
  <c r="F663" i="3"/>
  <c r="D664" i="3"/>
  <c r="E664" i="3" s="1"/>
  <c r="H663" i="3"/>
  <c r="J663" i="3" l="1"/>
  <c r="F664" i="3"/>
  <c r="D665" i="3"/>
  <c r="E665" i="3" s="1"/>
  <c r="H664" i="3"/>
  <c r="B664" i="3"/>
  <c r="G664" i="3"/>
  <c r="I664" i="3"/>
  <c r="J664" i="3" l="1"/>
  <c r="H665" i="3"/>
  <c r="F665" i="3"/>
  <c r="B665" i="3"/>
  <c r="I665" i="3"/>
  <c r="G665" i="3"/>
  <c r="D666" i="3"/>
  <c r="E666" i="3" s="1"/>
  <c r="J665" i="3" l="1"/>
  <c r="H666" i="3"/>
  <c r="F666" i="3"/>
  <c r="G666" i="3"/>
  <c r="D667" i="3"/>
  <c r="E667" i="3" s="1"/>
  <c r="I666" i="3"/>
  <c r="B666" i="3"/>
  <c r="J666" i="3" l="1"/>
  <c r="G667" i="3"/>
  <c r="B667" i="3"/>
  <c r="D668" i="3"/>
  <c r="E668" i="3" s="1"/>
  <c r="F667" i="3"/>
  <c r="I667" i="3"/>
  <c r="H667" i="3"/>
  <c r="J667" i="3" l="1"/>
  <c r="F668" i="3"/>
  <c r="B668" i="3"/>
  <c r="G668" i="3"/>
  <c r="D669" i="3"/>
  <c r="E669" i="3" s="1"/>
  <c r="H668" i="3"/>
  <c r="I668" i="3"/>
  <c r="J668" i="3" l="1"/>
  <c r="F669" i="3"/>
  <c r="D670" i="3"/>
  <c r="E670" i="3" s="1"/>
  <c r="G669" i="3"/>
  <c r="B669" i="3"/>
  <c r="H669" i="3"/>
  <c r="I669" i="3"/>
  <c r="J669" i="3" l="1"/>
  <c r="I670" i="3"/>
  <c r="F670" i="3"/>
  <c r="D671" i="3"/>
  <c r="E671" i="3" s="1"/>
  <c r="H670" i="3"/>
  <c r="G670" i="3"/>
  <c r="B670" i="3"/>
  <c r="J670" i="3" l="1"/>
  <c r="G671" i="3"/>
  <c r="F671" i="3"/>
  <c r="D672" i="3"/>
  <c r="E672" i="3" s="1"/>
  <c r="H671" i="3"/>
  <c r="B671" i="3"/>
  <c r="I671" i="3"/>
  <c r="J671" i="3" l="1"/>
  <c r="F672" i="3"/>
  <c r="B672" i="3"/>
  <c r="G672" i="3"/>
  <c r="D673" i="3"/>
  <c r="E673" i="3" s="1"/>
  <c r="H672" i="3"/>
  <c r="I672" i="3"/>
  <c r="J672" i="3" l="1"/>
  <c r="F673" i="3"/>
  <c r="B673" i="3"/>
  <c r="D674" i="3"/>
  <c r="E674" i="3" s="1"/>
  <c r="G673" i="3"/>
  <c r="H673" i="3"/>
  <c r="I673" i="3"/>
  <c r="J673" i="3" l="1"/>
  <c r="H674" i="3"/>
  <c r="F674" i="3"/>
  <c r="D675" i="3"/>
  <c r="E675" i="3" s="1"/>
  <c r="B674" i="3"/>
  <c r="G674" i="3"/>
  <c r="I674" i="3"/>
  <c r="J674" i="3" l="1"/>
  <c r="H675" i="3"/>
  <c r="G675" i="3"/>
  <c r="B675" i="3"/>
  <c r="F675" i="3"/>
  <c r="D676" i="3"/>
  <c r="E676" i="3" s="1"/>
  <c r="I675" i="3"/>
  <c r="J675" i="3" l="1"/>
  <c r="F676" i="3"/>
  <c r="D677" i="3"/>
  <c r="E677" i="3" s="1"/>
  <c r="H676" i="3"/>
  <c r="B676" i="3"/>
  <c r="I676" i="3"/>
  <c r="G676" i="3"/>
  <c r="J676" i="3" l="1"/>
  <c r="I677" i="3"/>
  <c r="D678" i="3"/>
  <c r="E678" i="3" s="1"/>
  <c r="G677" i="3"/>
  <c r="F677" i="3"/>
  <c r="B677" i="3"/>
  <c r="H677" i="3"/>
  <c r="J677" i="3" l="1"/>
  <c r="I678" i="3"/>
  <c r="F678" i="3"/>
  <c r="D679" i="3"/>
  <c r="E679" i="3" s="1"/>
  <c r="G678" i="3"/>
  <c r="H678" i="3"/>
  <c r="B678" i="3"/>
  <c r="J678" i="3" l="1"/>
  <c r="G679" i="3"/>
  <c r="F679" i="3"/>
  <c r="B679" i="3"/>
  <c r="H679" i="3"/>
  <c r="D680" i="3"/>
  <c r="E680" i="3" s="1"/>
  <c r="I679" i="3"/>
  <c r="J679" i="3" l="1"/>
  <c r="F680" i="3"/>
  <c r="H680" i="3"/>
  <c r="B680" i="3"/>
  <c r="G680" i="3"/>
  <c r="D681" i="3"/>
  <c r="E681" i="3" s="1"/>
  <c r="I680" i="3"/>
  <c r="J680" i="3" l="1"/>
  <c r="F681" i="3"/>
  <c r="B681" i="3"/>
  <c r="G681" i="3"/>
  <c r="D682" i="3"/>
  <c r="E682" i="3" s="1"/>
  <c r="I681" i="3"/>
  <c r="H681" i="3"/>
  <c r="J681" i="3" l="1"/>
  <c r="F682" i="3"/>
  <c r="G682" i="3"/>
  <c r="B682" i="3"/>
  <c r="D683" i="3"/>
  <c r="E683" i="3" s="1"/>
  <c r="I682" i="3"/>
  <c r="H682" i="3"/>
  <c r="J682" i="3" l="1"/>
  <c r="G683" i="3"/>
  <c r="B683" i="3"/>
  <c r="F683" i="3"/>
  <c r="D684" i="3"/>
  <c r="E684" i="3" s="1"/>
  <c r="I683" i="3"/>
  <c r="H683" i="3"/>
  <c r="J683" i="3" l="1"/>
  <c r="F684" i="3"/>
  <c r="D685" i="3"/>
  <c r="E685" i="3" s="1"/>
  <c r="H684" i="3"/>
  <c r="G684" i="3"/>
  <c r="B684" i="3"/>
  <c r="I684" i="3"/>
  <c r="J684" i="3" l="1"/>
  <c r="I685" i="3"/>
  <c r="B685" i="3"/>
  <c r="G685" i="3"/>
  <c r="F685" i="3"/>
  <c r="D686" i="3"/>
  <c r="E686" i="3" s="1"/>
  <c r="H685" i="3"/>
  <c r="J685" i="3" l="1"/>
  <c r="G686" i="3"/>
  <c r="F686" i="3"/>
  <c r="B686" i="3"/>
  <c r="H686" i="3"/>
  <c r="D687" i="3"/>
  <c r="E687" i="3" s="1"/>
  <c r="I686" i="3"/>
  <c r="J686" i="3" l="1"/>
  <c r="G687" i="3"/>
  <c r="D688" i="3"/>
  <c r="E688" i="3" s="1"/>
  <c r="H687" i="3"/>
  <c r="B687" i="3"/>
  <c r="I687" i="3"/>
  <c r="F687" i="3"/>
  <c r="J687" i="3" l="1"/>
  <c r="I688" i="3"/>
  <c r="D689" i="3"/>
  <c r="E689" i="3" s="1"/>
  <c r="G688" i="3"/>
  <c r="B688" i="3"/>
  <c r="F688" i="3"/>
  <c r="H688" i="3"/>
  <c r="J688" i="3" l="1"/>
  <c r="I689" i="3"/>
  <c r="D690" i="3"/>
  <c r="E690" i="3" s="1"/>
  <c r="G689" i="3"/>
  <c r="F689" i="3"/>
  <c r="B689" i="3"/>
  <c r="H689" i="3"/>
  <c r="J689" i="3" l="1"/>
  <c r="I690" i="3"/>
  <c r="F690" i="3"/>
  <c r="G690" i="3"/>
  <c r="D691" i="3"/>
  <c r="E691" i="3" s="1"/>
  <c r="H690" i="3"/>
  <c r="B690" i="3"/>
  <c r="J690" i="3" l="1"/>
  <c r="F691" i="3"/>
  <c r="B691" i="3"/>
  <c r="D692" i="3"/>
  <c r="E692" i="3" s="1"/>
  <c r="G691" i="3"/>
  <c r="H691" i="3"/>
  <c r="I691" i="3"/>
  <c r="J691" i="3" l="1"/>
  <c r="F692" i="3"/>
  <c r="B692" i="3"/>
  <c r="G692" i="3"/>
  <c r="D693" i="3"/>
  <c r="E693" i="3" s="1"/>
  <c r="H692" i="3"/>
  <c r="I692" i="3"/>
  <c r="J692" i="3" l="1"/>
  <c r="F693" i="3"/>
  <c r="G693" i="3"/>
  <c r="B693" i="3"/>
  <c r="H693" i="3"/>
  <c r="D694" i="3"/>
  <c r="E694" i="3" s="1"/>
  <c r="I693" i="3"/>
  <c r="J693" i="3" l="1"/>
  <c r="F694" i="3"/>
  <c r="D695" i="3"/>
  <c r="E695" i="3" s="1"/>
  <c r="H694" i="3"/>
  <c r="B694" i="3"/>
  <c r="I694" i="3"/>
  <c r="G694" i="3"/>
  <c r="J694" i="3" l="1"/>
  <c r="I695" i="3"/>
  <c r="B695" i="3"/>
  <c r="H695" i="3"/>
  <c r="F695" i="3"/>
  <c r="G695" i="3"/>
  <c r="D696" i="3"/>
  <c r="E696" i="3" s="1"/>
  <c r="J695" i="3" l="1"/>
  <c r="I696" i="3"/>
  <c r="H696" i="3"/>
  <c r="F696" i="3"/>
  <c r="B696" i="3"/>
  <c r="D697" i="3"/>
  <c r="E697" i="3" s="1"/>
  <c r="G696" i="3"/>
  <c r="J696" i="3" l="1"/>
  <c r="F697" i="3"/>
  <c r="G697" i="3"/>
  <c r="I697" i="3"/>
  <c r="D698" i="3"/>
  <c r="E698" i="3" s="1"/>
  <c r="B697" i="3"/>
  <c r="H697" i="3"/>
  <c r="J697" i="3" l="1"/>
  <c r="F698" i="3"/>
  <c r="D699" i="3"/>
  <c r="E699" i="3" s="1"/>
  <c r="G698" i="3"/>
  <c r="I698" i="3"/>
  <c r="H698" i="3"/>
  <c r="B698" i="3"/>
  <c r="J698" i="3" l="1"/>
  <c r="I699" i="3"/>
  <c r="F699" i="3"/>
  <c r="D700" i="3"/>
  <c r="E700" i="3" s="1"/>
  <c r="G699" i="3"/>
  <c r="B699" i="3"/>
  <c r="H699" i="3"/>
  <c r="J699" i="3" l="1"/>
  <c r="F700" i="3"/>
  <c r="D701" i="3"/>
  <c r="E701" i="3" s="1"/>
  <c r="H700" i="3"/>
  <c r="B700" i="3"/>
  <c r="G700" i="3"/>
  <c r="I700" i="3"/>
  <c r="J700" i="3" l="1"/>
  <c r="I701" i="3"/>
  <c r="F701" i="3"/>
  <c r="G701" i="3"/>
  <c r="B701" i="3"/>
  <c r="H701" i="3"/>
  <c r="D702" i="3"/>
  <c r="E702" i="3" s="1"/>
  <c r="J701" i="3" l="1"/>
  <c r="I702" i="3"/>
  <c r="F702" i="3"/>
  <c r="H702" i="3"/>
  <c r="G702" i="3"/>
  <c r="D703" i="3"/>
  <c r="E703" i="3" s="1"/>
  <c r="B702" i="3"/>
  <c r="J702" i="3" l="1"/>
  <c r="G703" i="3"/>
  <c r="B703" i="3"/>
  <c r="D704" i="3"/>
  <c r="E704" i="3" s="1"/>
  <c r="I703" i="3"/>
  <c r="F703" i="3"/>
  <c r="H703" i="3"/>
  <c r="J703" i="3" l="1"/>
  <c r="F704" i="3"/>
  <c r="D705" i="3"/>
  <c r="E705" i="3" s="1"/>
  <c r="H704" i="3"/>
  <c r="G704" i="3"/>
  <c r="B704" i="3"/>
  <c r="I704" i="3"/>
  <c r="J704" i="3" l="1"/>
  <c r="I705" i="3"/>
  <c r="F705" i="3"/>
  <c r="D706" i="3"/>
  <c r="E706" i="3" s="1"/>
  <c r="G705" i="3"/>
  <c r="B705" i="3"/>
  <c r="H705" i="3"/>
  <c r="J705" i="3" l="1"/>
  <c r="F706" i="3"/>
  <c r="G706" i="3"/>
  <c r="D707" i="3"/>
  <c r="E707" i="3" s="1"/>
  <c r="H706" i="3"/>
  <c r="B706" i="3"/>
  <c r="I706" i="3"/>
  <c r="J706" i="3" l="1"/>
  <c r="F707" i="3"/>
  <c r="D708" i="3"/>
  <c r="E708" i="3" s="1"/>
  <c r="G707" i="3"/>
  <c r="B707" i="3"/>
  <c r="H707" i="3"/>
  <c r="I707" i="3"/>
  <c r="J707" i="3" l="1"/>
  <c r="I708" i="3"/>
  <c r="F708" i="3"/>
  <c r="D709" i="3"/>
  <c r="E709" i="3" s="1"/>
  <c r="G708" i="3"/>
  <c r="B708" i="3"/>
  <c r="H708" i="3"/>
  <c r="J708" i="3" l="1"/>
  <c r="F709" i="3"/>
  <c r="G709" i="3"/>
  <c r="H709" i="3"/>
  <c r="B709" i="3"/>
  <c r="D710" i="3"/>
  <c r="E710" i="3" s="1"/>
  <c r="I709" i="3"/>
  <c r="J709" i="3" l="1"/>
  <c r="F710" i="3"/>
  <c r="G710" i="3"/>
  <c r="B710" i="3"/>
  <c r="H710" i="3"/>
  <c r="D711" i="3"/>
  <c r="E711" i="3" s="1"/>
  <c r="I710" i="3"/>
  <c r="J710" i="3" l="1"/>
  <c r="G711" i="3"/>
  <c r="H711" i="3"/>
  <c r="D712" i="3"/>
  <c r="E712" i="3" s="1"/>
  <c r="I711" i="3"/>
  <c r="F711" i="3"/>
  <c r="B711" i="3"/>
  <c r="J711" i="3" l="1"/>
  <c r="F712" i="3"/>
  <c r="D713" i="3"/>
  <c r="E713" i="3" s="1"/>
  <c r="B712" i="3"/>
  <c r="H712" i="3"/>
  <c r="G712" i="3"/>
  <c r="I712" i="3"/>
  <c r="J712" i="3" l="1"/>
  <c r="H713" i="3"/>
  <c r="F713" i="3"/>
  <c r="I713" i="3"/>
  <c r="D714" i="3"/>
  <c r="E714" i="3" s="1"/>
  <c r="G713" i="3"/>
  <c r="B713" i="3"/>
  <c r="J713" i="3" l="1"/>
  <c r="F714" i="3"/>
  <c r="D715" i="3"/>
  <c r="E715" i="3" s="1"/>
  <c r="G714" i="3"/>
  <c r="I714" i="3"/>
  <c r="B714" i="3"/>
  <c r="H714" i="3"/>
  <c r="J714" i="3" l="1"/>
  <c r="I715" i="3"/>
  <c r="D716" i="3"/>
  <c r="E716" i="3" s="1"/>
  <c r="G715" i="3"/>
  <c r="B715" i="3"/>
  <c r="H715" i="3"/>
  <c r="F715" i="3"/>
  <c r="J715" i="3" l="1"/>
  <c r="I716" i="3"/>
  <c r="F716" i="3"/>
  <c r="D717" i="3"/>
  <c r="E717" i="3" s="1"/>
  <c r="H716" i="3"/>
  <c r="B716" i="3"/>
  <c r="G716" i="3"/>
  <c r="J716" i="3" l="1"/>
  <c r="F717" i="3"/>
  <c r="G717" i="3"/>
  <c r="I717" i="3"/>
  <c r="D718" i="3"/>
  <c r="E718" i="3" s="1"/>
  <c r="H717" i="3"/>
  <c r="B717" i="3"/>
  <c r="J717" i="3" l="1"/>
  <c r="H718" i="3"/>
  <c r="B718" i="3"/>
  <c r="D719" i="3"/>
  <c r="E719" i="3" s="1"/>
  <c r="G718" i="3"/>
  <c r="F718" i="3"/>
  <c r="I718" i="3"/>
  <c r="J718" i="3" l="1"/>
  <c r="G719" i="3"/>
  <c r="D720" i="3"/>
  <c r="E720" i="3" s="1"/>
  <c r="F719" i="3"/>
  <c r="B719" i="3"/>
  <c r="H719" i="3"/>
  <c r="I719" i="3"/>
  <c r="J719" i="3" l="1"/>
  <c r="I720" i="3"/>
  <c r="G720" i="3"/>
  <c r="F720" i="3"/>
  <c r="H720" i="3"/>
  <c r="B720" i="3"/>
  <c r="D721" i="3"/>
  <c r="E721" i="3" s="1"/>
  <c r="J720" i="3" l="1"/>
  <c r="I721" i="3"/>
  <c r="G721" i="3"/>
  <c r="B721" i="3"/>
  <c r="H721" i="3"/>
  <c r="F721" i="3"/>
  <c r="D722" i="3"/>
  <c r="E722" i="3" s="1"/>
  <c r="J721" i="3" l="1"/>
  <c r="I722" i="3"/>
  <c r="F722" i="3"/>
  <c r="G722" i="3"/>
  <c r="D723" i="3"/>
  <c r="E723" i="3" s="1"/>
  <c r="H722" i="3"/>
  <c r="B722" i="3"/>
  <c r="J722" i="3" l="1"/>
  <c r="G723" i="3"/>
  <c r="D724" i="3"/>
  <c r="E724" i="3" s="1"/>
  <c r="B723" i="3"/>
  <c r="F723" i="3"/>
  <c r="I723" i="3"/>
  <c r="H723" i="3"/>
  <c r="J723" i="3" l="1"/>
  <c r="I724" i="3"/>
  <c r="B724" i="3"/>
  <c r="H724" i="3"/>
  <c r="F724" i="3"/>
  <c r="G724" i="3"/>
  <c r="D725" i="3"/>
  <c r="E725" i="3" s="1"/>
  <c r="J724" i="3" l="1"/>
  <c r="I725" i="3"/>
  <c r="D726" i="3"/>
  <c r="E726" i="3" s="1"/>
  <c r="G725" i="3"/>
  <c r="F725" i="3"/>
  <c r="B725" i="3"/>
  <c r="H725" i="3"/>
  <c r="J725" i="3" l="1"/>
  <c r="I726" i="3"/>
  <c r="B726" i="3"/>
  <c r="G726" i="3"/>
  <c r="F726" i="3"/>
  <c r="D727" i="3"/>
  <c r="E727" i="3" s="1"/>
  <c r="H726" i="3"/>
  <c r="J726" i="3" l="1"/>
  <c r="G727" i="3"/>
  <c r="F727" i="3"/>
  <c r="D728" i="3"/>
  <c r="E728" i="3" s="1"/>
  <c r="H727" i="3"/>
  <c r="B727" i="3"/>
  <c r="I727" i="3"/>
  <c r="J727" i="3" l="1"/>
  <c r="F728" i="3"/>
  <c r="H728" i="3"/>
  <c r="D729" i="3"/>
  <c r="E729" i="3" s="1"/>
  <c r="G728" i="3"/>
  <c r="B728" i="3"/>
  <c r="I728" i="3"/>
  <c r="J728" i="3" l="1"/>
  <c r="F729" i="3"/>
  <c r="G729" i="3"/>
  <c r="D730" i="3"/>
  <c r="E730" i="3" s="1"/>
  <c r="B729" i="3"/>
  <c r="I729" i="3"/>
  <c r="H729" i="3"/>
  <c r="J729" i="3" l="1"/>
  <c r="F730" i="3"/>
  <c r="H730" i="3"/>
  <c r="G730" i="3"/>
  <c r="B730" i="3"/>
  <c r="I730" i="3"/>
  <c r="D731" i="3"/>
  <c r="E731" i="3" s="1"/>
  <c r="J730" i="3" l="1"/>
  <c r="I731" i="3"/>
  <c r="F731" i="3"/>
  <c r="G731" i="3"/>
  <c r="B731" i="3"/>
  <c r="H731" i="3"/>
  <c r="D732" i="3"/>
  <c r="E732" i="3" s="1"/>
  <c r="J731" i="3" l="1"/>
  <c r="I732" i="3"/>
  <c r="B732" i="3"/>
  <c r="G732" i="3"/>
  <c r="F732" i="3"/>
  <c r="D733" i="3"/>
  <c r="E733" i="3" s="1"/>
  <c r="H732" i="3"/>
  <c r="J732" i="3" l="1"/>
  <c r="F733" i="3"/>
  <c r="G733" i="3"/>
  <c r="D734" i="3"/>
  <c r="E734" i="3" s="1"/>
  <c r="H733" i="3"/>
  <c r="B733" i="3"/>
  <c r="I733" i="3"/>
  <c r="J733" i="3" l="1"/>
  <c r="G734" i="3"/>
  <c r="D735" i="3"/>
  <c r="E735" i="3" s="1"/>
  <c r="B734" i="3"/>
  <c r="F734" i="3"/>
  <c r="H734" i="3"/>
  <c r="I734" i="3"/>
  <c r="J734" i="3" l="1"/>
  <c r="I735" i="3"/>
  <c r="G735" i="3"/>
  <c r="B735" i="3"/>
  <c r="F735" i="3"/>
  <c r="H735" i="3"/>
  <c r="D736" i="3"/>
  <c r="E736" i="3" s="1"/>
  <c r="J735" i="3" l="1"/>
  <c r="I736" i="3"/>
  <c r="F736" i="3"/>
  <c r="B736" i="3"/>
  <c r="G736" i="3"/>
  <c r="D737" i="3"/>
  <c r="E737" i="3" s="1"/>
  <c r="H736" i="3"/>
  <c r="J736" i="3" l="1"/>
  <c r="F737" i="3"/>
  <c r="G737" i="3"/>
  <c r="I737" i="3"/>
  <c r="B737" i="3"/>
  <c r="D738" i="3"/>
  <c r="E738" i="3" s="1"/>
  <c r="H737" i="3"/>
  <c r="J737" i="3" l="1"/>
  <c r="H738" i="3"/>
  <c r="F738" i="3"/>
  <c r="G738" i="3"/>
  <c r="I738" i="3"/>
  <c r="B738" i="3"/>
  <c r="D739" i="3"/>
  <c r="E739" i="3" s="1"/>
  <c r="J738" i="3" l="1"/>
  <c r="I739" i="3"/>
  <c r="H739" i="3"/>
  <c r="B739" i="3"/>
  <c r="G739" i="3"/>
  <c r="D740" i="3"/>
  <c r="E740" i="3" s="1"/>
  <c r="F739" i="3"/>
  <c r="J739" i="3" l="1"/>
  <c r="F740" i="3"/>
  <c r="I740" i="3"/>
  <c r="H740" i="3"/>
  <c r="B740" i="3"/>
  <c r="D741" i="3"/>
  <c r="E741" i="3" s="1"/>
  <c r="G740" i="3"/>
  <c r="J740" i="3" l="1"/>
  <c r="F741" i="3"/>
  <c r="B741" i="3"/>
  <c r="D742" i="3"/>
  <c r="E742" i="3" s="1"/>
  <c r="I741" i="3"/>
  <c r="G741" i="3"/>
  <c r="H741" i="3"/>
  <c r="J741" i="3" l="1"/>
  <c r="F742" i="3"/>
  <c r="B742" i="3"/>
  <c r="H742" i="3"/>
  <c r="G742" i="3"/>
  <c r="D743" i="3"/>
  <c r="E743" i="3" s="1"/>
  <c r="I742" i="3"/>
  <c r="J742" i="3" l="1"/>
  <c r="G743" i="3"/>
  <c r="B743" i="3"/>
  <c r="F743" i="3"/>
  <c r="H743" i="3"/>
  <c r="D744" i="3"/>
  <c r="E744" i="3" s="1"/>
  <c r="I743" i="3"/>
  <c r="J743" i="3" l="1"/>
  <c r="F744" i="3"/>
  <c r="H744" i="3"/>
  <c r="B744" i="3"/>
  <c r="G744" i="3"/>
  <c r="D745" i="3"/>
  <c r="E745" i="3" s="1"/>
  <c r="I744" i="3"/>
  <c r="J744" i="3" l="1"/>
  <c r="F745" i="3"/>
  <c r="B745" i="3"/>
  <c r="G745" i="3"/>
  <c r="D746" i="3"/>
  <c r="E746" i="3" s="1"/>
  <c r="H745" i="3"/>
  <c r="I745" i="3"/>
  <c r="J745" i="3" l="1"/>
  <c r="F746" i="3"/>
  <c r="G746" i="3"/>
  <c r="B746" i="3"/>
  <c r="H746" i="3"/>
  <c r="D747" i="3"/>
  <c r="E747" i="3" s="1"/>
  <c r="I746" i="3"/>
  <c r="J746" i="3" l="1"/>
  <c r="G747" i="3"/>
  <c r="F747" i="3"/>
  <c r="B747" i="3"/>
  <c r="H747" i="3"/>
  <c r="D748" i="3"/>
  <c r="E748" i="3" s="1"/>
  <c r="I747" i="3"/>
  <c r="J747" i="3" l="1"/>
  <c r="F748" i="3"/>
  <c r="H748" i="3"/>
  <c r="G748" i="3"/>
  <c r="B748" i="3"/>
  <c r="I748" i="3"/>
  <c r="D749" i="3"/>
  <c r="E749" i="3" s="1"/>
  <c r="J748" i="3" l="1"/>
  <c r="I749" i="3"/>
  <c r="F749" i="3"/>
  <c r="B749" i="3"/>
  <c r="G749" i="3"/>
  <c r="D750" i="3"/>
  <c r="E750" i="3" s="1"/>
  <c r="H749" i="3"/>
  <c r="J749" i="3" l="1"/>
  <c r="G750" i="3"/>
  <c r="B750" i="3"/>
  <c r="D751" i="3"/>
  <c r="E751" i="3" s="1"/>
  <c r="I750" i="3"/>
  <c r="F750" i="3"/>
  <c r="H750" i="3"/>
  <c r="J750" i="3" l="1"/>
  <c r="G751" i="3"/>
  <c r="F751" i="3"/>
  <c r="H751" i="3"/>
  <c r="D752" i="3"/>
  <c r="E752" i="3" s="1"/>
  <c r="B751" i="3"/>
  <c r="I751" i="3"/>
  <c r="J751" i="3" l="1"/>
  <c r="F752" i="3"/>
  <c r="G752" i="3"/>
  <c r="I752" i="3"/>
  <c r="D753" i="3"/>
  <c r="E753" i="3" s="1"/>
  <c r="B752" i="3"/>
  <c r="H752" i="3"/>
  <c r="J752" i="3" l="1"/>
  <c r="F753" i="3"/>
  <c r="D754" i="3"/>
  <c r="E754" i="3" s="1"/>
  <c r="G753" i="3"/>
  <c r="B753" i="3"/>
  <c r="I753" i="3"/>
  <c r="H753" i="3"/>
  <c r="J753" i="3" l="1"/>
  <c r="I754" i="3"/>
  <c r="D755" i="3"/>
  <c r="E755" i="3" s="1"/>
  <c r="G754" i="3"/>
  <c r="F754" i="3"/>
  <c r="B754" i="3"/>
  <c r="H754" i="3"/>
  <c r="J754" i="3" l="1"/>
  <c r="H755" i="3"/>
  <c r="I755" i="3"/>
  <c r="D756" i="3"/>
  <c r="E756" i="3" s="1"/>
  <c r="G755" i="3"/>
  <c r="F755" i="3"/>
  <c r="B755" i="3"/>
  <c r="J755" i="3" l="1"/>
  <c r="F756" i="3"/>
  <c r="I756" i="3"/>
  <c r="B756" i="3"/>
  <c r="D757" i="3"/>
  <c r="E757" i="3" s="1"/>
  <c r="G756" i="3"/>
  <c r="H756" i="3"/>
  <c r="J756" i="3" l="1"/>
  <c r="F757" i="3"/>
  <c r="D758" i="3"/>
  <c r="E758" i="3" s="1"/>
  <c r="G757" i="3"/>
  <c r="B757" i="3"/>
  <c r="H757" i="3"/>
  <c r="I757" i="3"/>
  <c r="J757" i="3" l="1"/>
  <c r="I758" i="3"/>
  <c r="G758" i="3"/>
  <c r="F758" i="3"/>
  <c r="H758" i="3"/>
  <c r="D759" i="3"/>
  <c r="E759" i="3" s="1"/>
  <c r="B758" i="3"/>
  <c r="J758" i="3" l="1"/>
  <c r="G759" i="3"/>
  <c r="D760" i="3"/>
  <c r="E760" i="3" s="1"/>
  <c r="B759" i="3"/>
  <c r="H759" i="3"/>
  <c r="F759" i="3"/>
  <c r="I759" i="3"/>
  <c r="J759" i="3" l="1"/>
  <c r="I760" i="3"/>
  <c r="F760" i="3"/>
  <c r="D761" i="3"/>
  <c r="E761" i="3" s="1"/>
  <c r="B760" i="3"/>
  <c r="H760" i="3"/>
  <c r="G760" i="3"/>
  <c r="J760" i="3" l="1"/>
  <c r="F761" i="3"/>
  <c r="I761" i="3"/>
  <c r="B761" i="3"/>
  <c r="G761" i="3"/>
  <c r="D762" i="3"/>
  <c r="E762" i="3" s="1"/>
  <c r="H761" i="3"/>
  <c r="J761" i="3" l="1"/>
  <c r="F762" i="3"/>
  <c r="B762" i="3"/>
  <c r="G762" i="3"/>
  <c r="D763" i="3"/>
  <c r="E763" i="3" s="1"/>
  <c r="H762" i="3"/>
  <c r="I762" i="3"/>
  <c r="J762" i="3" l="1"/>
  <c r="G763" i="3"/>
  <c r="D764" i="3"/>
  <c r="E764" i="3" s="1"/>
  <c r="F763" i="3"/>
  <c r="H763" i="3"/>
  <c r="B763" i="3"/>
  <c r="I763" i="3"/>
  <c r="J763" i="3" l="1"/>
  <c r="I764" i="3"/>
  <c r="F764" i="3"/>
  <c r="B764" i="3"/>
  <c r="G764" i="3"/>
  <c r="D765" i="3"/>
  <c r="E765" i="3" s="1"/>
  <c r="H764" i="3"/>
  <c r="J764" i="3" l="1"/>
  <c r="F765" i="3"/>
  <c r="G765" i="3"/>
  <c r="H765" i="3"/>
  <c r="D766" i="3"/>
  <c r="E766" i="3" s="1"/>
  <c r="I765" i="3"/>
  <c r="B765" i="3"/>
  <c r="J765" i="3" l="1"/>
  <c r="G766" i="3"/>
  <c r="F766" i="3"/>
  <c r="B766" i="3"/>
  <c r="I766" i="3"/>
  <c r="D767" i="3"/>
  <c r="E767" i="3" s="1"/>
  <c r="H766" i="3"/>
  <c r="J766" i="3" l="1"/>
  <c r="G767" i="3"/>
  <c r="F767" i="3"/>
  <c r="I767" i="3"/>
  <c r="D768" i="3"/>
  <c r="E768" i="3" s="1"/>
  <c r="B767" i="3"/>
  <c r="H767" i="3"/>
  <c r="J767" i="3" l="1"/>
  <c r="F768" i="3"/>
  <c r="B768" i="3"/>
  <c r="G768" i="3"/>
  <c r="I768" i="3"/>
  <c r="D769" i="3"/>
  <c r="E769" i="3" s="1"/>
  <c r="H768" i="3"/>
  <c r="J768" i="3" l="1"/>
  <c r="F769" i="3"/>
  <c r="G769" i="3"/>
  <c r="B769" i="3"/>
  <c r="H769" i="3"/>
  <c r="D770" i="3"/>
  <c r="E770" i="3" s="1"/>
  <c r="I769" i="3"/>
  <c r="J769" i="3" l="1"/>
  <c r="F770" i="3"/>
  <c r="G770" i="3"/>
  <c r="D771" i="3"/>
  <c r="E771" i="3" s="1"/>
  <c r="H770" i="3"/>
  <c r="B770" i="3"/>
  <c r="I770" i="3"/>
  <c r="J770" i="3" l="1"/>
  <c r="F771" i="3"/>
  <c r="D772" i="3"/>
  <c r="E772" i="3" s="1"/>
  <c r="G771" i="3"/>
  <c r="B771" i="3"/>
  <c r="H771" i="3"/>
  <c r="I771" i="3"/>
  <c r="J771" i="3" l="1"/>
  <c r="H772" i="3"/>
  <c r="F772" i="3"/>
  <c r="D773" i="3"/>
  <c r="E773" i="3" s="1"/>
  <c r="I772" i="3"/>
  <c r="B772" i="3"/>
  <c r="G772" i="3"/>
  <c r="J772" i="3" l="1"/>
  <c r="F773" i="3"/>
  <c r="G773" i="3"/>
  <c r="D774" i="3"/>
  <c r="E774" i="3" s="1"/>
  <c r="H773" i="3"/>
  <c r="B773" i="3"/>
  <c r="I773" i="3"/>
  <c r="J773" i="3" l="1"/>
  <c r="F774" i="3"/>
  <c r="D775" i="3"/>
  <c r="E775" i="3" s="1"/>
  <c r="G774" i="3"/>
  <c r="B774" i="3"/>
  <c r="H774" i="3"/>
  <c r="I774" i="3"/>
  <c r="J774" i="3" l="1"/>
  <c r="I775" i="3"/>
  <c r="G775" i="3"/>
  <c r="B775" i="3"/>
  <c r="F775" i="3"/>
  <c r="D776" i="3"/>
  <c r="E776" i="3" s="1"/>
  <c r="H775" i="3"/>
  <c r="J775" i="3" l="1"/>
  <c r="F776" i="3"/>
  <c r="H776" i="3"/>
  <c r="D777" i="3"/>
  <c r="E777" i="3" s="1"/>
  <c r="G776" i="3"/>
  <c r="B776" i="3"/>
  <c r="I776" i="3"/>
  <c r="J776" i="3" l="1"/>
  <c r="F777" i="3"/>
  <c r="G777" i="3"/>
  <c r="B777" i="3"/>
  <c r="H777" i="3"/>
  <c r="D778" i="3"/>
  <c r="E778" i="3" s="1"/>
  <c r="I777" i="3"/>
  <c r="J777" i="3" l="1"/>
  <c r="F778" i="3"/>
  <c r="B778" i="3"/>
  <c r="H778" i="3"/>
  <c r="D779" i="3"/>
  <c r="E779" i="3" s="1"/>
  <c r="I778" i="3"/>
  <c r="G778" i="3"/>
  <c r="J778" i="3" l="1"/>
  <c r="F779" i="3"/>
  <c r="G779" i="3"/>
  <c r="B779" i="3"/>
  <c r="D780" i="3"/>
  <c r="E780" i="3" s="1"/>
  <c r="I779" i="3"/>
  <c r="H779" i="3"/>
  <c r="J779" i="3" l="1"/>
  <c r="F780" i="3"/>
  <c r="H780" i="3"/>
  <c r="B780" i="3"/>
  <c r="G780" i="3"/>
  <c r="D781" i="3"/>
  <c r="E781" i="3" s="1"/>
  <c r="I780" i="3"/>
  <c r="J780" i="3" l="1"/>
  <c r="F781" i="3"/>
  <c r="H781" i="3"/>
  <c r="G781" i="3"/>
  <c r="B781" i="3"/>
  <c r="D782" i="3"/>
  <c r="E782" i="3" s="1"/>
  <c r="I781" i="3"/>
  <c r="J781" i="3" l="1"/>
  <c r="H782" i="3"/>
  <c r="G782" i="3"/>
  <c r="B782" i="3"/>
  <c r="F782" i="3"/>
  <c r="D783" i="3"/>
  <c r="E783" i="3" s="1"/>
  <c r="I782" i="3"/>
  <c r="J782" i="3" l="1"/>
  <c r="G783" i="3"/>
  <c r="F783" i="3"/>
  <c r="H783" i="3"/>
  <c r="B783" i="3"/>
  <c r="I783" i="3"/>
  <c r="D784" i="3"/>
  <c r="E784" i="3" s="1"/>
  <c r="J783" i="3" l="1"/>
  <c r="I784" i="3"/>
  <c r="G784" i="3"/>
  <c r="D785" i="3"/>
  <c r="E785" i="3" s="1"/>
  <c r="F784" i="3"/>
  <c r="H784" i="3"/>
  <c r="B784" i="3"/>
  <c r="J784" i="3" l="1"/>
  <c r="F785" i="3"/>
  <c r="D786" i="3"/>
  <c r="E786" i="3" s="1"/>
  <c r="B785" i="3"/>
  <c r="G785" i="3"/>
  <c r="H785" i="3"/>
  <c r="I785" i="3"/>
  <c r="J785" i="3" l="1"/>
  <c r="I786" i="3"/>
  <c r="F786" i="3"/>
  <c r="G786" i="3"/>
  <c r="B786" i="3"/>
  <c r="H786" i="3"/>
  <c r="D787" i="3"/>
  <c r="E787" i="3" s="1"/>
  <c r="J786" i="3" l="1"/>
  <c r="H787" i="3"/>
  <c r="G787" i="3"/>
  <c r="I787" i="3"/>
  <c r="F787" i="3"/>
  <c r="B787" i="3"/>
  <c r="D788" i="3"/>
  <c r="E788" i="3" s="1"/>
  <c r="J787" i="3" l="1"/>
  <c r="H788" i="3"/>
  <c r="I788" i="3"/>
  <c r="F788" i="3"/>
  <c r="D789" i="3"/>
  <c r="E789" i="3" s="1"/>
  <c r="G788" i="3"/>
  <c r="B788" i="3"/>
  <c r="J788" i="3" l="1"/>
  <c r="F789" i="3"/>
  <c r="G789" i="3"/>
  <c r="D790" i="3"/>
  <c r="E790" i="3" s="1"/>
  <c r="H789" i="3"/>
  <c r="B789" i="3"/>
  <c r="I789" i="3"/>
  <c r="J789" i="3" l="1"/>
  <c r="F790" i="3"/>
  <c r="G790" i="3"/>
  <c r="B790" i="3"/>
  <c r="H790" i="3"/>
  <c r="D791" i="3"/>
  <c r="E791" i="3" s="1"/>
  <c r="I790" i="3"/>
  <c r="J790" i="3" l="1"/>
  <c r="G791" i="3"/>
  <c r="D792" i="3"/>
  <c r="E792" i="3" s="1"/>
  <c r="F791" i="3"/>
  <c r="H791" i="3"/>
  <c r="B791" i="3"/>
  <c r="I791" i="3"/>
  <c r="J791" i="3" l="1"/>
  <c r="I792" i="3"/>
  <c r="H792" i="3"/>
  <c r="F792" i="3"/>
  <c r="B792" i="3"/>
  <c r="G792" i="3"/>
  <c r="D793" i="3"/>
  <c r="E793" i="3" s="1"/>
  <c r="J792" i="3" l="1"/>
  <c r="I793" i="3"/>
  <c r="G793" i="3"/>
  <c r="B793" i="3"/>
  <c r="H793" i="3"/>
  <c r="F793" i="3"/>
  <c r="D794" i="3"/>
  <c r="E794" i="3" s="1"/>
  <c r="J793" i="3" l="1"/>
  <c r="I794" i="3"/>
  <c r="F794" i="3"/>
  <c r="G794" i="3"/>
  <c r="B794" i="3"/>
  <c r="H794" i="3"/>
  <c r="D795" i="3"/>
  <c r="E795" i="3" s="1"/>
  <c r="J794" i="3" l="1"/>
  <c r="I795" i="3"/>
  <c r="G795" i="3"/>
  <c r="B795" i="3"/>
  <c r="F795" i="3"/>
  <c r="D796" i="3"/>
  <c r="E796" i="3" s="1"/>
  <c r="H795" i="3"/>
  <c r="J795" i="3" l="1"/>
  <c r="F796" i="3"/>
  <c r="B796" i="3"/>
  <c r="H796" i="3"/>
  <c r="G796" i="3"/>
  <c r="D797" i="3"/>
  <c r="E797" i="3" s="1"/>
  <c r="I796" i="3"/>
  <c r="J796" i="3" l="1"/>
  <c r="F797" i="3"/>
  <c r="G797" i="3"/>
  <c r="B797" i="3"/>
  <c r="I797" i="3"/>
  <c r="H797" i="3"/>
  <c r="D798" i="3"/>
  <c r="E798" i="3" s="1"/>
  <c r="J797" i="3" l="1"/>
  <c r="I798" i="3"/>
  <c r="F798" i="3"/>
  <c r="B798" i="3"/>
  <c r="H798" i="3"/>
  <c r="G798" i="3"/>
  <c r="D799" i="3"/>
  <c r="E799" i="3" s="1"/>
  <c r="J798" i="3" l="1"/>
  <c r="I799" i="3"/>
  <c r="D800" i="3"/>
  <c r="E800" i="3" s="1"/>
  <c r="H799" i="3"/>
  <c r="G799" i="3"/>
  <c r="F799" i="3"/>
  <c r="B799" i="3"/>
  <c r="J799" i="3" l="1"/>
  <c r="I800" i="3"/>
  <c r="G800" i="3"/>
  <c r="B800" i="3"/>
  <c r="H800" i="3"/>
  <c r="F800" i="3"/>
  <c r="D801" i="3"/>
  <c r="E801" i="3" s="1"/>
  <c r="J800" i="3" l="1"/>
  <c r="I801" i="3"/>
  <c r="F801" i="3"/>
  <c r="G801" i="3"/>
  <c r="H801" i="3"/>
  <c r="B801" i="3"/>
  <c r="D802" i="3"/>
  <c r="E802" i="3" s="1"/>
  <c r="J801" i="3" l="1"/>
  <c r="G802" i="3"/>
  <c r="H802" i="3"/>
  <c r="B802" i="3"/>
  <c r="I802" i="3"/>
  <c r="F802" i="3"/>
  <c r="D803" i="3"/>
  <c r="E803" i="3" s="1"/>
  <c r="J802" i="3" l="1"/>
  <c r="I803" i="3"/>
  <c r="B803" i="3"/>
  <c r="G803" i="3"/>
  <c r="H803" i="3"/>
  <c r="F803" i="3"/>
  <c r="D804" i="3"/>
  <c r="E804" i="3" s="1"/>
  <c r="J803" i="3" l="1"/>
  <c r="H804" i="3"/>
  <c r="F804" i="3"/>
  <c r="I804" i="3"/>
  <c r="B804" i="3"/>
  <c r="G804" i="3"/>
  <c r="D805" i="3"/>
  <c r="E805" i="3" s="1"/>
  <c r="J804" i="3" l="1"/>
  <c r="I805" i="3"/>
  <c r="F805" i="3"/>
  <c r="G805" i="3"/>
  <c r="D806" i="3"/>
  <c r="E806" i="3" s="1"/>
  <c r="H805" i="3"/>
  <c r="B805" i="3"/>
  <c r="J805" i="3" l="1"/>
  <c r="F806" i="3"/>
  <c r="G806" i="3"/>
  <c r="I806" i="3"/>
  <c r="B806" i="3"/>
  <c r="H806" i="3"/>
  <c r="D807" i="3"/>
  <c r="E807" i="3" s="1"/>
  <c r="J806" i="3" l="1"/>
  <c r="I807" i="3"/>
  <c r="F807" i="3"/>
  <c r="G807" i="3"/>
  <c r="H807" i="3"/>
  <c r="D808" i="3"/>
  <c r="E808" i="3" s="1"/>
  <c r="B807" i="3"/>
  <c r="J807" i="3" l="1"/>
  <c r="F808" i="3"/>
  <c r="H808" i="3"/>
  <c r="D809" i="3"/>
  <c r="E809" i="3" s="1"/>
  <c r="G808" i="3"/>
  <c r="B808" i="3"/>
  <c r="I808" i="3"/>
  <c r="J808" i="3" l="1"/>
  <c r="F809" i="3"/>
  <c r="G809" i="3"/>
  <c r="B809" i="3"/>
  <c r="H809" i="3"/>
  <c r="D810" i="3"/>
  <c r="E810" i="3" s="1"/>
  <c r="I809" i="3"/>
  <c r="J809" i="3" l="1"/>
  <c r="F810" i="3"/>
  <c r="H810" i="3"/>
  <c r="D811" i="3"/>
  <c r="E811" i="3" s="1"/>
  <c r="G810" i="3"/>
  <c r="B810" i="3"/>
  <c r="I810" i="3"/>
  <c r="J810" i="3" l="1"/>
  <c r="F811" i="3"/>
  <c r="G811" i="3"/>
  <c r="H811" i="3"/>
  <c r="D812" i="3"/>
  <c r="E812" i="3" s="1"/>
  <c r="B811" i="3"/>
  <c r="I811" i="3"/>
  <c r="J811" i="3" l="1"/>
  <c r="F812" i="3"/>
  <c r="H812" i="3"/>
  <c r="G812" i="3"/>
  <c r="D813" i="3"/>
  <c r="E813" i="3" s="1"/>
  <c r="I812" i="3"/>
  <c r="B812" i="3"/>
  <c r="J812" i="3" l="1"/>
  <c r="F813" i="3"/>
  <c r="G813" i="3"/>
  <c r="D814" i="3"/>
  <c r="E814" i="3" s="1"/>
  <c r="H813" i="3"/>
  <c r="B813" i="3"/>
  <c r="I813" i="3"/>
  <c r="J813" i="3" l="1"/>
  <c r="G814" i="3"/>
  <c r="I814" i="3"/>
  <c r="B814" i="3"/>
  <c r="F814" i="3"/>
  <c r="D815" i="3"/>
  <c r="E815" i="3" s="1"/>
  <c r="H814" i="3"/>
  <c r="J814" i="3" l="1"/>
  <c r="G815" i="3"/>
  <c r="H815" i="3"/>
  <c r="I815" i="3"/>
  <c r="F815" i="3"/>
  <c r="B815" i="3"/>
  <c r="D816" i="3"/>
  <c r="E816" i="3" s="1"/>
  <c r="J815" i="3" l="1"/>
  <c r="I816" i="3"/>
  <c r="F816" i="3"/>
  <c r="G816" i="3"/>
  <c r="D817" i="3"/>
  <c r="E817" i="3" s="1"/>
  <c r="H816" i="3"/>
  <c r="B816" i="3"/>
  <c r="J816" i="3" l="1"/>
  <c r="F817" i="3"/>
  <c r="B817" i="3"/>
  <c r="D818" i="3"/>
  <c r="E818" i="3" s="1"/>
  <c r="G817" i="3"/>
  <c r="H817" i="3"/>
  <c r="I817" i="3"/>
  <c r="J817" i="3" l="1"/>
  <c r="F818" i="3"/>
  <c r="G818" i="3"/>
  <c r="B818" i="3"/>
  <c r="H818" i="3"/>
  <c r="D819" i="3"/>
  <c r="E819" i="3" s="1"/>
  <c r="I818" i="3"/>
  <c r="J818" i="3" l="1"/>
  <c r="I819" i="3"/>
  <c r="F819" i="3"/>
  <c r="G819" i="3"/>
  <c r="D820" i="3"/>
  <c r="E820" i="3" s="1"/>
  <c r="B819" i="3"/>
  <c r="H819" i="3"/>
  <c r="J819" i="3" l="1"/>
  <c r="F820" i="3"/>
  <c r="B820" i="3"/>
  <c r="I820" i="3"/>
  <c r="G820" i="3"/>
  <c r="D821" i="3"/>
  <c r="E821" i="3" s="1"/>
  <c r="H820" i="3"/>
  <c r="J820" i="3" l="1"/>
  <c r="F821" i="3"/>
  <c r="H821" i="3"/>
  <c r="I821" i="3"/>
  <c r="G821" i="3"/>
  <c r="D822" i="3"/>
  <c r="E822" i="3" s="1"/>
  <c r="B821" i="3"/>
  <c r="J821" i="3" l="1"/>
  <c r="F822" i="3"/>
  <c r="B822" i="3"/>
  <c r="I822" i="3"/>
  <c r="G822" i="3"/>
  <c r="D823" i="3"/>
  <c r="E823" i="3" s="1"/>
  <c r="H822" i="3"/>
  <c r="J822" i="3" l="1"/>
  <c r="G823" i="3"/>
  <c r="F823" i="3"/>
  <c r="I823" i="3"/>
  <c r="B823" i="3"/>
  <c r="H823" i="3"/>
  <c r="D824" i="3"/>
  <c r="E824" i="3" s="1"/>
  <c r="J823" i="3" l="1"/>
  <c r="I824" i="3"/>
  <c r="H824" i="3"/>
  <c r="G824" i="3"/>
  <c r="F824" i="3"/>
  <c r="B824" i="3"/>
  <c r="D825" i="3"/>
  <c r="E825" i="3" s="1"/>
  <c r="J824" i="3" l="1"/>
  <c r="H825" i="3"/>
  <c r="F825" i="3"/>
  <c r="B825" i="3"/>
  <c r="G825" i="3"/>
  <c r="I825" i="3"/>
  <c r="D826" i="3"/>
  <c r="E826" i="3" s="1"/>
  <c r="J825" i="3" l="1"/>
  <c r="I826" i="3"/>
  <c r="F826" i="3"/>
  <c r="G826" i="3"/>
  <c r="B826" i="3"/>
  <c r="H826" i="3"/>
  <c r="D827" i="3"/>
  <c r="E827" i="3" s="1"/>
  <c r="J826" i="3" l="1"/>
  <c r="I827" i="3"/>
  <c r="F827" i="3"/>
  <c r="G827" i="3"/>
  <c r="B827" i="3"/>
  <c r="H827" i="3"/>
  <c r="D828" i="3"/>
  <c r="E828" i="3" s="1"/>
  <c r="J827" i="3" l="1"/>
  <c r="I828" i="3"/>
  <c r="G828" i="3"/>
  <c r="F828" i="3"/>
  <c r="D829" i="3"/>
  <c r="E829" i="3" s="1"/>
  <c r="H828" i="3"/>
  <c r="B828" i="3"/>
  <c r="J828" i="3" l="1"/>
  <c r="G829" i="3"/>
  <c r="B829" i="3"/>
  <c r="H829" i="3"/>
  <c r="D830" i="3"/>
  <c r="E830" i="3" s="1"/>
  <c r="I829" i="3"/>
  <c r="F829" i="3"/>
  <c r="J829" i="3" l="1"/>
  <c r="G830" i="3"/>
  <c r="D831" i="3"/>
  <c r="E831" i="3" s="1"/>
  <c r="F830" i="3"/>
  <c r="H830" i="3"/>
  <c r="B830" i="3"/>
  <c r="I830" i="3"/>
  <c r="J830" i="3" l="1"/>
  <c r="I831" i="3"/>
  <c r="F831" i="3"/>
  <c r="G831" i="3"/>
  <c r="B831" i="3"/>
  <c r="H831" i="3"/>
  <c r="D832" i="3"/>
  <c r="E832" i="3" s="1"/>
  <c r="J831" i="3" l="1"/>
  <c r="I832" i="3"/>
  <c r="F832" i="3"/>
  <c r="G832" i="3"/>
  <c r="B832" i="3"/>
  <c r="H832" i="3"/>
  <c r="D833" i="3"/>
  <c r="E833" i="3" s="1"/>
  <c r="J832" i="3" l="1"/>
  <c r="I833" i="3"/>
  <c r="G833" i="3"/>
  <c r="F833" i="3"/>
  <c r="D834" i="3"/>
  <c r="E834" i="3" s="1"/>
  <c r="H833" i="3"/>
  <c r="B833" i="3"/>
  <c r="J833" i="3" l="1"/>
  <c r="F834" i="3"/>
  <c r="G834" i="3"/>
  <c r="B834" i="3"/>
  <c r="D835" i="3"/>
  <c r="E835" i="3" s="1"/>
  <c r="I834" i="3"/>
  <c r="H834" i="3"/>
  <c r="J834" i="3" l="1"/>
  <c r="G835" i="3"/>
  <c r="H835" i="3"/>
  <c r="F835" i="3"/>
  <c r="D836" i="3"/>
  <c r="E836" i="3" s="1"/>
  <c r="I835" i="3"/>
  <c r="B835" i="3"/>
  <c r="J835" i="3" l="1"/>
  <c r="F836" i="3"/>
  <c r="G836" i="3"/>
  <c r="I836" i="3"/>
  <c r="B836" i="3"/>
  <c r="D837" i="3"/>
  <c r="E837" i="3" s="1"/>
  <c r="H836" i="3"/>
  <c r="J836" i="3" l="1"/>
  <c r="F837" i="3"/>
  <c r="G837" i="3"/>
  <c r="D838" i="3"/>
  <c r="E838" i="3" s="1"/>
  <c r="H837" i="3"/>
  <c r="B837" i="3"/>
  <c r="I837" i="3"/>
  <c r="J837" i="3" l="1"/>
  <c r="F838" i="3"/>
  <c r="G838" i="3"/>
  <c r="D839" i="3"/>
  <c r="E839" i="3" s="1"/>
  <c r="H838" i="3"/>
  <c r="B838" i="3"/>
  <c r="I838" i="3"/>
  <c r="J838" i="3" l="1"/>
  <c r="G839" i="3"/>
  <c r="F839" i="3"/>
  <c r="B839" i="3"/>
  <c r="H839" i="3"/>
  <c r="D840" i="3"/>
  <c r="E840" i="3" s="1"/>
  <c r="I839" i="3"/>
  <c r="J839" i="3" l="1"/>
  <c r="F840" i="3"/>
  <c r="G840" i="3"/>
  <c r="H840" i="3"/>
  <c r="B840" i="3"/>
  <c r="D841" i="3"/>
  <c r="E841" i="3" s="1"/>
  <c r="I840" i="3"/>
  <c r="J840" i="3" l="1"/>
  <c r="F841" i="3"/>
  <c r="G841" i="3"/>
  <c r="H841" i="3"/>
  <c r="D842" i="3"/>
  <c r="E842" i="3" s="1"/>
  <c r="B841" i="3"/>
  <c r="I841" i="3"/>
  <c r="J841" i="3" l="1"/>
  <c r="F842" i="3"/>
  <c r="D843" i="3"/>
  <c r="E843" i="3" s="1"/>
  <c r="G842" i="3"/>
  <c r="B842" i="3"/>
  <c r="I842" i="3"/>
  <c r="H842" i="3"/>
  <c r="J842" i="3" l="1"/>
  <c r="I843" i="3"/>
  <c r="G843" i="3"/>
  <c r="F843" i="3"/>
  <c r="D844" i="3"/>
  <c r="E844" i="3" s="1"/>
  <c r="B843" i="3"/>
  <c r="H843" i="3"/>
  <c r="J843" i="3" l="1"/>
  <c r="F844" i="3"/>
  <c r="H844" i="3"/>
  <c r="B844" i="3"/>
  <c r="G844" i="3"/>
  <c r="D845" i="3"/>
  <c r="E845" i="3" s="1"/>
  <c r="I844" i="3"/>
  <c r="J844" i="3" l="1"/>
  <c r="F845" i="3"/>
  <c r="G845" i="3"/>
  <c r="H845" i="3"/>
  <c r="I845" i="3"/>
  <c r="B845" i="3"/>
  <c r="D846" i="3"/>
  <c r="E846" i="3" s="1"/>
  <c r="J845" i="3" l="1"/>
  <c r="I846" i="3"/>
  <c r="G846" i="3"/>
  <c r="H846" i="3"/>
  <c r="D847" i="3"/>
  <c r="E847" i="3" s="1"/>
  <c r="F846" i="3"/>
  <c r="B846" i="3"/>
  <c r="J846" i="3" l="1"/>
  <c r="G847" i="3"/>
  <c r="B847" i="3"/>
  <c r="F847" i="3"/>
  <c r="I847" i="3"/>
  <c r="D848" i="3"/>
  <c r="E848" i="3" s="1"/>
  <c r="H847" i="3"/>
  <c r="J847" i="3" l="1"/>
  <c r="F848" i="3"/>
  <c r="G848" i="3"/>
  <c r="B848" i="3"/>
  <c r="H848" i="3"/>
  <c r="D849" i="3"/>
  <c r="E849" i="3" s="1"/>
  <c r="I848" i="3"/>
  <c r="J848" i="3" l="1"/>
  <c r="F849" i="3"/>
  <c r="D850" i="3"/>
  <c r="E850" i="3" s="1"/>
  <c r="H849" i="3"/>
  <c r="G849" i="3"/>
  <c r="I849" i="3"/>
  <c r="B849" i="3"/>
  <c r="J849" i="3" l="1"/>
  <c r="I850" i="3"/>
  <c r="G850" i="3"/>
  <c r="B850" i="3"/>
  <c r="F850" i="3"/>
  <c r="H850" i="3"/>
  <c r="D851" i="3"/>
  <c r="E851" i="3" s="1"/>
  <c r="J850" i="3" l="1"/>
  <c r="H851" i="3"/>
  <c r="F851" i="3"/>
  <c r="G851" i="3"/>
  <c r="I851" i="3"/>
  <c r="D852" i="3"/>
  <c r="E852" i="3" s="1"/>
  <c r="B851" i="3"/>
  <c r="J851" i="3" l="1"/>
  <c r="F852" i="3"/>
  <c r="I852" i="3"/>
  <c r="B852" i="3"/>
  <c r="G852" i="3"/>
  <c r="D853" i="3"/>
  <c r="E853" i="3" s="1"/>
  <c r="H852" i="3"/>
  <c r="J852" i="3" l="1"/>
  <c r="F853" i="3"/>
  <c r="G853" i="3"/>
  <c r="B853" i="3"/>
  <c r="H853" i="3"/>
  <c r="D854" i="3"/>
  <c r="E854" i="3" s="1"/>
  <c r="I853" i="3"/>
  <c r="J853" i="3" l="1"/>
  <c r="F854" i="3"/>
  <c r="D855" i="3"/>
  <c r="E855" i="3" s="1"/>
  <c r="B854" i="3"/>
  <c r="I854" i="3"/>
  <c r="G854" i="3"/>
  <c r="H854" i="3"/>
  <c r="J854" i="3" l="1"/>
  <c r="I855" i="3"/>
  <c r="F855" i="3"/>
  <c r="B855" i="3"/>
  <c r="H855" i="3"/>
  <c r="G855" i="3"/>
  <c r="D856" i="3"/>
  <c r="E856" i="3" s="1"/>
  <c r="J855" i="3" l="1"/>
  <c r="I856" i="3"/>
  <c r="F856" i="3"/>
  <c r="H856" i="3"/>
  <c r="B856" i="3"/>
  <c r="G856" i="3"/>
  <c r="D857" i="3"/>
  <c r="E857" i="3" s="1"/>
  <c r="J856" i="3" l="1"/>
  <c r="I857" i="3"/>
  <c r="F857" i="3"/>
  <c r="G857" i="3"/>
  <c r="D858" i="3"/>
  <c r="E858" i="3" s="1"/>
  <c r="H857" i="3"/>
  <c r="B857" i="3"/>
  <c r="J857" i="3" l="1"/>
  <c r="F858" i="3"/>
  <c r="G858" i="3"/>
  <c r="I858" i="3"/>
  <c r="B858" i="3"/>
  <c r="H858" i="3"/>
  <c r="D859" i="3"/>
  <c r="E859" i="3" s="1"/>
  <c r="J858" i="3" l="1"/>
  <c r="I859" i="3"/>
  <c r="G859" i="3"/>
  <c r="B859" i="3"/>
  <c r="H859" i="3"/>
  <c r="F859" i="3"/>
  <c r="D860" i="3"/>
  <c r="E860" i="3" s="1"/>
  <c r="J859" i="3" l="1"/>
  <c r="I860" i="3"/>
  <c r="B860" i="3"/>
  <c r="H860" i="3"/>
  <c r="F860" i="3"/>
  <c r="G860" i="3"/>
  <c r="D861" i="3"/>
  <c r="E861" i="3" s="1"/>
  <c r="J860" i="3" l="1"/>
  <c r="I861" i="3"/>
  <c r="F861" i="3"/>
  <c r="H861" i="3"/>
  <c r="G861" i="3"/>
  <c r="D862" i="3"/>
  <c r="E862" i="3" s="1"/>
  <c r="B861" i="3"/>
  <c r="J861" i="3" l="1"/>
  <c r="G862" i="3"/>
  <c r="D863" i="3"/>
  <c r="E863" i="3" s="1"/>
  <c r="B862" i="3"/>
  <c r="F862" i="3"/>
  <c r="H862" i="3"/>
  <c r="I862" i="3"/>
  <c r="J862" i="3" l="1"/>
  <c r="I863" i="3"/>
  <c r="G863" i="3"/>
  <c r="F863" i="3"/>
  <c r="B863" i="3"/>
  <c r="H863" i="3"/>
  <c r="D864" i="3"/>
  <c r="E864" i="3" s="1"/>
  <c r="J863" i="3" l="1"/>
  <c r="H864" i="3"/>
  <c r="D865" i="3"/>
  <c r="E865" i="3" s="1"/>
  <c r="G864" i="3"/>
  <c r="I864" i="3"/>
  <c r="F864" i="3"/>
  <c r="B864" i="3"/>
  <c r="J864" i="3" l="1"/>
  <c r="I865" i="3"/>
  <c r="G865" i="3"/>
  <c r="B865" i="3"/>
  <c r="H865" i="3"/>
  <c r="F865" i="3"/>
  <c r="D866" i="3"/>
  <c r="E866" i="3" s="1"/>
  <c r="J865" i="3" l="1"/>
  <c r="I866" i="3"/>
  <c r="F866" i="3"/>
  <c r="H866" i="3"/>
  <c r="B866" i="3"/>
  <c r="G866" i="3"/>
  <c r="D867" i="3"/>
  <c r="E867" i="3" s="1"/>
  <c r="J866" i="3" l="1"/>
  <c r="I867" i="3"/>
  <c r="G867" i="3"/>
  <c r="H867" i="3"/>
  <c r="F867" i="3"/>
  <c r="D868" i="3"/>
  <c r="E868" i="3" s="1"/>
  <c r="B867" i="3"/>
  <c r="J867" i="3" l="1"/>
  <c r="F868" i="3"/>
  <c r="I868" i="3"/>
  <c r="B868" i="3"/>
  <c r="H868" i="3"/>
  <c r="D869" i="3"/>
  <c r="E869" i="3" s="1"/>
  <c r="G868" i="3"/>
  <c r="J868" i="3" l="1"/>
  <c r="I869" i="3"/>
  <c r="F869" i="3"/>
  <c r="H869" i="3"/>
  <c r="G869" i="3"/>
  <c r="B869" i="3"/>
  <c r="D870" i="3"/>
  <c r="E870" i="3" s="1"/>
  <c r="J869" i="3" l="1"/>
  <c r="I870" i="3"/>
  <c r="F870" i="3"/>
  <c r="G870" i="3"/>
  <c r="D871" i="3"/>
  <c r="E871" i="3" s="1"/>
  <c r="H870" i="3"/>
  <c r="B870" i="3"/>
  <c r="J870" i="3" l="1"/>
  <c r="G871" i="3"/>
  <c r="F871" i="3"/>
  <c r="B871" i="3"/>
  <c r="D872" i="3"/>
  <c r="E872" i="3" s="1"/>
  <c r="H871" i="3"/>
  <c r="I871" i="3"/>
  <c r="J871" i="3" l="1"/>
  <c r="F872" i="3"/>
  <c r="H872" i="3"/>
  <c r="D873" i="3"/>
  <c r="E873" i="3" s="1"/>
  <c r="G872" i="3"/>
  <c r="B872" i="3"/>
  <c r="I872" i="3"/>
  <c r="J872" i="3" l="1"/>
  <c r="F873" i="3"/>
  <c r="G873" i="3"/>
  <c r="B873" i="3"/>
  <c r="H873" i="3"/>
  <c r="D874" i="3"/>
  <c r="E874" i="3" s="1"/>
  <c r="I873" i="3"/>
  <c r="J873" i="3" l="1"/>
  <c r="F874" i="3"/>
  <c r="D875" i="3"/>
  <c r="E875" i="3" s="1"/>
  <c r="G874" i="3"/>
  <c r="B874" i="3"/>
  <c r="H874" i="3"/>
  <c r="I874" i="3"/>
  <c r="J874" i="3" l="1"/>
  <c r="I875" i="3"/>
  <c r="G875" i="3"/>
  <c r="F875" i="3"/>
  <c r="H875" i="3"/>
  <c r="D876" i="3"/>
  <c r="E876" i="3" s="1"/>
  <c r="B875" i="3"/>
  <c r="J875" i="3" l="1"/>
  <c r="F876" i="3"/>
  <c r="B876" i="3"/>
  <c r="G876" i="3"/>
  <c r="H876" i="3"/>
  <c r="D877" i="3"/>
  <c r="E877" i="3" s="1"/>
  <c r="I876" i="3"/>
  <c r="J876" i="3" l="1"/>
  <c r="F877" i="3"/>
  <c r="B877" i="3"/>
  <c r="H877" i="3"/>
  <c r="G877" i="3"/>
  <c r="D878" i="3"/>
  <c r="E878" i="3" s="1"/>
  <c r="I877" i="3"/>
  <c r="J877" i="3" l="1"/>
  <c r="G878" i="3"/>
  <c r="B878" i="3"/>
  <c r="F878" i="3"/>
  <c r="D879" i="3"/>
  <c r="E879" i="3" s="1"/>
  <c r="H878" i="3"/>
  <c r="I878" i="3"/>
  <c r="J878" i="3" l="1"/>
  <c r="G879" i="3"/>
  <c r="F879" i="3"/>
  <c r="D880" i="3"/>
  <c r="E880" i="3" s="1"/>
  <c r="H879" i="3"/>
  <c r="B879" i="3"/>
  <c r="I879" i="3"/>
  <c r="J879" i="3" l="1"/>
  <c r="F880" i="3"/>
  <c r="D881" i="3"/>
  <c r="E881" i="3" s="1"/>
  <c r="G880" i="3"/>
  <c r="B880" i="3"/>
  <c r="H880" i="3"/>
  <c r="I880" i="3"/>
  <c r="J880" i="3" l="1"/>
  <c r="I881" i="3"/>
  <c r="F881" i="3"/>
  <c r="G881" i="3"/>
  <c r="H881" i="3"/>
  <c r="D882" i="3"/>
  <c r="E882" i="3" s="1"/>
  <c r="B881" i="3"/>
  <c r="J881" i="3" l="1"/>
  <c r="F882" i="3"/>
  <c r="G882" i="3"/>
  <c r="D883" i="3"/>
  <c r="E883" i="3" s="1"/>
  <c r="H882" i="3"/>
  <c r="B882" i="3"/>
  <c r="I882" i="3"/>
  <c r="J882" i="3" l="1"/>
  <c r="I883" i="3"/>
  <c r="G883" i="3"/>
  <c r="B883" i="3"/>
  <c r="F883" i="3"/>
  <c r="D884" i="3"/>
  <c r="E884" i="3" s="1"/>
  <c r="H883" i="3"/>
  <c r="J883" i="3" l="1"/>
  <c r="F884" i="3"/>
  <c r="I884" i="3"/>
  <c r="G884" i="3"/>
  <c r="B884" i="3"/>
  <c r="H884" i="3"/>
  <c r="D885" i="3"/>
  <c r="E885" i="3" s="1"/>
  <c r="J884" i="3" l="1"/>
  <c r="I885" i="3"/>
  <c r="G885" i="3"/>
  <c r="H885" i="3"/>
  <c r="F885" i="3"/>
  <c r="B885" i="3"/>
  <c r="D886" i="3"/>
  <c r="E886" i="3" s="1"/>
  <c r="J885" i="3" l="1"/>
  <c r="I886" i="3"/>
  <c r="G886" i="3"/>
  <c r="F886" i="3"/>
  <c r="B886" i="3"/>
  <c r="H886" i="3"/>
  <c r="D887" i="3"/>
  <c r="E887" i="3" s="1"/>
  <c r="J886" i="3" l="1"/>
  <c r="I887" i="3"/>
  <c r="F887" i="3"/>
  <c r="G887" i="3"/>
  <c r="H887" i="3"/>
  <c r="D888" i="3"/>
  <c r="E888" i="3" s="1"/>
  <c r="B887" i="3"/>
  <c r="J887" i="3" l="1"/>
  <c r="F888" i="3"/>
  <c r="B888" i="3"/>
  <c r="G888" i="3"/>
  <c r="I888" i="3"/>
  <c r="H888" i="3"/>
  <c r="D889" i="3"/>
  <c r="E889" i="3" s="1"/>
  <c r="J888" i="3" l="1"/>
  <c r="I889" i="3"/>
  <c r="G889" i="3"/>
  <c r="B889" i="3"/>
  <c r="H889" i="3"/>
  <c r="F889" i="3"/>
  <c r="D890" i="3"/>
  <c r="E890" i="3" s="1"/>
  <c r="J889" i="3" l="1"/>
  <c r="I890" i="3"/>
  <c r="F890" i="3"/>
  <c r="G890" i="3"/>
  <c r="D891" i="3"/>
  <c r="E891" i="3" s="1"/>
  <c r="H890" i="3"/>
  <c r="B890" i="3"/>
  <c r="J890" i="3" l="1"/>
  <c r="G891" i="3"/>
  <c r="D892" i="3"/>
  <c r="E892" i="3" s="1"/>
  <c r="B891" i="3"/>
  <c r="F891" i="3"/>
  <c r="I891" i="3"/>
  <c r="H891" i="3"/>
  <c r="J891" i="3" l="1"/>
  <c r="I892" i="3"/>
  <c r="G892" i="3"/>
  <c r="F892" i="3"/>
  <c r="B892" i="3"/>
  <c r="H892" i="3"/>
  <c r="D893" i="3"/>
  <c r="E893" i="3" s="1"/>
  <c r="J892" i="3" l="1"/>
  <c r="I893" i="3"/>
  <c r="G893" i="3"/>
  <c r="B893" i="3"/>
  <c r="H893" i="3"/>
  <c r="F893" i="3"/>
  <c r="D894" i="3"/>
  <c r="E894" i="3" s="1"/>
  <c r="J893" i="3" l="1"/>
  <c r="I894" i="3"/>
  <c r="G894" i="3"/>
  <c r="F894" i="3"/>
  <c r="D895" i="3"/>
  <c r="E895" i="3" s="1"/>
  <c r="H894" i="3"/>
  <c r="B894" i="3"/>
  <c r="J894" i="3" l="1"/>
  <c r="G895" i="3"/>
  <c r="F895" i="3"/>
  <c r="H895" i="3"/>
  <c r="I895" i="3"/>
  <c r="D896" i="3"/>
  <c r="E896" i="3" s="1"/>
  <c r="B895" i="3"/>
  <c r="J895" i="3" l="1"/>
  <c r="F896" i="3"/>
  <c r="G896" i="3"/>
  <c r="D897" i="3"/>
  <c r="E897" i="3" s="1"/>
  <c r="H896" i="3"/>
  <c r="B896" i="3"/>
  <c r="I896" i="3"/>
  <c r="J896" i="3" l="1"/>
  <c r="F897" i="3"/>
  <c r="B897" i="3"/>
  <c r="G897" i="3"/>
  <c r="D898" i="3"/>
  <c r="E898" i="3" s="1"/>
  <c r="H897" i="3"/>
  <c r="I897" i="3"/>
  <c r="J897" i="3" l="1"/>
  <c r="F898" i="3"/>
  <c r="G898" i="3"/>
  <c r="B898" i="3"/>
  <c r="H898" i="3"/>
  <c r="D899" i="3"/>
  <c r="E899" i="3" s="1"/>
  <c r="I898" i="3"/>
  <c r="J898" i="3" l="1"/>
  <c r="G899" i="3"/>
  <c r="D900" i="3"/>
  <c r="E900" i="3" s="1"/>
  <c r="F899" i="3"/>
  <c r="B899" i="3"/>
  <c r="I899" i="3"/>
  <c r="H899" i="3"/>
  <c r="J899" i="3" l="1"/>
  <c r="H900" i="3"/>
  <c r="I900" i="3"/>
  <c r="F900" i="3"/>
  <c r="B900" i="3"/>
  <c r="G900" i="3"/>
  <c r="D901" i="3"/>
  <c r="E901" i="3" s="1"/>
  <c r="J900" i="3" l="1"/>
  <c r="I901" i="3"/>
  <c r="G901" i="3"/>
  <c r="D902" i="3"/>
  <c r="E902" i="3" s="1"/>
  <c r="H901" i="3"/>
  <c r="F901" i="3"/>
  <c r="B901" i="3"/>
  <c r="J901" i="3" l="1"/>
  <c r="F902" i="3"/>
  <c r="G902" i="3"/>
  <c r="B902" i="3"/>
  <c r="H902" i="3"/>
  <c r="D903" i="3"/>
  <c r="E903" i="3" s="1"/>
  <c r="I902" i="3"/>
  <c r="J902" i="3" l="1"/>
  <c r="G903" i="3"/>
  <c r="F903" i="3"/>
  <c r="D904" i="3"/>
  <c r="E904" i="3" s="1"/>
  <c r="H903" i="3"/>
  <c r="B903" i="3"/>
  <c r="I903" i="3"/>
  <c r="J903" i="3" l="1"/>
  <c r="F904" i="3"/>
  <c r="H904" i="3"/>
  <c r="B904" i="3"/>
  <c r="G904" i="3"/>
  <c r="D905" i="3"/>
  <c r="E905" i="3" s="1"/>
  <c r="I904" i="3"/>
  <c r="J904" i="3" l="1"/>
  <c r="F905" i="3"/>
  <c r="B905" i="3"/>
  <c r="G905" i="3"/>
  <c r="D906" i="3"/>
  <c r="E906" i="3" s="1"/>
  <c r="H905" i="3"/>
  <c r="I905" i="3"/>
  <c r="J905" i="3" l="1"/>
  <c r="F906" i="3"/>
  <c r="G906" i="3"/>
  <c r="D907" i="3"/>
  <c r="E907" i="3" s="1"/>
  <c r="H906" i="3"/>
  <c r="B906" i="3"/>
  <c r="I906" i="3"/>
  <c r="J906" i="3" l="1"/>
  <c r="G907" i="3"/>
  <c r="F907" i="3"/>
  <c r="B907" i="3"/>
  <c r="H907" i="3"/>
  <c r="D908" i="3"/>
  <c r="E908" i="3" s="1"/>
  <c r="I907" i="3"/>
  <c r="J907" i="3" l="1"/>
  <c r="F908" i="3"/>
  <c r="H908" i="3"/>
  <c r="G908" i="3"/>
  <c r="D909" i="3"/>
  <c r="E909" i="3" s="1"/>
  <c r="I908" i="3"/>
  <c r="B908" i="3"/>
  <c r="J908" i="3" l="1"/>
  <c r="F909" i="3"/>
  <c r="G909" i="3"/>
  <c r="B909" i="3"/>
  <c r="H909" i="3"/>
  <c r="D910" i="3"/>
  <c r="E910" i="3" s="1"/>
  <c r="I909" i="3"/>
  <c r="J909" i="3" l="1"/>
  <c r="H910" i="3"/>
  <c r="D911" i="3"/>
  <c r="E911" i="3" s="1"/>
  <c r="G910" i="3"/>
  <c r="B910" i="3"/>
  <c r="I910" i="3"/>
  <c r="F910" i="3"/>
  <c r="J910" i="3" l="1"/>
  <c r="I911" i="3"/>
  <c r="F911" i="3"/>
  <c r="B911" i="3"/>
  <c r="H911" i="3"/>
  <c r="G911" i="3"/>
  <c r="D912" i="3"/>
  <c r="E912" i="3" s="1"/>
  <c r="J911" i="3" l="1"/>
  <c r="I912" i="3"/>
  <c r="F912" i="3"/>
  <c r="D913" i="3"/>
  <c r="E913" i="3" s="1"/>
  <c r="G912" i="3"/>
  <c r="H912" i="3"/>
  <c r="B912" i="3"/>
  <c r="J912" i="3" l="1"/>
  <c r="F913" i="3"/>
  <c r="G913" i="3"/>
  <c r="H913" i="3"/>
  <c r="B913" i="3"/>
  <c r="D914" i="3"/>
  <c r="E914" i="3" s="1"/>
  <c r="I913" i="3"/>
  <c r="J913" i="3" l="1"/>
  <c r="F914" i="3"/>
  <c r="D915" i="3"/>
  <c r="E915" i="3" s="1"/>
  <c r="H914" i="3"/>
  <c r="B914" i="3"/>
  <c r="I914" i="3"/>
  <c r="G914" i="3"/>
  <c r="J914" i="3" l="1"/>
  <c r="H915" i="3"/>
  <c r="F915" i="3"/>
  <c r="G915" i="3"/>
  <c r="B915" i="3"/>
  <c r="I915" i="3"/>
  <c r="D916" i="3"/>
  <c r="E916" i="3" s="1"/>
  <c r="J915" i="3" l="1"/>
  <c r="H916" i="3"/>
  <c r="I916" i="3"/>
  <c r="G916" i="3"/>
  <c r="F916" i="3"/>
  <c r="B916" i="3"/>
  <c r="D917" i="3"/>
  <c r="E917" i="3" s="1"/>
  <c r="J916" i="3" l="1"/>
  <c r="I917" i="3"/>
  <c r="F917" i="3"/>
  <c r="G917" i="3"/>
  <c r="B917" i="3"/>
  <c r="H917" i="3"/>
  <c r="D918" i="3"/>
  <c r="E918" i="3" s="1"/>
  <c r="J917" i="3" l="1"/>
  <c r="I918" i="3"/>
  <c r="G918" i="3"/>
  <c r="D919" i="3"/>
  <c r="E919" i="3" s="1"/>
  <c r="F918" i="3"/>
  <c r="B918" i="3"/>
  <c r="H918" i="3"/>
  <c r="J918" i="3" l="1"/>
  <c r="G919" i="3"/>
  <c r="H919" i="3"/>
  <c r="B919" i="3"/>
  <c r="F919" i="3"/>
  <c r="D920" i="3"/>
  <c r="E920" i="3" s="1"/>
  <c r="I919" i="3"/>
  <c r="J919" i="3" l="1"/>
  <c r="F920" i="3"/>
  <c r="D921" i="3"/>
  <c r="E921" i="3" s="1"/>
  <c r="H920" i="3"/>
  <c r="B920" i="3"/>
  <c r="G920" i="3"/>
  <c r="I920" i="3"/>
  <c r="J920" i="3" l="1"/>
  <c r="I921" i="3"/>
  <c r="F921" i="3"/>
  <c r="B921" i="3"/>
  <c r="G921" i="3"/>
  <c r="D922" i="3"/>
  <c r="E922" i="3" s="1"/>
  <c r="H921" i="3"/>
  <c r="J921" i="3" l="1"/>
  <c r="F922" i="3"/>
  <c r="G922" i="3"/>
  <c r="H922" i="3"/>
  <c r="I922" i="3"/>
  <c r="B922" i="3"/>
  <c r="D923" i="3"/>
  <c r="E923" i="3" s="1"/>
  <c r="J922" i="3" l="1"/>
  <c r="I923" i="3"/>
  <c r="G923" i="3"/>
  <c r="D924" i="3"/>
  <c r="E924" i="3" s="1"/>
  <c r="F923" i="3"/>
  <c r="H923" i="3"/>
  <c r="B923" i="3"/>
  <c r="J923" i="3" l="1"/>
  <c r="F924" i="3"/>
  <c r="H924" i="3"/>
  <c r="D925" i="3"/>
  <c r="E925" i="3" s="1"/>
  <c r="G924" i="3"/>
  <c r="B924" i="3"/>
  <c r="I924" i="3"/>
  <c r="J924" i="3" l="1"/>
  <c r="G925" i="3"/>
  <c r="B925" i="3"/>
  <c r="H925" i="3"/>
  <c r="I925" i="3"/>
  <c r="F925" i="3"/>
  <c r="D926" i="3"/>
  <c r="E926" i="3" s="1"/>
  <c r="J925" i="3" l="1"/>
  <c r="I926" i="3"/>
  <c r="B926" i="3"/>
  <c r="G926" i="3"/>
  <c r="H926" i="3"/>
  <c r="F926" i="3"/>
  <c r="D927" i="3"/>
  <c r="E927" i="3" s="1"/>
  <c r="J926" i="3" l="1"/>
  <c r="I927" i="3"/>
  <c r="F927" i="3"/>
  <c r="H927" i="3"/>
  <c r="G927" i="3"/>
  <c r="D928" i="3"/>
  <c r="E928" i="3" s="1"/>
  <c r="B927" i="3"/>
  <c r="J927" i="3" l="1"/>
  <c r="F928" i="3"/>
  <c r="G928" i="3"/>
  <c r="H928" i="3"/>
  <c r="I928" i="3"/>
  <c r="B928" i="3"/>
  <c r="D929" i="3"/>
  <c r="E929" i="3" s="1"/>
  <c r="J928" i="3" l="1"/>
  <c r="I929" i="3"/>
  <c r="G929" i="3"/>
  <c r="B929" i="3"/>
  <c r="F929" i="3"/>
  <c r="H929" i="3"/>
  <c r="D930" i="3"/>
  <c r="E930" i="3" s="1"/>
  <c r="J929" i="3" l="1"/>
  <c r="I930" i="3"/>
  <c r="H930" i="3"/>
  <c r="F930" i="3"/>
  <c r="D931" i="3"/>
  <c r="E931" i="3" s="1"/>
  <c r="G930" i="3"/>
  <c r="B930" i="3"/>
  <c r="J930" i="3" l="1"/>
  <c r="G931" i="3"/>
  <c r="H931" i="3"/>
  <c r="B931" i="3"/>
  <c r="F931" i="3"/>
  <c r="D932" i="3"/>
  <c r="E932" i="3" s="1"/>
  <c r="I931" i="3"/>
  <c r="J931" i="3" l="1"/>
  <c r="F932" i="3"/>
  <c r="I932" i="3"/>
  <c r="H932" i="3"/>
  <c r="B932" i="3"/>
  <c r="G932" i="3"/>
  <c r="D933" i="3"/>
  <c r="E933" i="3" s="1"/>
  <c r="J932" i="3" l="1"/>
  <c r="I933" i="3"/>
  <c r="F933" i="3"/>
  <c r="G933" i="3"/>
  <c r="D934" i="3"/>
  <c r="E934" i="3" s="1"/>
  <c r="H933" i="3"/>
  <c r="B933" i="3"/>
  <c r="J933" i="3" l="1"/>
  <c r="G934" i="3"/>
  <c r="D935" i="3"/>
  <c r="E935" i="3" s="1"/>
  <c r="B934" i="3"/>
  <c r="F934" i="3"/>
  <c r="I934" i="3"/>
  <c r="H934" i="3"/>
  <c r="J934" i="3" l="1"/>
  <c r="I935" i="3"/>
  <c r="F935" i="3"/>
  <c r="G935" i="3"/>
  <c r="D936" i="3"/>
  <c r="E936" i="3" s="1"/>
  <c r="H935" i="3"/>
  <c r="B935" i="3"/>
  <c r="J935" i="3" l="1"/>
  <c r="F936" i="3"/>
  <c r="H936" i="3"/>
  <c r="I936" i="3"/>
  <c r="D937" i="3"/>
  <c r="E937" i="3" s="1"/>
  <c r="G936" i="3"/>
  <c r="B936" i="3"/>
  <c r="J936" i="3" l="1"/>
  <c r="F937" i="3"/>
  <c r="B937" i="3"/>
  <c r="G937" i="3"/>
  <c r="H937" i="3"/>
  <c r="D938" i="3"/>
  <c r="E938" i="3" s="1"/>
  <c r="I937" i="3"/>
  <c r="J937" i="3" l="1"/>
  <c r="F938" i="3"/>
  <c r="G938" i="3"/>
  <c r="D939" i="3"/>
  <c r="E939" i="3" s="1"/>
  <c r="H938" i="3"/>
  <c r="B938" i="3"/>
  <c r="I938" i="3"/>
  <c r="J938" i="3" l="1"/>
  <c r="G939" i="3"/>
  <c r="F939" i="3"/>
  <c r="H939" i="3"/>
  <c r="B939" i="3"/>
  <c r="D940" i="3"/>
  <c r="E940" i="3" s="1"/>
  <c r="I939" i="3"/>
  <c r="J939" i="3" l="1"/>
  <c r="F940" i="3"/>
  <c r="B940" i="3"/>
  <c r="G940" i="3"/>
  <c r="D941" i="3"/>
  <c r="E941" i="3" s="1"/>
  <c r="I940" i="3"/>
  <c r="H940" i="3"/>
  <c r="J940" i="3" l="1"/>
  <c r="F941" i="3"/>
  <c r="G941" i="3"/>
  <c r="D942" i="3"/>
  <c r="E942" i="3" s="1"/>
  <c r="H941" i="3"/>
  <c r="B941" i="3"/>
  <c r="I941" i="3"/>
  <c r="J941" i="3" l="1"/>
  <c r="F942" i="3"/>
  <c r="H942" i="3"/>
  <c r="B942" i="3"/>
  <c r="G942" i="3"/>
  <c r="D943" i="3"/>
  <c r="E943" i="3" s="1"/>
  <c r="I942" i="3"/>
  <c r="J942" i="3" l="1"/>
  <c r="G943" i="3"/>
  <c r="D944" i="3"/>
  <c r="E944" i="3" s="1"/>
  <c r="F943" i="3"/>
  <c r="B943" i="3"/>
  <c r="H943" i="3"/>
  <c r="I943" i="3"/>
  <c r="J943" i="3" l="1"/>
  <c r="I944" i="3"/>
  <c r="G944" i="3"/>
  <c r="F944" i="3"/>
  <c r="H944" i="3"/>
  <c r="D945" i="3"/>
  <c r="E945" i="3" s="1"/>
  <c r="B944" i="3"/>
  <c r="J944" i="3" l="1"/>
  <c r="F945" i="3"/>
  <c r="G945" i="3"/>
  <c r="B945" i="3"/>
  <c r="H945" i="3"/>
  <c r="I945" i="3"/>
  <c r="D946" i="3"/>
  <c r="E946" i="3" s="1"/>
  <c r="J945" i="3" l="1"/>
  <c r="I946" i="3"/>
  <c r="G946" i="3"/>
  <c r="F946" i="3"/>
  <c r="D947" i="3"/>
  <c r="E947" i="3" s="1"/>
  <c r="H946" i="3"/>
  <c r="B946" i="3"/>
  <c r="J946" i="3" l="1"/>
  <c r="I947" i="3"/>
  <c r="G947" i="3"/>
  <c r="D948" i="3"/>
  <c r="E948" i="3" s="1"/>
  <c r="B947" i="3"/>
  <c r="H947" i="3"/>
  <c r="F947" i="3"/>
  <c r="J947" i="3" l="1"/>
  <c r="F948" i="3"/>
  <c r="I948" i="3"/>
  <c r="D949" i="3"/>
  <c r="E949" i="3" s="1"/>
  <c r="B948" i="3"/>
  <c r="G948" i="3"/>
  <c r="H948" i="3"/>
  <c r="J948" i="3" l="1"/>
  <c r="F949" i="3"/>
  <c r="G949" i="3"/>
  <c r="B949" i="3"/>
  <c r="H949" i="3"/>
  <c r="D950" i="3"/>
  <c r="E950" i="3" s="1"/>
  <c r="I949" i="3"/>
  <c r="J949" i="3" l="1"/>
  <c r="G950" i="3"/>
  <c r="F950" i="3"/>
  <c r="H950" i="3"/>
  <c r="D951" i="3"/>
  <c r="E951" i="3" s="1"/>
  <c r="I950" i="3"/>
  <c r="B950" i="3"/>
  <c r="J950" i="3" l="1"/>
  <c r="G951" i="3"/>
  <c r="F951" i="3"/>
  <c r="D952" i="3"/>
  <c r="E952" i="3" s="1"/>
  <c r="H951" i="3"/>
  <c r="B951" i="3"/>
  <c r="I951" i="3"/>
  <c r="J951" i="3" l="1"/>
  <c r="F952" i="3"/>
  <c r="H952" i="3"/>
  <c r="G952" i="3"/>
  <c r="B952" i="3"/>
  <c r="D953" i="3"/>
  <c r="E953" i="3" s="1"/>
  <c r="I952" i="3"/>
  <c r="J952" i="3" l="1"/>
  <c r="F953" i="3"/>
  <c r="G953" i="3"/>
  <c r="D954" i="3"/>
  <c r="E954" i="3" s="1"/>
  <c r="H953" i="3"/>
  <c r="B953" i="3"/>
  <c r="I953" i="3"/>
  <c r="J953" i="3" l="1"/>
  <c r="F954" i="3"/>
  <c r="G954" i="3"/>
  <c r="B954" i="3"/>
  <c r="H954" i="3"/>
  <c r="D955" i="3"/>
  <c r="E955" i="3" s="1"/>
  <c r="I954" i="3"/>
  <c r="J954" i="3" l="1"/>
  <c r="G955" i="3"/>
  <c r="F955" i="3"/>
  <c r="H955" i="3"/>
  <c r="B955" i="3"/>
  <c r="I955" i="3"/>
  <c r="D956" i="3"/>
  <c r="E956" i="3" s="1"/>
  <c r="J955" i="3" l="1"/>
  <c r="I956" i="3"/>
  <c r="H956" i="3"/>
  <c r="F956" i="3"/>
  <c r="D957" i="3"/>
  <c r="E957" i="3" s="1"/>
  <c r="G956" i="3"/>
  <c r="B956" i="3"/>
  <c r="J956" i="3" l="1"/>
  <c r="F957" i="3"/>
  <c r="G957" i="3"/>
  <c r="D958" i="3"/>
  <c r="E958" i="3" s="1"/>
  <c r="B957" i="3"/>
  <c r="H957" i="3"/>
  <c r="I957" i="3"/>
  <c r="J957" i="3" l="1"/>
  <c r="F958" i="3"/>
  <c r="B958" i="3"/>
  <c r="G958" i="3"/>
  <c r="D959" i="3"/>
  <c r="E959" i="3" s="1"/>
  <c r="H958" i="3"/>
  <c r="I958" i="3"/>
  <c r="J958" i="3" l="1"/>
  <c r="G959" i="3"/>
  <c r="H959" i="3"/>
  <c r="B959" i="3"/>
  <c r="F959" i="3"/>
  <c r="D960" i="3"/>
  <c r="E960" i="3" s="1"/>
  <c r="I959" i="3"/>
  <c r="J959" i="3" l="1"/>
  <c r="F960" i="3"/>
  <c r="D961" i="3"/>
  <c r="E961" i="3" s="1"/>
  <c r="G960" i="3"/>
  <c r="B960" i="3"/>
  <c r="H960" i="3"/>
  <c r="I960" i="3"/>
  <c r="J960" i="3" l="1"/>
  <c r="I961" i="3"/>
  <c r="G961" i="3"/>
  <c r="F961" i="3"/>
  <c r="B961" i="3"/>
  <c r="H961" i="3"/>
  <c r="D962" i="3"/>
  <c r="E962" i="3" s="1"/>
  <c r="J961" i="3" l="1"/>
  <c r="I962" i="3"/>
  <c r="G962" i="3"/>
  <c r="F962" i="3"/>
  <c r="H962" i="3"/>
  <c r="B962" i="3"/>
  <c r="D963" i="3"/>
  <c r="E963" i="3" s="1"/>
  <c r="J962" i="3" l="1"/>
  <c r="I963" i="3"/>
  <c r="G963" i="3"/>
  <c r="B963" i="3"/>
  <c r="H963" i="3"/>
  <c r="F963" i="3"/>
  <c r="D964" i="3"/>
  <c r="E964" i="3" s="1"/>
  <c r="J963" i="3" l="1"/>
  <c r="G964" i="3"/>
  <c r="F964" i="3"/>
  <c r="H964" i="3"/>
  <c r="B964" i="3"/>
  <c r="I964" i="3"/>
  <c r="D965" i="3"/>
  <c r="E965" i="3" s="1"/>
  <c r="J964" i="3" l="1"/>
  <c r="I965" i="3"/>
  <c r="G965" i="3"/>
  <c r="H965" i="3"/>
  <c r="F965" i="3"/>
  <c r="B965" i="3"/>
  <c r="D966" i="3"/>
  <c r="E966" i="3" s="1"/>
  <c r="J965" i="3" l="1"/>
  <c r="I966" i="3"/>
  <c r="F966" i="3"/>
  <c r="G966" i="3"/>
  <c r="B966" i="3"/>
  <c r="H966" i="3"/>
  <c r="D967" i="3"/>
  <c r="E967" i="3" s="1"/>
  <c r="J966" i="3" l="1"/>
  <c r="I967" i="3"/>
  <c r="H967" i="3"/>
  <c r="G967" i="3"/>
  <c r="F967" i="3"/>
  <c r="D968" i="3"/>
  <c r="E968" i="3" s="1"/>
  <c r="B967" i="3"/>
  <c r="J967" i="3" l="1"/>
  <c r="F968" i="3"/>
  <c r="G968" i="3"/>
  <c r="B968" i="3"/>
  <c r="H968" i="3"/>
  <c r="D969" i="3"/>
  <c r="E969" i="3" s="1"/>
  <c r="I968" i="3"/>
  <c r="J968" i="3" l="1"/>
  <c r="F969" i="3"/>
  <c r="H969" i="3"/>
  <c r="D970" i="3"/>
  <c r="E970" i="3" s="1"/>
  <c r="B969" i="3"/>
  <c r="I969" i="3"/>
  <c r="G969" i="3"/>
  <c r="J969" i="3" l="1"/>
  <c r="F970" i="3"/>
  <c r="G970" i="3"/>
  <c r="H970" i="3"/>
  <c r="D971" i="3"/>
  <c r="E971" i="3" s="1"/>
  <c r="B970" i="3"/>
  <c r="I970" i="3"/>
  <c r="J970" i="3" l="1"/>
  <c r="I971" i="3"/>
  <c r="F971" i="3"/>
  <c r="G971" i="3"/>
  <c r="D972" i="3"/>
  <c r="E972" i="3" s="1"/>
  <c r="H971" i="3"/>
  <c r="B971" i="3"/>
  <c r="J971" i="3" l="1"/>
  <c r="F972" i="3"/>
  <c r="H972" i="3"/>
  <c r="D973" i="3"/>
  <c r="E973" i="3" s="1"/>
  <c r="B972" i="3"/>
  <c r="I972" i="3"/>
  <c r="G972" i="3"/>
  <c r="J972" i="3" l="1"/>
  <c r="F973" i="3"/>
  <c r="G973" i="3"/>
  <c r="H973" i="3"/>
  <c r="D974" i="3"/>
  <c r="E974" i="3" s="1"/>
  <c r="B973" i="3"/>
  <c r="I973" i="3"/>
  <c r="J973" i="3" l="1"/>
  <c r="G974" i="3"/>
  <c r="F974" i="3"/>
  <c r="B974" i="3"/>
  <c r="H974" i="3"/>
  <c r="D975" i="3"/>
  <c r="E975" i="3" s="1"/>
  <c r="I974" i="3"/>
  <c r="J974" i="3" l="1"/>
  <c r="G975" i="3"/>
  <c r="B975" i="3"/>
  <c r="F975" i="3"/>
  <c r="D976" i="3"/>
  <c r="E976" i="3" s="1"/>
  <c r="I975" i="3"/>
  <c r="H975" i="3"/>
  <c r="J975" i="3" l="1"/>
  <c r="F976" i="3"/>
  <c r="G976" i="3"/>
  <c r="D977" i="3"/>
  <c r="E977" i="3" s="1"/>
  <c r="H976" i="3"/>
  <c r="B976" i="3"/>
  <c r="I976" i="3"/>
  <c r="J976" i="3" l="1"/>
  <c r="F977" i="3"/>
  <c r="D978" i="3"/>
  <c r="E978" i="3" s="1"/>
  <c r="G977" i="3"/>
  <c r="B977" i="3"/>
  <c r="H977" i="3"/>
  <c r="I977" i="3"/>
  <c r="J977" i="3" l="1"/>
  <c r="I978" i="3"/>
  <c r="F978" i="3"/>
  <c r="B978" i="3"/>
  <c r="G978" i="3"/>
  <c r="D979" i="3"/>
  <c r="E979" i="3" s="1"/>
  <c r="H978" i="3"/>
  <c r="J978" i="3" l="1"/>
  <c r="F979" i="3"/>
  <c r="D980" i="3"/>
  <c r="E980" i="3" s="1"/>
  <c r="H979" i="3"/>
  <c r="I979" i="3"/>
  <c r="B979" i="3"/>
  <c r="G979" i="3"/>
  <c r="J979" i="3" l="1"/>
  <c r="G980" i="3"/>
  <c r="D981" i="3"/>
  <c r="E981" i="3" s="1"/>
  <c r="H980" i="3"/>
  <c r="I980" i="3"/>
  <c r="F980" i="3"/>
  <c r="B980" i="3"/>
  <c r="J980" i="3" l="1"/>
  <c r="I981" i="3"/>
  <c r="F981" i="3"/>
  <c r="B981" i="3"/>
  <c r="H981" i="3"/>
  <c r="G981" i="3"/>
  <c r="D982" i="3"/>
  <c r="E982" i="3" s="1"/>
  <c r="J981" i="3" l="1"/>
  <c r="I982" i="3"/>
  <c r="B982" i="3"/>
  <c r="F982" i="3"/>
  <c r="H982" i="3"/>
  <c r="G982" i="3"/>
  <c r="D983" i="3"/>
  <c r="E983" i="3" s="1"/>
  <c r="J982" i="3" l="1"/>
  <c r="I983" i="3"/>
  <c r="B983" i="3"/>
  <c r="F983" i="3"/>
  <c r="G983" i="3"/>
  <c r="D984" i="3"/>
  <c r="E984" i="3" s="1"/>
  <c r="J985" i="3" s="1"/>
  <c r="H983" i="3"/>
  <c r="J983" i="3" l="1"/>
  <c r="F984" i="3"/>
  <c r="D985" i="3"/>
  <c r="E985" i="3" s="1"/>
  <c r="J986" i="3" s="1"/>
  <c r="B984" i="3"/>
  <c r="H984" i="3"/>
  <c r="G984" i="3"/>
  <c r="I984" i="3"/>
  <c r="J984" i="3" l="1"/>
  <c r="I985" i="3"/>
  <c r="F985" i="3"/>
  <c r="G985" i="3"/>
  <c r="H985" i="3"/>
  <c r="B985" i="3"/>
  <c r="D986" i="3"/>
  <c r="E986" i="3" s="1"/>
  <c r="J987" i="3" s="1"/>
  <c r="I986" i="3" l="1"/>
  <c r="F986" i="3"/>
  <c r="B986" i="3"/>
  <c r="G986" i="3"/>
  <c r="D987" i="3"/>
  <c r="E987" i="3" s="1"/>
  <c r="J988" i="3" s="1"/>
  <c r="H986" i="3"/>
  <c r="G987" i="3" l="1"/>
  <c r="H987" i="3"/>
  <c r="I987" i="3"/>
  <c r="B987" i="3"/>
  <c r="D988" i="3"/>
  <c r="E988" i="3" s="1"/>
  <c r="J989" i="3" s="1"/>
  <c r="F987" i="3"/>
  <c r="F988" i="3" l="1"/>
  <c r="B988" i="3"/>
  <c r="I988" i="3"/>
  <c r="G988" i="3"/>
  <c r="D989" i="3"/>
  <c r="E989" i="3" s="1"/>
  <c r="J990" i="3" s="1"/>
  <c r="H988" i="3"/>
  <c r="F989" i="3" l="1"/>
  <c r="B989" i="3"/>
  <c r="G989" i="3"/>
  <c r="D990" i="3"/>
  <c r="E990" i="3" s="1"/>
  <c r="J991" i="3" s="1"/>
  <c r="H989" i="3"/>
  <c r="I989" i="3"/>
  <c r="G990" i="3" l="1"/>
  <c r="F990" i="3"/>
  <c r="B990" i="3"/>
  <c r="H990" i="3"/>
  <c r="D991" i="3"/>
  <c r="E991" i="3" s="1"/>
  <c r="J992" i="3" s="1"/>
  <c r="I990" i="3"/>
  <c r="G991" i="3" l="1"/>
  <c r="F991" i="3"/>
  <c r="H991" i="3"/>
  <c r="B991" i="3"/>
  <c r="I991" i="3"/>
  <c r="D992" i="3"/>
  <c r="E992" i="3" s="1"/>
  <c r="J993" i="3" s="1"/>
  <c r="I992" i="3" l="1"/>
  <c r="H992" i="3"/>
  <c r="F992" i="3"/>
  <c r="B992" i="3"/>
  <c r="G992" i="3"/>
  <c r="D993" i="3"/>
  <c r="E993" i="3" s="1"/>
  <c r="J994" i="3" s="1"/>
  <c r="I993" i="3" l="1"/>
  <c r="G993" i="3"/>
  <c r="D994" i="3"/>
  <c r="E994" i="3" s="1"/>
  <c r="J995" i="3" s="1"/>
  <c r="H993" i="3"/>
  <c r="F993" i="3"/>
  <c r="B993" i="3"/>
  <c r="F994" i="3" l="1"/>
  <c r="G994" i="3"/>
  <c r="B994" i="3"/>
  <c r="H994" i="3"/>
  <c r="D995" i="3"/>
  <c r="E995" i="3" s="1"/>
  <c r="J996" i="3" s="1"/>
  <c r="I994" i="3"/>
  <c r="G995" i="3" l="1"/>
  <c r="D996" i="3"/>
  <c r="E996" i="3" s="1"/>
  <c r="J997" i="3" s="1"/>
  <c r="H995" i="3"/>
  <c r="B995" i="3"/>
  <c r="I995" i="3"/>
  <c r="F995" i="3"/>
  <c r="G996" i="3" l="1"/>
  <c r="H996" i="3"/>
  <c r="F996" i="3"/>
  <c r="B996" i="3"/>
  <c r="I996" i="3"/>
  <c r="D997" i="3"/>
  <c r="E997" i="3" s="1"/>
  <c r="J998" i="3" s="1"/>
  <c r="I997" i="3" l="1"/>
  <c r="G997" i="3"/>
  <c r="H997" i="3"/>
  <c r="F997" i="3"/>
  <c r="D998" i="3"/>
  <c r="E998" i="3" s="1"/>
  <c r="J999" i="3" s="1"/>
  <c r="B997" i="3"/>
  <c r="G998" i="3" l="1"/>
  <c r="B998" i="3"/>
  <c r="H998" i="3"/>
  <c r="D999" i="3"/>
  <c r="E999" i="3" s="1"/>
  <c r="J1000" i="3" s="1"/>
  <c r="I998" i="3"/>
  <c r="F998" i="3"/>
  <c r="G999" i="3" l="1"/>
  <c r="F999" i="3"/>
  <c r="I999" i="3"/>
  <c r="B999" i="3"/>
  <c r="H999" i="3"/>
  <c r="D1000" i="3"/>
  <c r="E1000" i="3" s="1"/>
  <c r="I1000" i="3" l="1"/>
  <c r="F1000" i="3"/>
  <c r="H1000" i="3"/>
  <c r="G1000" i="3"/>
  <c r="B1000" i="3"/>
  <c r="I12" i="4"/>
  <c r="J12" i="4" s="1"/>
  <c r="N12" i="4" l="1"/>
  <c r="R12" i="4" l="1"/>
  <c r="E11" i="9" s="1"/>
  <c r="E11" i="5" l="1"/>
  <c r="G11" i="5" s="1"/>
  <c r="R128" i="4"/>
  <c r="H122" i="4"/>
  <c r="M5" i="2"/>
  <c r="N5" i="2"/>
  <c r="I122" i="4"/>
  <c r="H20" i="5" l="1"/>
  <c r="H33" i="5" s="1"/>
  <c r="P35" i="11"/>
  <c r="E28" i="11" s="1"/>
  <c r="O5" i="2"/>
  <c r="J122" i="4"/>
  <c r="N122" i="4" s="1"/>
  <c r="J128" i="4"/>
  <c r="N128" i="4" l="1"/>
  <c r="P122" i="4"/>
  <c r="E95" i="6" l="1"/>
  <c r="G95" i="6" s="1"/>
  <c r="G100" i="6" s="1"/>
  <c r="G102" i="6" s="1"/>
  <c r="P128" i="4"/>
  <c r="D6" i="11" l="1"/>
  <c r="E12" i="11" s="1"/>
  <c r="E24" i="11" s="1"/>
  <c r="D28" i="11" s="1"/>
  <c r="C25" i="11" s="1"/>
  <c r="P129" i="4"/>
  <c r="Q129" i="4"/>
  <c r="S129" i="4" s="1"/>
  <c r="S130" i="4" s="1"/>
  <c r="C102" i="6"/>
  <c r="R129" i="4" l="1"/>
  <c r="R130" i="4" s="1"/>
  <c r="R131" i="4" s="1"/>
  <c r="F129" i="1" s="1"/>
  <c r="G50" i="5"/>
  <c r="H53" i="5" s="1"/>
  <c r="O129" i="4"/>
  <c r="H55" i="5" l="1"/>
  <c r="P60" i="11"/>
</calcChain>
</file>

<file path=xl/sharedStrings.xml><?xml version="1.0" encoding="utf-8"?>
<sst xmlns="http://schemas.openxmlformats.org/spreadsheetml/2006/main" count="857" uniqueCount="338">
  <si>
    <t>Kas</t>
  </si>
  <si>
    <t>Bangunan</t>
  </si>
  <si>
    <t>Akm. Peny. Bangunan</t>
  </si>
  <si>
    <t>Pendapatan Dibayar Dimuka</t>
  </si>
  <si>
    <t>Hutang Bank</t>
  </si>
  <si>
    <t>Hutang Pajak</t>
  </si>
  <si>
    <t>Hutang Gaji</t>
  </si>
  <si>
    <t>MODAL</t>
  </si>
  <si>
    <t>Ikhtisar Rugi Laba</t>
  </si>
  <si>
    <t>1-110</t>
  </si>
  <si>
    <t>1-000</t>
  </si>
  <si>
    <t>DAFTAR AKUN</t>
  </si>
  <si>
    <t>Kode</t>
  </si>
  <si>
    <t>Nama Akun</t>
  </si>
  <si>
    <t>POS</t>
  </si>
  <si>
    <t>SN</t>
  </si>
  <si>
    <t>SALDO AWAL</t>
  </si>
  <si>
    <t>Debet</t>
  </si>
  <si>
    <t>Kredit</t>
  </si>
  <si>
    <t>AKTIVA</t>
  </si>
  <si>
    <t>1-100</t>
  </si>
  <si>
    <t>Aktiva Lancar</t>
  </si>
  <si>
    <t>1-120</t>
  </si>
  <si>
    <t>1-121</t>
  </si>
  <si>
    <t>Bank BRI</t>
  </si>
  <si>
    <t>Bank BTN</t>
  </si>
  <si>
    <t>1-130</t>
  </si>
  <si>
    <t>1-200</t>
  </si>
  <si>
    <t>Aktiva Tetap</t>
  </si>
  <si>
    <t>1-140</t>
  </si>
  <si>
    <t>Tanah</t>
  </si>
  <si>
    <t>Kendaraan</t>
  </si>
  <si>
    <t>1-210</t>
  </si>
  <si>
    <t>1-220</t>
  </si>
  <si>
    <t>1-230</t>
  </si>
  <si>
    <t>1-221</t>
  </si>
  <si>
    <t>2-000</t>
  </si>
  <si>
    <t>KEWAJIBAN</t>
  </si>
  <si>
    <t>1-150</t>
  </si>
  <si>
    <t>Sewa dibayar dimuka</t>
  </si>
  <si>
    <t>2-100</t>
  </si>
  <si>
    <t>2-110</t>
  </si>
  <si>
    <t>2-200</t>
  </si>
  <si>
    <t>2-300</t>
  </si>
  <si>
    <t>2-400</t>
  </si>
  <si>
    <t>3-000</t>
  </si>
  <si>
    <t>3-100</t>
  </si>
  <si>
    <t>Tambahan Modal</t>
  </si>
  <si>
    <t>Prive</t>
  </si>
  <si>
    <t>3-200</t>
  </si>
  <si>
    <t>3-300</t>
  </si>
  <si>
    <t>3-400</t>
  </si>
  <si>
    <t>PENDAPATAN</t>
  </si>
  <si>
    <t>Pendapatan lainnya</t>
  </si>
  <si>
    <t>4-000</t>
  </si>
  <si>
    <t>4-100</t>
  </si>
  <si>
    <t>4-200</t>
  </si>
  <si>
    <t>4-300</t>
  </si>
  <si>
    <t>5-000</t>
  </si>
  <si>
    <t>5-120</t>
  </si>
  <si>
    <t>5-130</t>
  </si>
  <si>
    <t>5-410</t>
  </si>
  <si>
    <t>5-610</t>
  </si>
  <si>
    <t>5-620</t>
  </si>
  <si>
    <t>6-000</t>
  </si>
  <si>
    <t>6-100</t>
  </si>
  <si>
    <t>7-000</t>
  </si>
  <si>
    <t>PENDAPATAN LAINNYA</t>
  </si>
  <si>
    <t>Pendapatan Bunga Bank</t>
  </si>
  <si>
    <t>Nrc</t>
  </si>
  <si>
    <t>LR</t>
  </si>
  <si>
    <t>Db</t>
  </si>
  <si>
    <t>Kr</t>
  </si>
  <si>
    <t>Balance</t>
  </si>
  <si>
    <t>Tanggal</t>
  </si>
  <si>
    <t>Ref</t>
  </si>
  <si>
    <t>Keterangan</t>
  </si>
  <si>
    <t>KB</t>
  </si>
  <si>
    <t>No</t>
  </si>
  <si>
    <t>Tanngal</t>
  </si>
  <si>
    <t>Saldo</t>
  </si>
  <si>
    <t>Saldo Awal</t>
  </si>
  <si>
    <t>Pilih Akun</t>
  </si>
  <si>
    <t>Buku Besar</t>
  </si>
  <si>
    <t>Form Jurnal</t>
  </si>
  <si>
    <t>KB2</t>
  </si>
  <si>
    <t>Sekolah Tinggi Ilmu Tarbiyah (STIT) Pemalang</t>
  </si>
  <si>
    <t>Filter</t>
  </si>
  <si>
    <t>Neraca Lajur</t>
  </si>
  <si>
    <t>Neraca Saldo</t>
  </si>
  <si>
    <t>Penyesuaian</t>
  </si>
  <si>
    <t>NS Setelah Disesuaikan</t>
  </si>
  <si>
    <t>Laba / Rugi</t>
  </si>
  <si>
    <t>Neraca</t>
  </si>
  <si>
    <t>NS</t>
  </si>
  <si>
    <t>TOTAL</t>
  </si>
  <si>
    <t>Total Aktiva Lancar</t>
  </si>
  <si>
    <t>Total Aktiva Tetap</t>
  </si>
  <si>
    <t>TOTAL AKTIVA</t>
  </si>
  <si>
    <t>Total Kewajiban</t>
  </si>
  <si>
    <t>Total Ekuitas</t>
  </si>
  <si>
    <t>Total PASIVA</t>
  </si>
  <si>
    <t>Total Pendapatan</t>
  </si>
  <si>
    <t>Total Biaya Operasional</t>
  </si>
  <si>
    <t>Total Pendapatan Lainnya</t>
  </si>
  <si>
    <t>Total Biaya Lainnya</t>
  </si>
  <si>
    <t>5-300</t>
  </si>
  <si>
    <t>5-500</t>
  </si>
  <si>
    <t>5-700</t>
  </si>
  <si>
    <t>5-140</t>
  </si>
  <si>
    <t>5-420</t>
  </si>
  <si>
    <t>5-430</t>
  </si>
  <si>
    <t>Hutang Usaha</t>
  </si>
  <si>
    <t>2-210</t>
  </si>
  <si>
    <t>Hutang Pihak Ketiga</t>
  </si>
  <si>
    <t>5-440</t>
  </si>
  <si>
    <t>Akm. Peny. Kendaraan</t>
  </si>
  <si>
    <t>1-231</t>
  </si>
  <si>
    <t>1-122</t>
  </si>
  <si>
    <t>Bank BSI</t>
  </si>
  <si>
    <t>1-211</t>
  </si>
  <si>
    <t>1-131</t>
  </si>
  <si>
    <t>Pendapatan Pra Wisuda</t>
  </si>
  <si>
    <t>Pendapatan Wisuda</t>
  </si>
  <si>
    <t>4-110</t>
  </si>
  <si>
    <t>4-120</t>
  </si>
  <si>
    <t>4-130</t>
  </si>
  <si>
    <t>5-210</t>
  </si>
  <si>
    <t>5-220</t>
  </si>
  <si>
    <t>5-230</t>
  </si>
  <si>
    <t>5-510</t>
  </si>
  <si>
    <t>1-240</t>
  </si>
  <si>
    <t>4-101</t>
  </si>
  <si>
    <t>Pendapatan Registrasi Awal</t>
  </si>
  <si>
    <t>4-102</t>
  </si>
  <si>
    <t>Pendapatan Cas Semester</t>
  </si>
  <si>
    <t>Kode bantu debit</t>
  </si>
  <si>
    <t>Pendapatan Sewa</t>
  </si>
  <si>
    <t>Nama Fakultas</t>
  </si>
  <si>
    <t>Awal Periode</t>
  </si>
  <si>
    <t>Akhir Periode</t>
  </si>
  <si>
    <t>: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</si>
  <si>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</si>
  <si>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</si>
  <si>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</si>
  <si>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</si>
  <si>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</si>
  <si>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</si>
  <si>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</si>
  <si>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</si>
  <si>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</si>
  <si>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</si>
  <si>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</si>
  <si>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</si>
  <si>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Chart Of Account</t>
  </si>
  <si>
    <t>Buku Besar (Transaksi Per Account)</t>
  </si>
  <si>
    <t>Laporan Laba - Rugi</t>
  </si>
  <si>
    <t>Cashflow</t>
  </si>
  <si>
    <t>Jurnal (Semua Transaksi)</t>
  </si>
  <si>
    <t>FAST LINK</t>
  </si>
  <si>
    <t>&gt;&gt;&gt;&gt;&gt;&gt;&gt;&gt;&gt;&gt;&gt;&gt;&gt;</t>
  </si>
  <si>
    <t>Kembali ke Halaman Awal</t>
  </si>
  <si>
    <t>TTD</t>
  </si>
  <si>
    <t>F.TTD</t>
  </si>
  <si>
    <t>Bantuan</t>
  </si>
  <si>
    <t>5-520</t>
  </si>
  <si>
    <t>Tunggakan Mahasiswa</t>
  </si>
  <si>
    <t>Penyisihan Tungg. Mahasiswa</t>
  </si>
  <si>
    <t>1-135</t>
  </si>
  <si>
    <t>Piutang Karyawan dan Dosen</t>
  </si>
  <si>
    <t>5-100</t>
  </si>
  <si>
    <t>B. Gaji Dosen</t>
  </si>
  <si>
    <t>Insentif Dosen Wali</t>
  </si>
  <si>
    <t>Upah, Transport, dan Operasional</t>
  </si>
  <si>
    <t>5-111</t>
  </si>
  <si>
    <t>5-113</t>
  </si>
  <si>
    <t>5-114</t>
  </si>
  <si>
    <t>5-200</t>
  </si>
  <si>
    <t>5-240</t>
  </si>
  <si>
    <t>5-250</t>
  </si>
  <si>
    <t>5-260</t>
  </si>
  <si>
    <t>5-270</t>
  </si>
  <si>
    <t>5-280</t>
  </si>
  <si>
    <t>5-320</t>
  </si>
  <si>
    <t>5-330</t>
  </si>
  <si>
    <t>Beban Alat Tulis Kantor</t>
  </si>
  <si>
    <t>Beban Perlengkapan Perpustakaan</t>
  </si>
  <si>
    <t>Beban Pakaian Seragam Karyawan</t>
  </si>
  <si>
    <t>Beban Perlengkapan Kebersihan</t>
  </si>
  <si>
    <t>Beban Perlengkapan Kantor/Kampus</t>
  </si>
  <si>
    <t>Beban Perlengkapan Pemadam Kebakaran</t>
  </si>
  <si>
    <t>Beban Panitia Penerimaan Mahasiswa Baru</t>
  </si>
  <si>
    <t>Beban Praktek Kerja Lapangan dan sejenisnya</t>
  </si>
  <si>
    <t>Beban Dies, Lustrum, dan Wisuda</t>
  </si>
  <si>
    <t>Beban Visitasi, Borang dan Evaluasi Diri Prodi</t>
  </si>
  <si>
    <t>Beban Seminar, Pelatihan, Lokakarya dan Workshop</t>
  </si>
  <si>
    <t>Beban Semester Pendek</t>
  </si>
  <si>
    <t>Beban Unit Kegiatan Mahasiswa</t>
  </si>
  <si>
    <t>Beban Asuransi Kesehatan Mahasiswa</t>
  </si>
  <si>
    <t>Beban Registrasi Mahasiswa</t>
  </si>
  <si>
    <t>Belanja Pemeliharaan:</t>
  </si>
  <si>
    <t>Beban Pemeliharaan Gedung</t>
  </si>
  <si>
    <t>Beban Asuransi</t>
  </si>
  <si>
    <t>Beban Perjalanan Dinas</t>
  </si>
  <si>
    <t>Beban Transport Lokal</t>
  </si>
  <si>
    <t>Lain Lain Perjalanan</t>
  </si>
  <si>
    <t>Belanja Daya dan Jasa:</t>
  </si>
  <si>
    <t>Beban Keperluan kantor lainnya</t>
  </si>
  <si>
    <t>Belanja Administrasi &amp; Manajemen Pendidikan:</t>
  </si>
  <si>
    <t>Beban Iklan</t>
  </si>
  <si>
    <t>Beban Rapat, tamu dan jamuan</t>
  </si>
  <si>
    <t>Beban Sumbangan sosial kemasyarakatan</t>
  </si>
  <si>
    <t>Beban Dokumentasi, Pers dan Wartawan</t>
  </si>
  <si>
    <t>Beban Karangan bunga dan cinderamata</t>
  </si>
  <si>
    <t>Beban Kegiatan Senat Universitas</t>
  </si>
  <si>
    <t>Beban Kepanitiaan</t>
  </si>
  <si>
    <t>Biaya Ujian dan Praktikum:</t>
  </si>
  <si>
    <t>Beban Pelaksanaan Laboratorium</t>
  </si>
  <si>
    <t>Beban Administrasi Bank</t>
  </si>
  <si>
    <t>Beban Penyusutan Aset Tetap</t>
  </si>
  <si>
    <t>5-311</t>
  </si>
  <si>
    <t>5-312</t>
  </si>
  <si>
    <t>5-313</t>
  </si>
  <si>
    <t>5-350</t>
  </si>
  <si>
    <t>5-360</t>
  </si>
  <si>
    <t>5-370</t>
  </si>
  <si>
    <t>5-380</t>
  </si>
  <si>
    <t>5-390</t>
  </si>
  <si>
    <t>5-400</t>
  </si>
  <si>
    <t>Beban Pemeliharaan Kendaraan</t>
  </si>
  <si>
    <t>Beban Pemeliharaan Peralatan dan Mesin</t>
  </si>
  <si>
    <t>5-530</t>
  </si>
  <si>
    <t>5-540</t>
  </si>
  <si>
    <t>5-600</t>
  </si>
  <si>
    <t>Beban Tunjangan Hari Raya</t>
  </si>
  <si>
    <t>Beban Konsumsi Karyawan</t>
  </si>
  <si>
    <t>Beban Cetakan dan Fotocopy</t>
  </si>
  <si>
    <t>Beban Materai, Perangko dan Telgram</t>
  </si>
  <si>
    <t>BEBAN OPERASIONAL</t>
  </si>
  <si>
    <t>5-630</t>
  </si>
  <si>
    <t>5-640</t>
  </si>
  <si>
    <t>5-650</t>
  </si>
  <si>
    <t>Belanja Perjalanan:</t>
  </si>
  <si>
    <t>5-710</t>
  </si>
  <si>
    <t>5-720</t>
  </si>
  <si>
    <t>5-730</t>
  </si>
  <si>
    <t>5-741</t>
  </si>
  <si>
    <t>5-742</t>
  </si>
  <si>
    <t>5-743</t>
  </si>
  <si>
    <t>5-751</t>
  </si>
  <si>
    <t>5-752</t>
  </si>
  <si>
    <t>5-753</t>
  </si>
  <si>
    <t>5-760</t>
  </si>
  <si>
    <t>5-790</t>
  </si>
  <si>
    <t>5-800</t>
  </si>
  <si>
    <t>5-810</t>
  </si>
  <si>
    <t>5-820</t>
  </si>
  <si>
    <t>7-100</t>
  </si>
  <si>
    <t>7-200</t>
  </si>
  <si>
    <t>7-300</t>
  </si>
  <si>
    <t>Beban Belanja Penunjang Kegiatan Pendidikan:</t>
  </si>
  <si>
    <t>Beban Belanja Barang:</t>
  </si>
  <si>
    <t>Beban Belanja Pegawai:</t>
  </si>
  <si>
    <t>5-150</t>
  </si>
  <si>
    <t>5-450</t>
  </si>
  <si>
    <t>BEBAN LAINNYA</t>
  </si>
  <si>
    <t>7-900</t>
  </si>
  <si>
    <t>Biaya Operasional Lain-Lain</t>
  </si>
  <si>
    <t>Beban Non Operasional Lainnya</t>
  </si>
  <si>
    <t>Beban Kebersihan</t>
  </si>
  <si>
    <t>Beban Pendiri / Pembina Yayasan Pendidikan Tinggi</t>
  </si>
  <si>
    <t>Beban Pelaksanaan Perkuliahan Mahasiswa</t>
  </si>
  <si>
    <t>Beban BPJS Kesehatan</t>
  </si>
  <si>
    <t>5-115</t>
  </si>
  <si>
    <t>B. Lembur Karyawan/Dosen</t>
  </si>
  <si>
    <t>Beban Tagihan Telpon</t>
  </si>
  <si>
    <t>Beban Tagihan Listrik</t>
  </si>
  <si>
    <t>Beban Tagihan Internet</t>
  </si>
  <si>
    <t>Beban Tagihan Sevima (Siakad)</t>
  </si>
  <si>
    <t>2-220</t>
  </si>
  <si>
    <t>Hutang Bunga Bank</t>
  </si>
  <si>
    <t>7-110</t>
  </si>
  <si>
    <t>Beban Bunga Bank</t>
  </si>
  <si>
    <t>B. Gaji dan Tunjangan Pimpinan dan Karyawan</t>
  </si>
  <si>
    <t>Beban Sewa Kendaraan</t>
  </si>
  <si>
    <t>5-340</t>
  </si>
  <si>
    <t>Beban Penelitian &amp; Karya Ilmiah</t>
  </si>
  <si>
    <t>5-830</t>
  </si>
  <si>
    <t>Perlengkapan Kantor/Kampus</t>
  </si>
  <si>
    <t>Beban Tunggakan tidak dapat ditagih</t>
  </si>
  <si>
    <t>Pendapatan Praktek Kerja Lapangan dan sejenisnya</t>
  </si>
  <si>
    <t>Beban Operasional Perguruan Tinggi</t>
  </si>
  <si>
    <t>Beban Pelaksanaan UTS dan UAS</t>
  </si>
  <si>
    <t>Beban Pelaksanaan Pra Wisuda</t>
  </si>
  <si>
    <t>Pendapatan Pelaksanaan Perkuliahan Mahasiswa</t>
  </si>
  <si>
    <t>Beban Sumbangan kepada Instansi/Yayasan Terkait</t>
  </si>
  <si>
    <t>Peralatan &amp; Mesin</t>
  </si>
  <si>
    <t>Akm. Peny. Peralatan &amp; Mesin</t>
  </si>
  <si>
    <t>4-900</t>
  </si>
  <si>
    <t>4-140</t>
  </si>
  <si>
    <t>Pendapatan Infaq Alumni</t>
  </si>
  <si>
    <t>Pendapatan Hibah/Bantuan</t>
  </si>
  <si>
    <t>5-355</t>
  </si>
  <si>
    <t>Beban Beasiswa / Potongan Biaya Kuliah</t>
  </si>
  <si>
    <t>7-800</t>
  </si>
  <si>
    <t>Beban Kerugian Penjualan Aktiva Tetap</t>
  </si>
  <si>
    <t>1-136</t>
  </si>
  <si>
    <t>Piutang Pihak Ketiga</t>
  </si>
  <si>
    <t>Untung</t>
  </si>
  <si>
    <t>Pajak</t>
  </si>
  <si>
    <t>Modal</t>
  </si>
  <si>
    <t>Laba Bersih</t>
  </si>
  <si>
    <t>Perubahan Kewajiban</t>
  </si>
  <si>
    <t>Perubahan Piutang</t>
  </si>
  <si>
    <t>Perubahan Persediaan</t>
  </si>
  <si>
    <t>PRIVE</t>
  </si>
  <si>
    <t>BALANCE</t>
  </si>
  <si>
    <t>AWAL</t>
  </si>
  <si>
    <t>AKHIR</t>
  </si>
  <si>
    <t>CashFlow Operasional</t>
  </si>
  <si>
    <t>Cashflow dari Kegiatan Investasi</t>
  </si>
  <si>
    <t>Cashflow dari Kegiatan Pendanaan</t>
  </si>
  <si>
    <t>Perubahan Pembayaran dibayar dimuka</t>
  </si>
  <si>
    <t>CASHFLOW Keseluruhan</t>
  </si>
  <si>
    <t>Adjustment Hasil Audit</t>
  </si>
  <si>
    <t>Perubahan Hutang Pihak Ketiga</t>
  </si>
  <si>
    <t>Perubahan Hutang Bank</t>
  </si>
  <si>
    <t>Perubahan Kewajiban Jangka Panjang</t>
  </si>
  <si>
    <t>9-900</t>
  </si>
  <si>
    <t>Adjustment Audit</t>
  </si>
  <si>
    <t>Perubahan Setara Kas</t>
  </si>
  <si>
    <t>Selisih</t>
  </si>
  <si>
    <t>6-800</t>
  </si>
  <si>
    <t>Pendapatan Keuntungan Penjualan Aktiva Tetap</t>
  </si>
  <si>
    <t>Perubahan Aset Lancar</t>
  </si>
  <si>
    <t>Periode Desember 2020</t>
  </si>
  <si>
    <t>( -- Nama Instansi -- )</t>
  </si>
  <si>
    <t>Catatan dan Rasio Keuangan (Coming Soon)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</si>
</sst>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p&quot;* #,##0.00_-;\-&quot;Rp&quot;* #,##0.00_-;_-&quot;Rp&quot;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_);_(@_)"/>
    <numFmt numFmtId="167" formatCode="_(&quot;Rp&quot;* #,##0.00_);_(&quot;Rp&quot;* \(#,##0.00\);_(&quot;Rp&quot;* &quot;-&quot;_);_(@_)"/>
    <numFmt numFmtId="168" formatCode="_-&quot;Rp&quot;* #,##0_-;\-&quot;Rp&quot;* #,##0_-;_-&quot;Rp&quot;* &quot;-&quot;??_-;_-@_-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00FF00"/>
      <name val="Arial"/>
      <family val="2"/>
    </font>
    <font>
      <sz val="10"/>
      <color rgb="FF00FF00"/>
      <name val="Arial"/>
      <family val="2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7"/>
      <color theme="1"/>
      <name val="Times New Roman"/>
      <family val="1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00FF00"/>
      </left>
      <right/>
      <top style="medium">
        <color rgb="FF00FF00"/>
      </top>
      <bottom/>
      <diagonal/>
    </border>
    <border>
      <left/>
      <right/>
      <top style="medium">
        <color rgb="FF00FF00"/>
      </top>
      <bottom/>
      <diagonal/>
    </border>
    <border>
      <left/>
      <right style="medium">
        <color rgb="FF00FF00"/>
      </right>
      <top style="medium">
        <color rgb="FF00FF00"/>
      </top>
      <bottom/>
      <diagonal/>
    </border>
    <border>
      <left style="medium">
        <color rgb="FF00FF00"/>
      </left>
      <right/>
      <top/>
      <bottom/>
      <diagonal/>
    </border>
    <border>
      <left/>
      <right style="medium">
        <color rgb="FF00FF00"/>
      </right>
      <top/>
      <bottom/>
      <diagonal/>
    </border>
    <border>
      <left style="medium">
        <color rgb="FF00FF00"/>
      </left>
      <right/>
      <top/>
      <bottom style="medium">
        <color rgb="FF00FF00"/>
      </bottom>
      <diagonal/>
    </border>
    <border>
      <left/>
      <right/>
      <top/>
      <bottom style="medium">
        <color rgb="FF00FF00"/>
      </bottom>
      <diagonal/>
    </border>
    <border>
      <left/>
      <right style="medium">
        <color rgb="FF00FF00"/>
      </right>
      <top/>
      <bottom style="medium">
        <color rgb="FF00FF00"/>
      </bottom>
      <diagonal/>
    </border>
    <border>
      <left/>
      <right style="thick">
        <color rgb="FF00FF00"/>
      </right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4">
    <xf numFmtId="0" fontId="0" fillId="0" borderId="0" xfId="0"/>
    <xf numFmtId="1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65" fontId="3" fillId="0" borderId="0" xfId="2" applyNumberFormat="1" applyFont="1"/>
    <xf numFmtId="0" fontId="3" fillId="0" borderId="0" xfId="0" applyFont="1" applyAlignment="1">
      <alignment horizontal="center" vertical="center"/>
    </xf>
    <xf numFmtId="165" fontId="3" fillId="0" borderId="0" xfId="1" applyFont="1"/>
    <xf numFmtId="165" fontId="4" fillId="0" borderId="0" xfId="1" applyFont="1"/>
    <xf numFmtId="165" fontId="3" fillId="0" borderId="0" xfId="0" applyNumberFormat="1" applyFont="1"/>
    <xf numFmtId="0" fontId="4" fillId="0" borderId="3" xfId="0" applyFont="1" applyBorder="1"/>
    <xf numFmtId="165" fontId="4" fillId="0" borderId="3" xfId="0" applyNumberFormat="1" applyFont="1" applyBorder="1"/>
    <xf numFmtId="165" fontId="4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2" xfId="0" applyFont="1" applyBorder="1"/>
    <xf numFmtId="0" fontId="4" fillId="0" borderId="2" xfId="0" applyFont="1" applyBorder="1"/>
    <xf numFmtId="165" fontId="4" fillId="0" borderId="2" xfId="0" applyNumberFormat="1" applyFont="1" applyBorder="1"/>
    <xf numFmtId="165" fontId="3" fillId="0" borderId="2" xfId="0" applyNumberFormat="1" applyFont="1" applyBorder="1"/>
    <xf numFmtId="0" fontId="3" fillId="0" borderId="3" xfId="0" applyFont="1" applyBorder="1"/>
    <xf numFmtId="165" fontId="3" fillId="0" borderId="3" xfId="0" applyNumberFormat="1" applyFont="1" applyBorder="1"/>
    <xf numFmtId="0" fontId="4" fillId="0" borderId="2" xfId="0" applyFont="1" applyBorder="1" applyAlignment="1">
      <alignment horizontal="left" indent="1"/>
    </xf>
    <xf numFmtId="0" fontId="3" fillId="3" borderId="0" xfId="0" applyFont="1" applyFill="1"/>
    <xf numFmtId="9" fontId="3" fillId="0" borderId="0" xfId="3" applyFont="1"/>
    <xf numFmtId="164" fontId="3" fillId="0" borderId="4" xfId="2" applyFont="1" applyBorder="1"/>
    <xf numFmtId="0" fontId="3" fillId="0" borderId="4" xfId="0" applyFont="1" applyBorder="1"/>
    <xf numFmtId="0" fontId="6" fillId="2" borderId="8" xfId="0" applyFont="1" applyFill="1" applyBorder="1" applyAlignment="1">
      <alignment horizontal="center" vertical="center"/>
    </xf>
    <xf numFmtId="0" fontId="4" fillId="0" borderId="8" xfId="0" applyFont="1" applyBorder="1"/>
    <xf numFmtId="16" fontId="3" fillId="0" borderId="8" xfId="0" applyNumberFormat="1" applyFont="1" applyBorder="1"/>
    <xf numFmtId="0" fontId="3" fillId="0" borderId="8" xfId="0" applyFont="1" applyBorder="1"/>
    <xf numFmtId="14" fontId="6" fillId="2" borderId="8" xfId="0" applyNumberFormat="1" applyFont="1" applyFill="1" applyBorder="1" applyAlignment="1">
      <alignment horizontal="center" vertical="center"/>
    </xf>
    <xf numFmtId="0" fontId="3" fillId="0" borderId="0" xfId="0" applyFont="1" applyProtection="1">
      <protection locked="0"/>
    </xf>
    <xf numFmtId="164" fontId="3" fillId="0" borderId="0" xfId="2" applyFont="1" applyProtection="1">
      <protection locked="0"/>
    </xf>
    <xf numFmtId="164" fontId="6" fillId="2" borderId="8" xfId="2" applyFont="1" applyFill="1" applyBorder="1" applyAlignment="1" applyProtection="1">
      <alignment horizontal="center" vertical="center"/>
    </xf>
    <xf numFmtId="165" fontId="6" fillId="2" borderId="8" xfId="2" applyNumberFormat="1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65" fontId="3" fillId="0" borderId="8" xfId="2" applyNumberFormat="1" applyFont="1" applyBorder="1"/>
    <xf numFmtId="0" fontId="0" fillId="0" borderId="8" xfId="0" applyBorder="1"/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2" borderId="8" xfId="1" applyFont="1" applyFill="1" applyBorder="1" applyAlignment="1">
      <alignment horizontal="center" vertical="center"/>
    </xf>
    <xf numFmtId="165" fontId="3" fillId="0" borderId="8" xfId="1" applyFont="1" applyBorder="1"/>
    <xf numFmtId="165" fontId="4" fillId="0" borderId="8" xfId="1" applyFont="1" applyBorder="1"/>
    <xf numFmtId="165" fontId="4" fillId="0" borderId="17" xfId="1" applyFont="1" applyBorder="1"/>
    <xf numFmtId="165" fontId="4" fillId="0" borderId="8" xfId="2" applyNumberFormat="1" applyFont="1" applyBorder="1" applyAlignment="1" applyProtection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3" fillId="5" borderId="8" xfId="2" applyFont="1" applyFill="1" applyBorder="1" applyProtection="1">
      <protection locked="0"/>
    </xf>
    <xf numFmtId="164" fontId="3" fillId="6" borderId="8" xfId="2" applyFont="1" applyFill="1" applyBorder="1" applyProtection="1">
      <protection locked="0"/>
    </xf>
    <xf numFmtId="0" fontId="3" fillId="0" borderId="8" xfId="0" applyFont="1" applyBorder="1" applyAlignment="1" applyProtection="1">
      <alignment horizontal="left"/>
      <protection locked="0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3" fillId="0" borderId="8" xfId="2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2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/>
    </xf>
    <xf numFmtId="14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10" fillId="2" borderId="26" xfId="0" applyFont="1" applyFill="1" applyBorder="1"/>
    <xf numFmtId="0" fontId="10" fillId="2" borderId="27" xfId="0" applyFont="1" applyFill="1" applyBorder="1"/>
    <xf numFmtId="0" fontId="10" fillId="2" borderId="28" xfId="0" applyFont="1" applyFill="1" applyBorder="1"/>
    <xf numFmtId="0" fontId="10" fillId="2" borderId="29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30" xfId="0" applyFont="1" applyFill="1" applyBorder="1"/>
    <xf numFmtId="0" fontId="10" fillId="2" borderId="31" xfId="0" applyFont="1" applyFill="1" applyBorder="1"/>
    <xf numFmtId="0" fontId="10" fillId="2" borderId="32" xfId="0" applyFont="1" applyFill="1" applyBorder="1"/>
    <xf numFmtId="0" fontId="10" fillId="2" borderId="33" xfId="0" applyFont="1" applyFill="1" applyBorder="1"/>
    <xf numFmtId="0" fontId="10" fillId="2" borderId="34" xfId="0" applyFont="1" applyFill="1" applyBorder="1" applyProtection="1">
      <protection locked="0"/>
    </xf>
    <xf numFmtId="0" fontId="10" fillId="2" borderId="0" xfId="0" applyFont="1" applyFill="1" applyProtection="1">
      <protection locked="0"/>
    </xf>
    <xf numFmtId="0" fontId="9" fillId="0" borderId="0" xfId="0" applyFont="1" applyAlignment="1">
      <alignment vertical="center"/>
    </xf>
    <xf numFmtId="167" fontId="3" fillId="0" borderId="0" xfId="2" applyNumberFormat="1" applyFont="1" applyAlignment="1">
      <alignment horizontal="center"/>
    </xf>
    <xf numFmtId="167" fontId="5" fillId="2" borderId="1" xfId="2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3" fillId="0" borderId="1" xfId="2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6" fillId="2" borderId="35" xfId="2" applyFont="1" applyFill="1" applyBorder="1" applyAlignment="1" applyProtection="1">
      <alignment horizontal="center" vertical="center"/>
    </xf>
    <xf numFmtId="164" fontId="6" fillId="2" borderId="36" xfId="2" applyFont="1" applyFill="1" applyBorder="1" applyAlignment="1" applyProtection="1">
      <alignment horizontal="center" vertical="center"/>
    </xf>
    <xf numFmtId="164" fontId="3" fillId="0" borderId="0" xfId="0" applyNumberFormat="1" applyFont="1" applyProtection="1">
      <protection locked="0"/>
    </xf>
    <xf numFmtId="0" fontId="3" fillId="0" borderId="8" xfId="0" applyFont="1" applyBorder="1" applyAlignment="1">
      <alignment horizontal="left"/>
    </xf>
    <xf numFmtId="17" fontId="3" fillId="0" borderId="8" xfId="0" applyNumberFormat="1" applyFont="1" applyBorder="1" applyAlignment="1" applyProtection="1">
      <alignment horizontal="left"/>
      <protection locked="0"/>
    </xf>
    <xf numFmtId="9" fontId="3" fillId="0" borderId="0" xfId="3" applyFont="1" applyProtection="1">
      <protection locked="0"/>
    </xf>
    <xf numFmtId="0" fontId="15" fillId="0" borderId="8" xfId="0" applyFont="1" applyBorder="1"/>
    <xf numFmtId="16" fontId="3" fillId="0" borderId="8" xfId="0" applyNumberFormat="1" applyFont="1" applyBorder="1" applyAlignment="1" applyProtection="1">
      <alignment horizontal="left"/>
      <protection locked="0"/>
    </xf>
    <xf numFmtId="0" fontId="15" fillId="0" borderId="8" xfId="0" applyFont="1" applyBorder="1" applyAlignment="1">
      <alignment horizontal="center" vertical="center"/>
    </xf>
    <xf numFmtId="165" fontId="15" fillId="0" borderId="8" xfId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5" fontId="15" fillId="0" borderId="0" xfId="0" applyNumberFormat="1" applyFont="1"/>
    <xf numFmtId="164" fontId="15" fillId="0" borderId="8" xfId="2" applyFont="1" applyBorder="1" applyProtection="1">
      <protection locked="0"/>
    </xf>
    <xf numFmtId="164" fontId="3" fillId="0" borderId="0" xfId="0" applyNumberFormat="1" applyFont="1"/>
    <xf numFmtId="44" fontId="3" fillId="0" borderId="0" xfId="5" applyFont="1"/>
    <xf numFmtId="44" fontId="3" fillId="0" borderId="0" xfId="0" applyNumberFormat="1" applyFont="1"/>
    <xf numFmtId="0" fontId="4" fillId="0" borderId="8" xfId="0" applyFont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64" fontId="0" fillId="0" borderId="0" xfId="0" applyNumberFormat="1"/>
    <xf numFmtId="166" fontId="3" fillId="0" borderId="0" xfId="2" applyNumberFormat="1" applyFont="1"/>
    <xf numFmtId="166" fontId="6" fillId="2" borderId="8" xfId="2" applyNumberFormat="1" applyFont="1" applyFill="1" applyBorder="1" applyAlignment="1">
      <alignment horizontal="center" vertical="center"/>
    </xf>
    <xf numFmtId="166" fontId="3" fillId="0" borderId="8" xfId="2" applyNumberFormat="1" applyFont="1" applyBorder="1"/>
    <xf numFmtId="166" fontId="3" fillId="7" borderId="8" xfId="2" applyNumberFormat="1" applyFont="1" applyFill="1" applyBorder="1"/>
    <xf numFmtId="166" fontId="0" fillId="0" borderId="0" xfId="2" applyNumberFormat="1" applyFont="1"/>
    <xf numFmtId="0" fontId="3" fillId="0" borderId="37" xfId="0" applyFont="1" applyBorder="1"/>
    <xf numFmtId="164" fontId="16" fillId="0" borderId="0" xfId="0" applyNumberFormat="1" applyFont="1"/>
    <xf numFmtId="0" fontId="9" fillId="0" borderId="2" xfId="0" applyFont="1" applyBorder="1"/>
    <xf numFmtId="0" fontId="0" fillId="0" borderId="2" xfId="0" applyBorder="1"/>
    <xf numFmtId="164" fontId="9" fillId="0" borderId="2" xfId="0" applyNumberFormat="1" applyFont="1" applyBorder="1"/>
    <xf numFmtId="0" fontId="0" fillId="0" borderId="38" xfId="0" applyBorder="1"/>
    <xf numFmtId="0" fontId="0" fillId="7" borderId="0" xfId="0" applyFill="1" applyAlignment="1">
      <alignment horizontal="center"/>
    </xf>
    <xf numFmtId="168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0" xfId="4" applyFont="1" applyAlignment="1">
      <alignment horizontal="left"/>
    </xf>
    <xf numFmtId="0" fontId="12" fillId="0" borderId="0" xfId="0" applyFont="1" applyAlignment="1">
      <alignment horizontal="left"/>
    </xf>
    <xf numFmtId="0" fontId="10" fillId="2" borderId="0" xfId="0" applyFont="1" applyFill="1" applyAlignment="1" applyProtection="1">
      <alignment horizontal="left"/>
      <protection locked="0"/>
    </xf>
    <xf numFmtId="0" fontId="14" fillId="0" borderId="0" xfId="4" applyFont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14" fillId="0" borderId="0" xfId="4" applyFont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6" fontId="6" fillId="2" borderId="1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6" fontId="6" fillId="2" borderId="13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6" fontId="6" fillId="2" borderId="16" xfId="0" applyNumberFormat="1" applyFont="1" applyFill="1" applyBorder="1" applyAlignment="1">
      <alignment horizontal="center" vertical="center"/>
    </xf>
    <xf numFmtId="0" fontId="14" fillId="0" borderId="15" xfId="4" applyFont="1" applyBorder="1" applyAlignment="1">
      <alignment horizontal="left"/>
    </xf>
    <xf numFmtId="165" fontId="6" fillId="2" borderId="8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0" borderId="15" xfId="4" applyFont="1" applyBorder="1" applyAlignment="1">
      <alignment horizontal="left" vertical="top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4" fillId="0" borderId="8" xfId="0" applyFont="1" applyBorder="1" applyProtection="1">
      <protection locked="0"/>
    </xf>
    <xf numFmtId="0" fontId="15" fillId="0" borderId="8" xfId="0" applyFont="1" applyBorder="1" applyProtection="1">
      <protection locked="0"/>
    </xf>
    <xf numFmtId="16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168" fontId="0" fillId="0" borderId="0" xfId="0" applyNumberFormat="1" applyProtection="1">
      <protection locked="0"/>
    </xf>
    <xf numFmtId="0" fontId="3" fillId="3" borderId="8" xfId="0" applyFont="1" applyFill="1" applyBorder="1" applyProtection="1">
      <protection locked="0"/>
    </xf>
    <xf numFmtId="0" fontId="15" fillId="3" borderId="8" xfId="0" applyFont="1" applyFill="1" applyBorder="1" applyProtection="1">
      <protection locked="0"/>
    </xf>
    <xf numFmtId="16" fontId="3" fillId="3" borderId="8" xfId="0" applyNumberFormat="1" applyFont="1" applyFill="1" applyBorder="1" applyProtection="1">
      <protection locked="0"/>
    </xf>
  </cellXfs>
  <cellStyles count="6">
    <cellStyle name="Comma [0]" xfId="1" builtinId="6"/>
    <cellStyle name="Currency" xfId="5" builtinId="4"/>
    <cellStyle name="Currency [0]" xfId="2" builtinId="7"/>
    <cellStyle name="Hyperlink" xfId="4" builtinId="8"/>
    <cellStyle name="Normal" xfId="0" builtinId="0"/>
    <cellStyle name="Percent" xfId="3" builtinId="5"/>
  </cellStyles>
  <dxfs count="46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4F47-0F23-4B55-B103-FD45E9B97D7D}">
  <dimension ref="A1:L34"/>
  <sheetViews>
    <sheetView showGridLines="0" tabSelected="1" workbookViewId="0">
      <selection activeCell="C8" sqref="C8"/>
    </sheetView>
  </sheetViews>
  <sheetFormatPr defaultColWidth="0" defaultRowHeight="14.5" zeroHeight="1" outlineLevelRow="1" x14ac:dyDescent="0.35"/>
  <cols>
    <col min="1" max="2" width="2.1796875" customWidth="1"/>
    <col min="3" max="3" width="14" bestFit="1" customWidth="1"/>
    <col min="4" max="4" width="3.453125" customWidth="1"/>
    <col min="5" max="6" width="21" customWidth="1"/>
    <col min="7" max="8" width="2.1796875" customWidth="1"/>
    <col min="9" max="12" width="0" hidden="1" customWidth="1"/>
    <col min="13" max="16384" width="9.1796875" hidden="1"/>
  </cols>
  <sheetData>
    <row r="1" spans="2:7" ht="11.25" customHeight="1" x14ac:dyDescent="0.35"/>
    <row r="2" spans="2:7" ht="11.25" customHeight="1" thickBot="1" x14ac:dyDescent="0.4"/>
    <row r="3" spans="2:7" ht="11.25" customHeight="1" x14ac:dyDescent="0.35">
      <c r="B3" s="59"/>
      <c r="C3" s="60"/>
      <c r="D3" s="60"/>
      <c r="E3" s="60"/>
      <c r="F3" s="60"/>
      <c r="G3" s="61"/>
    </row>
    <row r="4" spans="2:7" x14ac:dyDescent="0.35">
      <c r="B4" s="62"/>
      <c r="C4" s="63" t="s">
        <v>138</v>
      </c>
      <c r="D4" s="64" t="s">
        <v>141</v>
      </c>
      <c r="E4" s="114" t="s">
        <v>336</v>
      </c>
      <c r="F4" s="114"/>
      <c r="G4" s="65"/>
    </row>
    <row r="5" spans="2:7" x14ac:dyDescent="0.35">
      <c r="B5" s="62"/>
      <c r="C5" s="63" t="s">
        <v>139</v>
      </c>
      <c r="D5" s="64" t="s">
        <v>141</v>
      </c>
      <c r="E5" s="69" t="s">
        <v>142</v>
      </c>
      <c r="F5" s="70">
        <v>2021</v>
      </c>
      <c r="G5" s="65"/>
    </row>
    <row r="6" spans="2:7" x14ac:dyDescent="0.35">
      <c r="B6" s="62"/>
      <c r="C6" s="63" t="s">
        <v>140</v>
      </c>
      <c r="D6" s="64" t="s">
        <v>141</v>
      </c>
      <c r="E6" s="69" t="s">
        <v>153</v>
      </c>
      <c r="F6" s="70">
        <v>2021</v>
      </c>
      <c r="G6" s="65"/>
    </row>
    <row r="7" spans="2:7" ht="11.25" customHeight="1" thickBot="1" x14ac:dyDescent="0.4">
      <c r="B7" s="66"/>
      <c r="C7" s="67"/>
      <c r="D7" s="67"/>
      <c r="E7" s="67"/>
      <c r="F7" s="67"/>
      <c r="G7" s="68"/>
    </row>
    <row r="8" spans="2:7" ht="11.25" customHeight="1" x14ac:dyDescent="0.35"/>
    <row r="9" spans="2:7" ht="11.25" customHeight="1" x14ac:dyDescent="0.35"/>
    <row r="10" spans="2:7" ht="15.5" x14ac:dyDescent="0.35">
      <c r="C10" s="71" t="s">
        <v>160</v>
      </c>
      <c r="E10" s="112" t="s">
        <v>154</v>
      </c>
      <c r="F10" s="112"/>
    </row>
    <row r="11" spans="2:7" ht="15.5" x14ac:dyDescent="0.35">
      <c r="C11" s="71" t="s">
        <v>160</v>
      </c>
      <c r="E11" s="112" t="s">
        <v>158</v>
      </c>
      <c r="F11" s="112"/>
    </row>
    <row r="12" spans="2:7" ht="15.5" x14ac:dyDescent="0.35">
      <c r="C12" s="71" t="s">
        <v>160</v>
      </c>
      <c r="E12" s="112" t="s">
        <v>155</v>
      </c>
      <c r="F12" s="112"/>
    </row>
    <row r="13" spans="2:7" ht="15.5" x14ac:dyDescent="0.35">
      <c r="C13" s="71" t="s">
        <v>159</v>
      </c>
      <c r="E13" s="112" t="s">
        <v>156</v>
      </c>
      <c r="F13" s="112"/>
    </row>
    <row r="14" spans="2:7" ht="15.5" x14ac:dyDescent="0.35">
      <c r="C14" s="71" t="s">
        <v>160</v>
      </c>
      <c r="E14" s="112" t="s">
        <v>93</v>
      </c>
      <c r="F14" s="112"/>
    </row>
    <row r="15" spans="2:7" ht="15.5" x14ac:dyDescent="0.35">
      <c r="C15" s="71" t="s">
        <v>160</v>
      </c>
      <c r="E15" s="112" t="s">
        <v>157</v>
      </c>
      <c r="F15" s="112"/>
    </row>
    <row r="16" spans="2:7" ht="15.5" x14ac:dyDescent="0.35">
      <c r="C16" s="71" t="s">
        <v>160</v>
      </c>
      <c r="E16" s="113" t="s">
        <v>337</v>
      </c>
      <c r="F16" s="113"/>
    </row>
    <row r="17" spans="3:5" x14ac:dyDescent="0.35"/>
    <row r="18" spans="3:5" x14ac:dyDescent="0.35"/>
    <row r="19" spans="3:5" x14ac:dyDescent="0.35"/>
    <row r="20" spans="3:5" x14ac:dyDescent="0.35"/>
    <row r="21" spans="3:5" hidden="1" outlineLevel="1" x14ac:dyDescent="0.35">
      <c r="C21" t="s">
        <v>142</v>
      </c>
      <c r="D21">
        <v>1</v>
      </c>
      <c r="E21">
        <v>2015</v>
      </c>
    </row>
    <row r="22" spans="3:5" hidden="1" outlineLevel="1" x14ac:dyDescent="0.35">
      <c r="C22" t="s">
        <v>143</v>
      </c>
      <c r="D22">
        <v>2</v>
      </c>
      <c r="E22">
        <f>E21+1</f>
        <v>2016</v>
      </c>
    </row>
    <row r="23" spans="3:5" hidden="1" outlineLevel="1" x14ac:dyDescent="0.35">
      <c r="C23" t="s">
        <v>144</v>
      </c>
      <c r="D23">
        <v>3</v>
      </c>
      <c r="E23">
        <f t="shared" ref="E23:E32" si="0">E22+1</f>
        <v>2017</v>
      </c>
    </row>
    <row r="24" spans="3:5" hidden="1" outlineLevel="1" x14ac:dyDescent="0.35">
      <c r="C24" t="s">
        <v>145</v>
      </c>
      <c r="D24">
        <v>4</v>
      </c>
      <c r="E24">
        <f t="shared" si="0"/>
        <v>2018</v>
      </c>
    </row>
    <row r="25" spans="3:5" hidden="1" outlineLevel="1" x14ac:dyDescent="0.35">
      <c r="C25" t="s">
        <v>146</v>
      </c>
      <c r="D25">
        <v>5</v>
      </c>
      <c r="E25">
        <f t="shared" si="0"/>
        <v>2019</v>
      </c>
    </row>
    <row r="26" spans="3:5" hidden="1" outlineLevel="1" x14ac:dyDescent="0.35">
      <c r="C26" t="s">
        <v>147</v>
      </c>
      <c r="D26">
        <v>6</v>
      </c>
      <c r="E26">
        <f t="shared" si="0"/>
        <v>2020</v>
      </c>
    </row>
    <row r="27" spans="3:5" hidden="1" outlineLevel="1" x14ac:dyDescent="0.35">
      <c r="C27" t="s">
        <v>148</v>
      </c>
      <c r="D27">
        <v>7</v>
      </c>
      <c r="E27">
        <f t="shared" si="0"/>
        <v>2021</v>
      </c>
    </row>
    <row r="28" spans="3:5" hidden="1" outlineLevel="1" x14ac:dyDescent="0.35">
      <c r="C28" t="s">
        <v>149</v>
      </c>
      <c r="D28">
        <v>8</v>
      </c>
      <c r="E28">
        <f t="shared" si="0"/>
        <v>2022</v>
      </c>
    </row>
    <row r="29" spans="3:5" hidden="1" outlineLevel="1" x14ac:dyDescent="0.35">
      <c r="C29" t="s">
        <v>150</v>
      </c>
      <c r="D29">
        <v>9</v>
      </c>
      <c r="E29">
        <f t="shared" si="0"/>
        <v>2023</v>
      </c>
    </row>
    <row r="30" spans="3:5" hidden="1" outlineLevel="1" x14ac:dyDescent="0.35">
      <c r="C30" t="s">
        <v>151</v>
      </c>
      <c r="D30">
        <v>10</v>
      </c>
      <c r="E30">
        <f t="shared" si="0"/>
        <v>2024</v>
      </c>
    </row>
    <row r="31" spans="3:5" hidden="1" outlineLevel="1" x14ac:dyDescent="0.35">
      <c r="C31" t="s">
        <v>152</v>
      </c>
      <c r="D31">
        <v>11</v>
      </c>
      <c r="E31">
        <f t="shared" si="0"/>
        <v>2025</v>
      </c>
    </row>
    <row r="32" spans="3:5" hidden="1" outlineLevel="1" x14ac:dyDescent="0.35">
      <c r="C32" t="s">
        <v>153</v>
      </c>
      <c r="D32">
        <v>12</v>
      </c>
      <c r="E32">
        <f t="shared" si="0"/>
        <v>2026</v>
      </c>
    </row>
    <row r="33" hidden="1" outlineLevel="1" x14ac:dyDescent="0.35"/>
    <row r="34" ht="11.25" customHeight="1" collapsed="1" x14ac:dyDescent="0.35"/>
  </sheetData>
  <sheetProtection algorithmName="SHA-512" hashValue="H79C9LgdGPJGRTl5XuQbjEHh8Bko6y2gia1Trfub1/K6Do0xNmQtv9yvUYp71pYOCxIKN0huL9GO6LyoDV6YVg==" saltValue="FET2iCCeu+6DwxepA19Bug==" spinCount="100000" sheet="1" objects="1" scenarios="1"/>
  <mergeCells count="8">
    <mergeCell ref="E15:F15"/>
    <mergeCell ref="E16:F16"/>
    <mergeCell ref="E4:F4"/>
    <mergeCell ref="E10:F10"/>
    <mergeCell ref="E11:F11"/>
    <mergeCell ref="E12:F12"/>
    <mergeCell ref="E13:F13"/>
    <mergeCell ref="E14:F14"/>
  </mergeCells>
  <dataValidations count="2">
    <dataValidation type="list" allowBlank="1" showInputMessage="1" showErrorMessage="1" sqref="E5:E6" xr:uid="{C1C113FE-A15C-4B1A-9C5F-752CA92EFF07}">
      <formula1>bulanz</formula1>
    </dataValidation>
    <dataValidation type="list" allowBlank="1" showInputMessage="1" showErrorMessage="1" sqref="F5:F6" xr:uid="{CCD90E8B-4C22-4718-825C-B12632B9E0FA}">
      <formula1>tahunz</formula1>
    </dataValidation>
  </dataValidations>
  <hyperlinks>
    <hyperlink ref="E10:F10" location="AKUN!A1" display="Chart Of Account" xr:uid="{BB25D3D0-EC64-4FCD-807F-968CE033B8C7}"/>
    <hyperlink ref="E11:F11" location="JURNAL!A1" display="Jurnal (Semua Transaksi)" xr:uid="{23E36D71-EB9B-4111-B793-7806939544F2}"/>
    <hyperlink ref="E12:F12" location="'BUKU BESAR'!A1" display="Buku Besar (Transaksi Per Account)" xr:uid="{7F3E62A1-5FE9-4311-AC1A-DD37E8D77005}"/>
    <hyperlink ref="E13:F13" location="'Laba-Rugi'!A1" display="Laporan Laba - Rugi" xr:uid="{6221364A-CAD5-4713-9AB5-6ED95A825F2E}"/>
    <hyperlink ref="E14:F14" location="NERACA!A1" display="Neraca" xr:uid="{0E1CA80B-5019-4FF5-9CE4-7EACB438A35B}"/>
    <hyperlink ref="E15:F15" location="CASHFLOW!A1" display="Cashflow" xr:uid="{5DCDE57A-290F-4146-8ACF-97A126768DD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showGridLines="0" workbookViewId="0">
      <selection activeCell="A5" sqref="A5"/>
    </sheetView>
  </sheetViews>
  <sheetFormatPr defaultColWidth="0" defaultRowHeight="12.5" zeroHeight="1" x14ac:dyDescent="0.25"/>
  <cols>
    <col min="1" max="1" width="2.1796875" style="5" customWidth="1"/>
    <col min="2" max="2" width="7.453125" style="5" bestFit="1" customWidth="1"/>
    <col min="3" max="3" width="45.54296875" style="5" customWidth="1"/>
    <col min="4" max="5" width="9.1796875" style="5" customWidth="1"/>
    <col min="6" max="7" width="17.453125" style="5" customWidth="1"/>
    <col min="8" max="8" width="3.54296875" style="5" customWidth="1"/>
    <col min="9" max="16384" width="9.1796875" style="5" hidden="1"/>
  </cols>
  <sheetData>
    <row r="1" spans="1:7" x14ac:dyDescent="0.25">
      <c r="A1" s="115" t="s">
        <v>161</v>
      </c>
      <c r="B1" s="115"/>
      <c r="C1" s="115"/>
    </row>
    <row r="2" spans="1:7" ht="5.25" customHeight="1" thickBot="1" x14ac:dyDescent="0.3"/>
    <row r="3" spans="1:7" ht="13.5" thickBot="1" x14ac:dyDescent="0.35">
      <c r="B3" s="116" t="s">
        <v>11</v>
      </c>
      <c r="C3" s="117"/>
      <c r="D3" s="117"/>
      <c r="E3" s="117"/>
      <c r="F3" s="117"/>
      <c r="G3" s="118"/>
    </row>
    <row r="4" spans="1:7" ht="4.5" customHeight="1" x14ac:dyDescent="0.3">
      <c r="B4" s="6"/>
      <c r="C4" s="6"/>
      <c r="D4" s="6"/>
      <c r="E4" s="6"/>
      <c r="F4" s="6"/>
    </row>
    <row r="5" spans="1:7" ht="13" x14ac:dyDescent="0.25">
      <c r="B5" s="119" t="s">
        <v>12</v>
      </c>
      <c r="C5" s="119" t="s">
        <v>13</v>
      </c>
      <c r="D5" s="119" t="s">
        <v>14</v>
      </c>
      <c r="E5" s="119" t="s">
        <v>15</v>
      </c>
      <c r="F5" s="119" t="s">
        <v>16</v>
      </c>
      <c r="G5" s="119"/>
    </row>
    <row r="6" spans="1:7" ht="13" x14ac:dyDescent="0.25">
      <c r="B6" s="119"/>
      <c r="C6" s="119"/>
      <c r="D6" s="119"/>
      <c r="E6" s="119"/>
      <c r="F6" s="28" t="s">
        <v>17</v>
      </c>
      <c r="G6" s="28" t="s">
        <v>18</v>
      </c>
    </row>
    <row r="7" spans="1:7" ht="13" x14ac:dyDescent="0.3">
      <c r="B7" s="156" t="s">
        <v>10</v>
      </c>
      <c r="C7" s="156" t="s">
        <v>19</v>
      </c>
      <c r="D7" s="156" t="s">
        <v>69</v>
      </c>
      <c r="E7" s="156" t="s">
        <v>71</v>
      </c>
      <c r="F7" s="52"/>
      <c r="G7" s="52"/>
    </row>
    <row r="8" spans="1:7" ht="13" x14ac:dyDescent="0.3">
      <c r="B8" s="157" t="s">
        <v>20</v>
      </c>
      <c r="C8" s="157" t="s">
        <v>21</v>
      </c>
      <c r="D8" s="157" t="s">
        <v>69</v>
      </c>
      <c r="E8" s="157" t="s">
        <v>71</v>
      </c>
      <c r="F8" s="91"/>
      <c r="G8" s="52"/>
    </row>
    <row r="9" spans="1:7" x14ac:dyDescent="0.25">
      <c r="B9" s="158" t="s">
        <v>9</v>
      </c>
      <c r="C9" s="159" t="s">
        <v>0</v>
      </c>
      <c r="D9" s="159" t="s">
        <v>69</v>
      </c>
      <c r="E9" s="159" t="s">
        <v>71</v>
      </c>
      <c r="F9" s="52"/>
      <c r="G9" s="52"/>
    </row>
    <row r="10" spans="1:7" x14ac:dyDescent="0.25">
      <c r="B10" s="159" t="s">
        <v>22</v>
      </c>
      <c r="C10" s="159" t="s">
        <v>24</v>
      </c>
      <c r="D10" s="159" t="s">
        <v>69</v>
      </c>
      <c r="E10" s="159" t="s">
        <v>71</v>
      </c>
      <c r="F10" s="52"/>
      <c r="G10" s="52"/>
    </row>
    <row r="11" spans="1:7" x14ac:dyDescent="0.25">
      <c r="B11" s="159" t="s">
        <v>23</v>
      </c>
      <c r="C11" s="159" t="s">
        <v>25</v>
      </c>
      <c r="D11" s="159" t="s">
        <v>69</v>
      </c>
      <c r="E11" s="159" t="s">
        <v>71</v>
      </c>
      <c r="F11" s="52"/>
      <c r="G11" s="52"/>
    </row>
    <row r="12" spans="1:7" x14ac:dyDescent="0.25">
      <c r="B12" s="159" t="s">
        <v>118</v>
      </c>
      <c r="C12" s="159" t="s">
        <v>119</v>
      </c>
      <c r="D12" s="159" t="s">
        <v>69</v>
      </c>
      <c r="E12" s="159" t="s">
        <v>71</v>
      </c>
      <c r="F12" s="52"/>
      <c r="G12" s="52"/>
    </row>
    <row r="13" spans="1:7" x14ac:dyDescent="0.25">
      <c r="B13" s="159" t="s">
        <v>26</v>
      </c>
      <c r="C13" s="159" t="s">
        <v>166</v>
      </c>
      <c r="D13" s="159" t="s">
        <v>69</v>
      </c>
      <c r="E13" s="159" t="s">
        <v>71</v>
      </c>
      <c r="F13" s="52"/>
      <c r="G13" s="52"/>
    </row>
    <row r="14" spans="1:7" x14ac:dyDescent="0.25">
      <c r="B14" s="159" t="s">
        <v>121</v>
      </c>
      <c r="C14" s="159" t="s">
        <v>167</v>
      </c>
      <c r="D14" s="159" t="s">
        <v>69</v>
      </c>
      <c r="E14" s="159" t="s">
        <v>71</v>
      </c>
      <c r="F14" s="52"/>
      <c r="G14" s="52"/>
    </row>
    <row r="15" spans="1:7" x14ac:dyDescent="0.25">
      <c r="B15" s="159" t="s">
        <v>168</v>
      </c>
      <c r="C15" s="159" t="s">
        <v>169</v>
      </c>
      <c r="D15" s="159" t="s">
        <v>69</v>
      </c>
      <c r="E15" s="159" t="s">
        <v>71</v>
      </c>
      <c r="F15" s="52"/>
      <c r="G15" s="52"/>
    </row>
    <row r="16" spans="1:7" x14ac:dyDescent="0.25">
      <c r="B16" s="159" t="s">
        <v>306</v>
      </c>
      <c r="C16" s="159" t="s">
        <v>307</v>
      </c>
      <c r="D16" s="159" t="s">
        <v>69</v>
      </c>
      <c r="E16" s="159" t="s">
        <v>71</v>
      </c>
      <c r="F16" s="52"/>
      <c r="G16" s="52"/>
    </row>
    <row r="17" spans="2:7" x14ac:dyDescent="0.25">
      <c r="B17" s="159" t="s">
        <v>29</v>
      </c>
      <c r="C17" s="159" t="s">
        <v>288</v>
      </c>
      <c r="D17" s="159" t="s">
        <v>69</v>
      </c>
      <c r="E17" s="159" t="s">
        <v>71</v>
      </c>
      <c r="F17" s="52"/>
      <c r="G17" s="52"/>
    </row>
    <row r="18" spans="2:7" x14ac:dyDescent="0.25">
      <c r="B18" s="159" t="s">
        <v>38</v>
      </c>
      <c r="C18" s="159" t="s">
        <v>39</v>
      </c>
      <c r="D18" s="159" t="s">
        <v>69</v>
      </c>
      <c r="E18" s="159" t="s">
        <v>71</v>
      </c>
      <c r="F18" s="52"/>
      <c r="G18" s="52"/>
    </row>
    <row r="19" spans="2:7" ht="13" x14ac:dyDescent="0.3">
      <c r="B19" s="157" t="s">
        <v>27</v>
      </c>
      <c r="C19" s="157" t="s">
        <v>28</v>
      </c>
      <c r="D19" s="157" t="s">
        <v>69</v>
      </c>
      <c r="E19" s="157" t="s">
        <v>71</v>
      </c>
      <c r="F19" s="91"/>
      <c r="G19" s="52"/>
    </row>
    <row r="20" spans="2:7" ht="14.5" x14ac:dyDescent="0.35">
      <c r="B20" s="159" t="s">
        <v>32</v>
      </c>
      <c r="C20" s="159" t="s">
        <v>296</v>
      </c>
      <c r="D20" s="159" t="s">
        <v>69</v>
      </c>
      <c r="E20" s="159" t="s">
        <v>71</v>
      </c>
      <c r="F20" s="160"/>
      <c r="G20" s="52"/>
    </row>
    <row r="21" spans="2:7" x14ac:dyDescent="0.25">
      <c r="B21" s="159" t="s">
        <v>120</v>
      </c>
      <c r="C21" s="159" t="s">
        <v>297</v>
      </c>
      <c r="D21" s="159" t="s">
        <v>69</v>
      </c>
      <c r="E21" s="159" t="s">
        <v>72</v>
      </c>
      <c r="F21" s="52"/>
      <c r="G21" s="52"/>
    </row>
    <row r="22" spans="2:7" x14ac:dyDescent="0.25">
      <c r="B22" s="159" t="s">
        <v>33</v>
      </c>
      <c r="C22" s="159" t="s">
        <v>31</v>
      </c>
      <c r="D22" s="159" t="s">
        <v>69</v>
      </c>
      <c r="E22" s="159" t="s">
        <v>71</v>
      </c>
      <c r="F22" s="52"/>
      <c r="G22" s="52"/>
    </row>
    <row r="23" spans="2:7" x14ac:dyDescent="0.25">
      <c r="B23" s="159" t="s">
        <v>35</v>
      </c>
      <c r="C23" s="159" t="s">
        <v>116</v>
      </c>
      <c r="D23" s="159" t="s">
        <v>69</v>
      </c>
      <c r="E23" s="159" t="s">
        <v>72</v>
      </c>
      <c r="F23" s="52"/>
      <c r="G23" s="52"/>
    </row>
    <row r="24" spans="2:7" x14ac:dyDescent="0.25">
      <c r="B24" s="159" t="s">
        <v>34</v>
      </c>
      <c r="C24" s="159" t="s">
        <v>1</v>
      </c>
      <c r="D24" s="159" t="s">
        <v>69</v>
      </c>
      <c r="E24" s="159" t="s">
        <v>71</v>
      </c>
      <c r="F24" s="52"/>
      <c r="G24" s="52"/>
    </row>
    <row r="25" spans="2:7" x14ac:dyDescent="0.25">
      <c r="B25" s="159" t="s">
        <v>117</v>
      </c>
      <c r="C25" s="159" t="s">
        <v>2</v>
      </c>
      <c r="D25" s="159" t="s">
        <v>69</v>
      </c>
      <c r="E25" s="159" t="s">
        <v>72</v>
      </c>
      <c r="F25" s="52"/>
      <c r="G25" s="52"/>
    </row>
    <row r="26" spans="2:7" x14ac:dyDescent="0.25">
      <c r="B26" s="159" t="s">
        <v>131</v>
      </c>
      <c r="C26" s="159" t="s">
        <v>30</v>
      </c>
      <c r="D26" s="159" t="s">
        <v>69</v>
      </c>
      <c r="E26" s="159" t="s">
        <v>71</v>
      </c>
      <c r="F26" s="52"/>
      <c r="G26" s="52"/>
    </row>
    <row r="27" spans="2:7" ht="13" x14ac:dyDescent="0.3">
      <c r="B27" s="156" t="s">
        <v>36</v>
      </c>
      <c r="C27" s="156" t="s">
        <v>37</v>
      </c>
      <c r="D27" s="156" t="s">
        <v>69</v>
      </c>
      <c r="E27" s="156" t="s">
        <v>72</v>
      </c>
      <c r="F27" s="52"/>
      <c r="G27" s="52"/>
    </row>
    <row r="28" spans="2:7" x14ac:dyDescent="0.25">
      <c r="B28" s="159" t="s">
        <v>40</v>
      </c>
      <c r="C28" s="159" t="s">
        <v>112</v>
      </c>
      <c r="D28" s="159" t="s">
        <v>69</v>
      </c>
      <c r="E28" s="159" t="s">
        <v>72</v>
      </c>
      <c r="F28" s="52"/>
      <c r="G28" s="52"/>
    </row>
    <row r="29" spans="2:7" x14ac:dyDescent="0.25">
      <c r="B29" s="159" t="s">
        <v>41</v>
      </c>
      <c r="C29" s="159" t="s">
        <v>3</v>
      </c>
      <c r="D29" s="159" t="s">
        <v>69</v>
      </c>
      <c r="E29" s="159" t="s">
        <v>72</v>
      </c>
      <c r="F29" s="52"/>
      <c r="G29" s="52"/>
    </row>
    <row r="30" spans="2:7" x14ac:dyDescent="0.25">
      <c r="B30" s="159" t="s">
        <v>42</v>
      </c>
      <c r="C30" s="159" t="s">
        <v>4</v>
      </c>
      <c r="D30" s="159" t="s">
        <v>69</v>
      </c>
      <c r="E30" s="159" t="s">
        <v>72</v>
      </c>
      <c r="F30" s="52"/>
      <c r="G30" s="52"/>
    </row>
    <row r="31" spans="2:7" x14ac:dyDescent="0.25">
      <c r="B31" s="159" t="s">
        <v>113</v>
      </c>
      <c r="C31" s="159" t="s">
        <v>280</v>
      </c>
      <c r="D31" s="159" t="s">
        <v>69</v>
      </c>
      <c r="E31" s="159" t="s">
        <v>72</v>
      </c>
      <c r="F31" s="52"/>
      <c r="G31" s="52"/>
    </row>
    <row r="32" spans="2:7" x14ac:dyDescent="0.25">
      <c r="B32" s="159" t="s">
        <v>279</v>
      </c>
      <c r="C32" s="159" t="s">
        <v>114</v>
      </c>
      <c r="D32" s="159" t="s">
        <v>69</v>
      </c>
      <c r="E32" s="159" t="s">
        <v>72</v>
      </c>
      <c r="F32" s="52"/>
      <c r="G32" s="52"/>
    </row>
    <row r="33" spans="2:7" x14ac:dyDescent="0.25">
      <c r="B33" s="159" t="s">
        <v>43</v>
      </c>
      <c r="C33" s="159" t="s">
        <v>5</v>
      </c>
      <c r="D33" s="159" t="s">
        <v>69</v>
      </c>
      <c r="E33" s="159" t="s">
        <v>72</v>
      </c>
      <c r="F33" s="52"/>
      <c r="G33" s="52"/>
    </row>
    <row r="34" spans="2:7" x14ac:dyDescent="0.25">
      <c r="B34" s="159" t="s">
        <v>44</v>
      </c>
      <c r="C34" s="159" t="s">
        <v>6</v>
      </c>
      <c r="D34" s="159" t="s">
        <v>69</v>
      </c>
      <c r="E34" s="159" t="s">
        <v>72</v>
      </c>
      <c r="F34" s="52"/>
      <c r="G34" s="52"/>
    </row>
    <row r="35" spans="2:7" ht="13" x14ac:dyDescent="0.3">
      <c r="B35" s="156" t="s">
        <v>45</v>
      </c>
      <c r="C35" s="156" t="s">
        <v>7</v>
      </c>
      <c r="D35" s="156" t="s">
        <v>69</v>
      </c>
      <c r="E35" s="156" t="s">
        <v>72</v>
      </c>
      <c r="F35" s="52"/>
      <c r="G35" s="52"/>
    </row>
    <row r="36" spans="2:7" x14ac:dyDescent="0.25">
      <c r="B36" s="159" t="s">
        <v>46</v>
      </c>
      <c r="C36" s="159" t="s">
        <v>310</v>
      </c>
      <c r="D36" s="159" t="s">
        <v>69</v>
      </c>
      <c r="E36" s="159" t="s">
        <v>72</v>
      </c>
      <c r="F36" s="52"/>
      <c r="G36" s="52"/>
    </row>
    <row r="37" spans="2:7" x14ac:dyDescent="0.25">
      <c r="B37" s="159" t="s">
        <v>49</v>
      </c>
      <c r="C37" s="159" t="s">
        <v>47</v>
      </c>
      <c r="D37" s="159" t="s">
        <v>69</v>
      </c>
      <c r="E37" s="159" t="s">
        <v>72</v>
      </c>
      <c r="F37" s="52"/>
      <c r="G37" s="52"/>
    </row>
    <row r="38" spans="2:7" x14ac:dyDescent="0.25">
      <c r="B38" s="159" t="s">
        <v>50</v>
      </c>
      <c r="C38" s="159" t="s">
        <v>48</v>
      </c>
      <c r="D38" s="159" t="s">
        <v>69</v>
      </c>
      <c r="E38" s="159" t="s">
        <v>71</v>
      </c>
      <c r="F38" s="52"/>
      <c r="G38" s="52"/>
    </row>
    <row r="39" spans="2:7" x14ac:dyDescent="0.25">
      <c r="B39" s="159" t="s">
        <v>51</v>
      </c>
      <c r="C39" s="159" t="s">
        <v>8</v>
      </c>
      <c r="D39" s="159" t="s">
        <v>69</v>
      </c>
      <c r="E39" s="159" t="s">
        <v>72</v>
      </c>
      <c r="F39" s="52"/>
      <c r="G39" s="52"/>
    </row>
    <row r="40" spans="2:7" ht="13" x14ac:dyDescent="0.3">
      <c r="B40" s="156" t="s">
        <v>54</v>
      </c>
      <c r="C40" s="156" t="s">
        <v>52</v>
      </c>
      <c r="D40" s="156" t="s">
        <v>70</v>
      </c>
      <c r="E40" s="156" t="s">
        <v>72</v>
      </c>
      <c r="F40" s="52"/>
      <c r="G40" s="52"/>
    </row>
    <row r="41" spans="2:7" x14ac:dyDescent="0.25">
      <c r="B41" s="159" t="s">
        <v>55</v>
      </c>
      <c r="C41" s="161" t="s">
        <v>294</v>
      </c>
      <c r="D41" s="159" t="s">
        <v>70</v>
      </c>
      <c r="E41" s="159" t="s">
        <v>72</v>
      </c>
      <c r="F41" s="52"/>
      <c r="G41" s="52"/>
    </row>
    <row r="42" spans="2:7" x14ac:dyDescent="0.25">
      <c r="B42" s="159" t="s">
        <v>132</v>
      </c>
      <c r="C42" s="159" t="s">
        <v>133</v>
      </c>
      <c r="D42" s="159" t="s">
        <v>70</v>
      </c>
      <c r="E42" s="159" t="s">
        <v>72</v>
      </c>
      <c r="F42" s="52"/>
      <c r="G42" s="52"/>
    </row>
    <row r="43" spans="2:7" x14ac:dyDescent="0.25">
      <c r="B43" s="159" t="s">
        <v>134</v>
      </c>
      <c r="C43" s="159" t="s">
        <v>135</v>
      </c>
      <c r="D43" s="159" t="s">
        <v>70</v>
      </c>
      <c r="E43" s="159" t="s">
        <v>72</v>
      </c>
      <c r="F43" s="52"/>
      <c r="G43" s="52"/>
    </row>
    <row r="44" spans="2:7" x14ac:dyDescent="0.25">
      <c r="B44" s="159" t="s">
        <v>124</v>
      </c>
      <c r="C44" s="159" t="s">
        <v>122</v>
      </c>
      <c r="D44" s="159" t="s">
        <v>70</v>
      </c>
      <c r="E44" s="159" t="s">
        <v>72</v>
      </c>
      <c r="F44" s="52"/>
      <c r="G44" s="52"/>
    </row>
    <row r="45" spans="2:7" x14ac:dyDescent="0.25">
      <c r="B45" s="159" t="s">
        <v>125</v>
      </c>
      <c r="C45" s="161" t="s">
        <v>290</v>
      </c>
      <c r="D45" s="159" t="s">
        <v>70</v>
      </c>
      <c r="E45" s="159" t="s">
        <v>72</v>
      </c>
      <c r="F45" s="52"/>
      <c r="G45" s="52"/>
    </row>
    <row r="46" spans="2:7" x14ac:dyDescent="0.25">
      <c r="B46" s="159" t="s">
        <v>126</v>
      </c>
      <c r="C46" s="159" t="s">
        <v>123</v>
      </c>
      <c r="D46" s="159" t="s">
        <v>70</v>
      </c>
      <c r="E46" s="159" t="s">
        <v>72</v>
      </c>
      <c r="F46" s="52"/>
      <c r="G46" s="52"/>
    </row>
    <row r="47" spans="2:7" x14ac:dyDescent="0.25">
      <c r="B47" s="159" t="s">
        <v>299</v>
      </c>
      <c r="C47" s="159" t="s">
        <v>300</v>
      </c>
      <c r="D47" s="159" t="s">
        <v>70</v>
      </c>
      <c r="E47" s="159" t="s">
        <v>72</v>
      </c>
      <c r="F47" s="52"/>
      <c r="G47" s="52"/>
    </row>
    <row r="48" spans="2:7" x14ac:dyDescent="0.25">
      <c r="B48" s="159" t="s">
        <v>56</v>
      </c>
      <c r="C48" s="159" t="s">
        <v>137</v>
      </c>
      <c r="D48" s="159" t="s">
        <v>70</v>
      </c>
      <c r="E48" s="159" t="s">
        <v>72</v>
      </c>
      <c r="F48" s="52"/>
      <c r="G48" s="52"/>
    </row>
    <row r="49" spans="2:7" x14ac:dyDescent="0.25">
      <c r="B49" s="159" t="s">
        <v>57</v>
      </c>
      <c r="C49" s="159" t="s">
        <v>301</v>
      </c>
      <c r="D49" s="159" t="s">
        <v>70</v>
      </c>
      <c r="E49" s="159" t="s">
        <v>72</v>
      </c>
      <c r="F49" s="52"/>
      <c r="G49" s="52"/>
    </row>
    <row r="50" spans="2:7" x14ac:dyDescent="0.25">
      <c r="B50" s="159" t="s">
        <v>298</v>
      </c>
      <c r="C50" s="159" t="s">
        <v>53</v>
      </c>
      <c r="D50" s="159" t="s">
        <v>70</v>
      </c>
      <c r="E50" s="159" t="s">
        <v>72</v>
      </c>
      <c r="F50" s="52"/>
      <c r="G50" s="52"/>
    </row>
    <row r="51" spans="2:7" ht="13" x14ac:dyDescent="0.3">
      <c r="B51" s="156" t="s">
        <v>58</v>
      </c>
      <c r="C51" s="156" t="s">
        <v>238</v>
      </c>
      <c r="D51" s="156" t="s">
        <v>70</v>
      </c>
      <c r="E51" s="156" t="s">
        <v>71</v>
      </c>
      <c r="F51" s="52"/>
      <c r="G51" s="52"/>
    </row>
    <row r="52" spans="2:7" s="24" customFormat="1" ht="13" x14ac:dyDescent="0.3">
      <c r="B52" s="162" t="s">
        <v>170</v>
      </c>
      <c r="C52" s="162" t="s">
        <v>262</v>
      </c>
      <c r="D52" s="162" t="s">
        <v>70</v>
      </c>
      <c r="E52" s="162" t="s">
        <v>71</v>
      </c>
      <c r="F52" s="91"/>
      <c r="G52" s="52"/>
    </row>
    <row r="53" spans="2:7" s="24" customFormat="1" x14ac:dyDescent="0.25">
      <c r="B53" s="161" t="s">
        <v>174</v>
      </c>
      <c r="C53" s="161" t="s">
        <v>283</v>
      </c>
      <c r="D53" s="161" t="s">
        <v>70</v>
      </c>
      <c r="E53" s="161" t="s">
        <v>71</v>
      </c>
      <c r="F53" s="52"/>
      <c r="G53" s="52"/>
    </row>
    <row r="54" spans="2:7" s="24" customFormat="1" x14ac:dyDescent="0.25">
      <c r="B54" s="161" t="s">
        <v>175</v>
      </c>
      <c r="C54" s="161" t="s">
        <v>171</v>
      </c>
      <c r="D54" s="161" t="s">
        <v>70</v>
      </c>
      <c r="E54" s="161" t="s">
        <v>71</v>
      </c>
      <c r="F54" s="52"/>
      <c r="G54" s="52"/>
    </row>
    <row r="55" spans="2:7" s="24" customFormat="1" x14ac:dyDescent="0.25">
      <c r="B55" s="161" t="s">
        <v>176</v>
      </c>
      <c r="C55" s="161" t="s">
        <v>172</v>
      </c>
      <c r="D55" s="161" t="s">
        <v>70</v>
      </c>
      <c r="E55" s="161" t="s">
        <v>71</v>
      </c>
      <c r="F55" s="52"/>
      <c r="G55" s="52"/>
    </row>
    <row r="56" spans="2:7" s="24" customFormat="1" x14ac:dyDescent="0.25">
      <c r="B56" s="161" t="s">
        <v>273</v>
      </c>
      <c r="C56" s="161" t="s">
        <v>274</v>
      </c>
      <c r="D56" s="161" t="s">
        <v>70</v>
      </c>
      <c r="E56" s="161" t="s">
        <v>71</v>
      </c>
      <c r="F56" s="52"/>
      <c r="G56" s="52"/>
    </row>
    <row r="57" spans="2:7" s="24" customFormat="1" x14ac:dyDescent="0.25">
      <c r="B57" s="161" t="s">
        <v>59</v>
      </c>
      <c r="C57" s="161" t="s">
        <v>234</v>
      </c>
      <c r="D57" s="161" t="s">
        <v>70</v>
      </c>
      <c r="E57" s="161" t="s">
        <v>71</v>
      </c>
      <c r="F57" s="52"/>
      <c r="G57" s="52"/>
    </row>
    <row r="58" spans="2:7" s="24" customFormat="1" x14ac:dyDescent="0.25">
      <c r="B58" s="161" t="s">
        <v>60</v>
      </c>
      <c r="C58" s="161" t="s">
        <v>235</v>
      </c>
      <c r="D58" s="161" t="s">
        <v>70</v>
      </c>
      <c r="E58" s="161" t="s">
        <v>71</v>
      </c>
      <c r="F58" s="52"/>
      <c r="G58" s="52"/>
    </row>
    <row r="59" spans="2:7" s="24" customFormat="1" x14ac:dyDescent="0.25">
      <c r="B59" s="161" t="s">
        <v>109</v>
      </c>
      <c r="C59" s="161" t="s">
        <v>272</v>
      </c>
      <c r="D59" s="161" t="s">
        <v>70</v>
      </c>
      <c r="E59" s="161" t="s">
        <v>71</v>
      </c>
      <c r="F59" s="52"/>
      <c r="G59" s="52"/>
    </row>
    <row r="60" spans="2:7" s="24" customFormat="1" x14ac:dyDescent="0.25">
      <c r="B60" s="161" t="s">
        <v>263</v>
      </c>
      <c r="C60" s="161" t="s">
        <v>173</v>
      </c>
      <c r="D60" s="161" t="s">
        <v>70</v>
      </c>
      <c r="E60" s="161" t="s">
        <v>71</v>
      </c>
      <c r="F60" s="52"/>
      <c r="G60" s="52"/>
    </row>
    <row r="61" spans="2:7" s="24" customFormat="1" ht="13" x14ac:dyDescent="0.3">
      <c r="B61" s="162" t="s">
        <v>177</v>
      </c>
      <c r="C61" s="162" t="s">
        <v>261</v>
      </c>
      <c r="D61" s="162" t="s">
        <v>70</v>
      </c>
      <c r="E61" s="162" t="s">
        <v>71</v>
      </c>
      <c r="F61" s="91"/>
      <c r="G61" s="52"/>
    </row>
    <row r="62" spans="2:7" s="24" customFormat="1" x14ac:dyDescent="0.25">
      <c r="B62" s="161" t="s">
        <v>127</v>
      </c>
      <c r="C62" s="161" t="s">
        <v>185</v>
      </c>
      <c r="D62" s="161" t="s">
        <v>70</v>
      </c>
      <c r="E62" s="161" t="s">
        <v>71</v>
      </c>
      <c r="F62" s="52"/>
      <c r="G62" s="52"/>
    </row>
    <row r="63" spans="2:7" s="24" customFormat="1" x14ac:dyDescent="0.25">
      <c r="B63" s="161" t="s">
        <v>128</v>
      </c>
      <c r="C63" s="161" t="s">
        <v>186</v>
      </c>
      <c r="D63" s="161" t="s">
        <v>70</v>
      </c>
      <c r="E63" s="161" t="s">
        <v>71</v>
      </c>
      <c r="F63" s="52"/>
      <c r="G63" s="52"/>
    </row>
    <row r="64" spans="2:7" s="24" customFormat="1" x14ac:dyDescent="0.25">
      <c r="B64" s="161" t="s">
        <v>129</v>
      </c>
      <c r="C64" s="161" t="s">
        <v>236</v>
      </c>
      <c r="D64" s="161" t="s">
        <v>70</v>
      </c>
      <c r="E64" s="161" t="s">
        <v>71</v>
      </c>
      <c r="F64" s="52"/>
      <c r="G64" s="52"/>
    </row>
    <row r="65" spans="2:7" s="24" customFormat="1" x14ac:dyDescent="0.25">
      <c r="B65" s="161" t="s">
        <v>178</v>
      </c>
      <c r="C65" s="161" t="s">
        <v>237</v>
      </c>
      <c r="D65" s="161" t="s">
        <v>70</v>
      </c>
      <c r="E65" s="161" t="s">
        <v>71</v>
      </c>
      <c r="F65" s="52"/>
      <c r="G65" s="52"/>
    </row>
    <row r="66" spans="2:7" s="24" customFormat="1" x14ac:dyDescent="0.25">
      <c r="B66" s="161" t="s">
        <v>179</v>
      </c>
      <c r="C66" s="161" t="s">
        <v>187</v>
      </c>
      <c r="D66" s="161" t="s">
        <v>70</v>
      </c>
      <c r="E66" s="161" t="s">
        <v>71</v>
      </c>
      <c r="F66" s="52"/>
      <c r="G66" s="52"/>
    </row>
    <row r="67" spans="2:7" s="24" customFormat="1" x14ac:dyDescent="0.25">
      <c r="B67" s="161" t="s">
        <v>180</v>
      </c>
      <c r="C67" s="161" t="s">
        <v>188</v>
      </c>
      <c r="D67" s="161" t="s">
        <v>70</v>
      </c>
      <c r="E67" s="161" t="s">
        <v>71</v>
      </c>
      <c r="F67" s="52"/>
      <c r="G67" s="52"/>
    </row>
    <row r="68" spans="2:7" s="24" customFormat="1" x14ac:dyDescent="0.25">
      <c r="B68" s="161" t="s">
        <v>181</v>
      </c>
      <c r="C68" s="161" t="s">
        <v>189</v>
      </c>
      <c r="D68" s="161" t="s">
        <v>70</v>
      </c>
      <c r="E68" s="161" t="s">
        <v>71</v>
      </c>
      <c r="F68" s="52"/>
      <c r="G68" s="52"/>
    </row>
    <row r="69" spans="2:7" s="24" customFormat="1" x14ac:dyDescent="0.25">
      <c r="B69" s="161" t="s">
        <v>182</v>
      </c>
      <c r="C69" s="161" t="s">
        <v>190</v>
      </c>
      <c r="D69" s="161" t="s">
        <v>70</v>
      </c>
      <c r="E69" s="161" t="s">
        <v>71</v>
      </c>
      <c r="F69" s="52"/>
      <c r="G69" s="52"/>
    </row>
    <row r="70" spans="2:7" s="24" customFormat="1" ht="13" x14ac:dyDescent="0.3">
      <c r="B70" s="162" t="s">
        <v>106</v>
      </c>
      <c r="C70" s="162" t="s">
        <v>260</v>
      </c>
      <c r="D70" s="162" t="s">
        <v>70</v>
      </c>
      <c r="E70" s="162" t="s">
        <v>71</v>
      </c>
      <c r="F70" s="91"/>
      <c r="G70" s="52"/>
    </row>
    <row r="71" spans="2:7" s="24" customFormat="1" x14ac:dyDescent="0.25">
      <c r="B71" s="161" t="s">
        <v>220</v>
      </c>
      <c r="C71" s="161" t="s">
        <v>191</v>
      </c>
      <c r="D71" s="161" t="s">
        <v>70</v>
      </c>
      <c r="E71" s="161" t="s">
        <v>71</v>
      </c>
      <c r="F71" s="52"/>
      <c r="G71" s="52"/>
    </row>
    <row r="72" spans="2:7" s="24" customFormat="1" x14ac:dyDescent="0.25">
      <c r="B72" s="161" t="s">
        <v>221</v>
      </c>
      <c r="C72" s="161" t="s">
        <v>271</v>
      </c>
      <c r="D72" s="161" t="s">
        <v>70</v>
      </c>
      <c r="E72" s="161" t="s">
        <v>71</v>
      </c>
      <c r="F72" s="52"/>
      <c r="G72" s="52"/>
    </row>
    <row r="73" spans="2:7" s="24" customFormat="1" x14ac:dyDescent="0.25">
      <c r="B73" s="161" t="s">
        <v>222</v>
      </c>
      <c r="C73" s="161" t="s">
        <v>192</v>
      </c>
      <c r="D73" s="161" t="s">
        <v>70</v>
      </c>
      <c r="E73" s="161" t="s">
        <v>71</v>
      </c>
      <c r="F73" s="52"/>
      <c r="G73" s="52"/>
    </row>
    <row r="74" spans="2:7" s="24" customFormat="1" x14ac:dyDescent="0.25">
      <c r="B74" s="161" t="s">
        <v>183</v>
      </c>
      <c r="C74" s="161" t="s">
        <v>193</v>
      </c>
      <c r="D74" s="161" t="s">
        <v>70</v>
      </c>
      <c r="E74" s="161" t="s">
        <v>71</v>
      </c>
      <c r="F74" s="52"/>
      <c r="G74" s="52"/>
    </row>
    <row r="75" spans="2:7" s="24" customFormat="1" x14ac:dyDescent="0.25">
      <c r="B75" s="161" t="s">
        <v>184</v>
      </c>
      <c r="C75" s="161" t="s">
        <v>194</v>
      </c>
      <c r="D75" s="161" t="s">
        <v>70</v>
      </c>
      <c r="E75" s="161" t="s">
        <v>71</v>
      </c>
      <c r="F75" s="52"/>
      <c r="G75" s="52"/>
    </row>
    <row r="76" spans="2:7" s="24" customFormat="1" x14ac:dyDescent="0.25">
      <c r="B76" s="161" t="s">
        <v>285</v>
      </c>
      <c r="C76" s="161" t="s">
        <v>286</v>
      </c>
      <c r="D76" s="161" t="s">
        <v>70</v>
      </c>
      <c r="E76" s="161" t="s">
        <v>71</v>
      </c>
      <c r="F76" s="52"/>
      <c r="G76" s="52"/>
    </row>
    <row r="77" spans="2:7" s="24" customFormat="1" x14ac:dyDescent="0.25">
      <c r="B77" s="161" t="s">
        <v>223</v>
      </c>
      <c r="C77" s="161" t="s">
        <v>195</v>
      </c>
      <c r="D77" s="161" t="s">
        <v>70</v>
      </c>
      <c r="E77" s="161" t="s">
        <v>71</v>
      </c>
      <c r="F77" s="52"/>
      <c r="G77" s="52"/>
    </row>
    <row r="78" spans="2:7" s="24" customFormat="1" x14ac:dyDescent="0.25">
      <c r="B78" s="161" t="s">
        <v>302</v>
      </c>
      <c r="C78" s="161" t="s">
        <v>303</v>
      </c>
      <c r="D78" s="161" t="s">
        <v>70</v>
      </c>
      <c r="E78" s="161" t="s">
        <v>71</v>
      </c>
      <c r="F78" s="52"/>
      <c r="G78" s="52"/>
    </row>
    <row r="79" spans="2:7" s="24" customFormat="1" x14ac:dyDescent="0.25">
      <c r="B79" s="161" t="s">
        <v>224</v>
      </c>
      <c r="C79" s="161" t="s">
        <v>196</v>
      </c>
      <c r="D79" s="161" t="s">
        <v>70</v>
      </c>
      <c r="E79" s="161" t="s">
        <v>71</v>
      </c>
      <c r="F79" s="52"/>
      <c r="G79" s="52"/>
    </row>
    <row r="80" spans="2:7" s="24" customFormat="1" x14ac:dyDescent="0.25">
      <c r="B80" s="161" t="s">
        <v>225</v>
      </c>
      <c r="C80" s="161" t="s">
        <v>197</v>
      </c>
      <c r="D80" s="161" t="s">
        <v>70</v>
      </c>
      <c r="E80" s="161" t="s">
        <v>71</v>
      </c>
      <c r="F80" s="52"/>
      <c r="G80" s="52"/>
    </row>
    <row r="81" spans="2:7" s="24" customFormat="1" x14ac:dyDescent="0.25">
      <c r="B81" s="161" t="s">
        <v>226</v>
      </c>
      <c r="C81" s="161" t="s">
        <v>198</v>
      </c>
      <c r="D81" s="161" t="s">
        <v>70</v>
      </c>
      <c r="E81" s="161" t="s">
        <v>71</v>
      </c>
      <c r="F81" s="52"/>
      <c r="G81" s="52"/>
    </row>
    <row r="82" spans="2:7" s="24" customFormat="1" x14ac:dyDescent="0.25">
      <c r="B82" s="161" t="s">
        <v>227</v>
      </c>
      <c r="C82" s="161" t="s">
        <v>199</v>
      </c>
      <c r="D82" s="161" t="s">
        <v>70</v>
      </c>
      <c r="E82" s="161" t="s">
        <v>71</v>
      </c>
      <c r="F82" s="52"/>
      <c r="G82" s="52"/>
    </row>
    <row r="83" spans="2:7" s="24" customFormat="1" ht="13" x14ac:dyDescent="0.3">
      <c r="B83" s="162" t="s">
        <v>228</v>
      </c>
      <c r="C83" s="162" t="s">
        <v>200</v>
      </c>
      <c r="D83" s="162" t="s">
        <v>70</v>
      </c>
      <c r="E83" s="162" t="s">
        <v>71</v>
      </c>
      <c r="F83" s="91"/>
      <c r="G83" s="52"/>
    </row>
    <row r="84" spans="2:7" s="24" customFormat="1" x14ac:dyDescent="0.25">
      <c r="B84" s="161" t="s">
        <v>61</v>
      </c>
      <c r="C84" s="161" t="s">
        <v>201</v>
      </c>
      <c r="D84" s="161" t="s">
        <v>70</v>
      </c>
      <c r="E84" s="161" t="s">
        <v>71</v>
      </c>
      <c r="F84" s="52"/>
      <c r="G84" s="52"/>
    </row>
    <row r="85" spans="2:7" s="24" customFormat="1" x14ac:dyDescent="0.25">
      <c r="B85" s="161" t="s">
        <v>110</v>
      </c>
      <c r="C85" s="161" t="s">
        <v>229</v>
      </c>
      <c r="D85" s="161" t="s">
        <v>70</v>
      </c>
      <c r="E85" s="161" t="s">
        <v>71</v>
      </c>
      <c r="F85" s="52"/>
      <c r="G85" s="52"/>
    </row>
    <row r="86" spans="2:7" s="24" customFormat="1" x14ac:dyDescent="0.25">
      <c r="B86" s="161" t="s">
        <v>111</v>
      </c>
      <c r="C86" s="161" t="s">
        <v>230</v>
      </c>
      <c r="D86" s="161" t="s">
        <v>70</v>
      </c>
      <c r="E86" s="161" t="s">
        <v>71</v>
      </c>
      <c r="F86" s="52"/>
      <c r="G86" s="52"/>
    </row>
    <row r="87" spans="2:7" s="24" customFormat="1" x14ac:dyDescent="0.25">
      <c r="B87" s="161" t="s">
        <v>115</v>
      </c>
      <c r="C87" s="161" t="s">
        <v>269</v>
      </c>
      <c r="D87" s="161" t="s">
        <v>70</v>
      </c>
      <c r="E87" s="161" t="s">
        <v>71</v>
      </c>
      <c r="F87" s="52"/>
      <c r="G87" s="52"/>
    </row>
    <row r="88" spans="2:7" s="24" customFormat="1" x14ac:dyDescent="0.25">
      <c r="B88" s="161" t="s">
        <v>264</v>
      </c>
      <c r="C88" s="161" t="s">
        <v>202</v>
      </c>
      <c r="D88" s="161" t="s">
        <v>70</v>
      </c>
      <c r="E88" s="161" t="s">
        <v>71</v>
      </c>
      <c r="F88" s="52"/>
      <c r="G88" s="52"/>
    </row>
    <row r="89" spans="2:7" s="24" customFormat="1" ht="13" x14ac:dyDescent="0.3">
      <c r="B89" s="162" t="s">
        <v>107</v>
      </c>
      <c r="C89" s="162" t="s">
        <v>242</v>
      </c>
      <c r="D89" s="162" t="s">
        <v>70</v>
      </c>
      <c r="E89" s="162" t="s">
        <v>71</v>
      </c>
      <c r="F89" s="91"/>
      <c r="G89" s="52"/>
    </row>
    <row r="90" spans="2:7" s="24" customFormat="1" x14ac:dyDescent="0.25">
      <c r="B90" s="161" t="s">
        <v>130</v>
      </c>
      <c r="C90" s="161" t="s">
        <v>203</v>
      </c>
      <c r="D90" s="161" t="s">
        <v>70</v>
      </c>
      <c r="E90" s="161" t="s">
        <v>71</v>
      </c>
      <c r="F90" s="52"/>
      <c r="G90" s="52"/>
    </row>
    <row r="91" spans="2:7" s="24" customFormat="1" x14ac:dyDescent="0.25">
      <c r="B91" s="161" t="s">
        <v>165</v>
      </c>
      <c r="C91" s="161" t="s">
        <v>204</v>
      </c>
      <c r="D91" s="161" t="s">
        <v>70</v>
      </c>
      <c r="E91" s="161" t="s">
        <v>71</v>
      </c>
      <c r="F91" s="52"/>
      <c r="G91" s="52"/>
    </row>
    <row r="92" spans="2:7" s="24" customFormat="1" x14ac:dyDescent="0.25">
      <c r="B92" s="161" t="s">
        <v>231</v>
      </c>
      <c r="C92" s="161" t="s">
        <v>284</v>
      </c>
      <c r="D92" s="161" t="s">
        <v>70</v>
      </c>
      <c r="E92" s="161" t="s">
        <v>71</v>
      </c>
      <c r="F92" s="52"/>
      <c r="G92" s="52"/>
    </row>
    <row r="93" spans="2:7" s="24" customFormat="1" x14ac:dyDescent="0.25">
      <c r="B93" s="161" t="s">
        <v>232</v>
      </c>
      <c r="C93" s="161" t="s">
        <v>205</v>
      </c>
      <c r="D93" s="161" t="s">
        <v>70</v>
      </c>
      <c r="E93" s="161" t="s">
        <v>71</v>
      </c>
      <c r="F93" s="52"/>
      <c r="G93" s="52"/>
    </row>
    <row r="94" spans="2:7" s="24" customFormat="1" ht="13" x14ac:dyDescent="0.3">
      <c r="B94" s="162" t="s">
        <v>233</v>
      </c>
      <c r="C94" s="162" t="s">
        <v>206</v>
      </c>
      <c r="D94" s="162" t="s">
        <v>70</v>
      </c>
      <c r="E94" s="162" t="s">
        <v>71</v>
      </c>
      <c r="F94" s="91"/>
      <c r="G94" s="52"/>
    </row>
    <row r="95" spans="2:7" s="24" customFormat="1" x14ac:dyDescent="0.25">
      <c r="B95" s="163" t="s">
        <v>62</v>
      </c>
      <c r="C95" s="161" t="s">
        <v>275</v>
      </c>
      <c r="D95" s="161" t="s">
        <v>70</v>
      </c>
      <c r="E95" s="161" t="s">
        <v>71</v>
      </c>
      <c r="F95" s="52"/>
      <c r="G95" s="52"/>
    </row>
    <row r="96" spans="2:7" s="24" customFormat="1" x14ac:dyDescent="0.25">
      <c r="B96" s="161" t="s">
        <v>63</v>
      </c>
      <c r="C96" s="161" t="s">
        <v>276</v>
      </c>
      <c r="D96" s="161" t="s">
        <v>70</v>
      </c>
      <c r="E96" s="161" t="s">
        <v>71</v>
      </c>
      <c r="F96" s="52"/>
      <c r="G96" s="52"/>
    </row>
    <row r="97" spans="2:7" s="24" customFormat="1" x14ac:dyDescent="0.25">
      <c r="B97" s="163" t="s">
        <v>239</v>
      </c>
      <c r="C97" s="161" t="s">
        <v>277</v>
      </c>
      <c r="D97" s="161" t="s">
        <v>70</v>
      </c>
      <c r="E97" s="161" t="s">
        <v>71</v>
      </c>
      <c r="F97" s="52"/>
      <c r="G97" s="52"/>
    </row>
    <row r="98" spans="2:7" s="24" customFormat="1" x14ac:dyDescent="0.25">
      <c r="B98" s="161" t="s">
        <v>240</v>
      </c>
      <c r="C98" s="161" t="s">
        <v>278</v>
      </c>
      <c r="D98" s="161" t="s">
        <v>70</v>
      </c>
      <c r="E98" s="161" t="s">
        <v>71</v>
      </c>
      <c r="F98" s="52"/>
      <c r="G98" s="52"/>
    </row>
    <row r="99" spans="2:7" s="24" customFormat="1" x14ac:dyDescent="0.25">
      <c r="B99" s="163" t="s">
        <v>241</v>
      </c>
      <c r="C99" s="161" t="s">
        <v>207</v>
      </c>
      <c r="D99" s="161" t="s">
        <v>70</v>
      </c>
      <c r="E99" s="161" t="s">
        <v>71</v>
      </c>
      <c r="F99" s="52"/>
      <c r="G99" s="52"/>
    </row>
    <row r="100" spans="2:7" s="24" customFormat="1" ht="13" x14ac:dyDescent="0.3">
      <c r="B100" s="162" t="s">
        <v>108</v>
      </c>
      <c r="C100" s="162" t="s">
        <v>208</v>
      </c>
      <c r="D100" s="162" t="s">
        <v>70</v>
      </c>
      <c r="E100" s="162" t="s">
        <v>71</v>
      </c>
      <c r="F100" s="91"/>
      <c r="G100" s="52"/>
    </row>
    <row r="101" spans="2:7" s="24" customFormat="1" x14ac:dyDescent="0.25">
      <c r="B101" s="161" t="s">
        <v>243</v>
      </c>
      <c r="C101" s="161" t="s">
        <v>209</v>
      </c>
      <c r="D101" s="161" t="s">
        <v>70</v>
      </c>
      <c r="E101" s="161" t="s">
        <v>71</v>
      </c>
      <c r="F101" s="52"/>
      <c r="G101" s="52"/>
    </row>
    <row r="102" spans="2:7" s="24" customFormat="1" x14ac:dyDescent="0.25">
      <c r="B102" s="161" t="s">
        <v>244</v>
      </c>
      <c r="C102" s="161" t="s">
        <v>210</v>
      </c>
      <c r="D102" s="161" t="s">
        <v>70</v>
      </c>
      <c r="E102" s="161" t="s">
        <v>71</v>
      </c>
      <c r="F102" s="52"/>
      <c r="G102" s="52"/>
    </row>
    <row r="103" spans="2:7" s="24" customFormat="1" x14ac:dyDescent="0.25">
      <c r="B103" s="161" t="s">
        <v>245</v>
      </c>
      <c r="C103" s="161" t="s">
        <v>211</v>
      </c>
      <c r="D103" s="161" t="s">
        <v>70</v>
      </c>
      <c r="E103" s="161" t="s">
        <v>71</v>
      </c>
      <c r="F103" s="52"/>
      <c r="G103" s="52"/>
    </row>
    <row r="104" spans="2:7" s="24" customFormat="1" x14ac:dyDescent="0.25">
      <c r="B104" s="161" t="s">
        <v>246</v>
      </c>
      <c r="C104" s="161" t="s">
        <v>212</v>
      </c>
      <c r="D104" s="161" t="s">
        <v>70</v>
      </c>
      <c r="E104" s="161" t="s">
        <v>71</v>
      </c>
      <c r="F104" s="52"/>
      <c r="G104" s="52"/>
    </row>
    <row r="105" spans="2:7" s="24" customFormat="1" x14ac:dyDescent="0.25">
      <c r="B105" s="161" t="s">
        <v>247</v>
      </c>
      <c r="C105" s="161" t="s">
        <v>213</v>
      </c>
      <c r="D105" s="161" t="s">
        <v>70</v>
      </c>
      <c r="E105" s="161" t="s">
        <v>71</v>
      </c>
      <c r="F105" s="52"/>
      <c r="G105" s="52"/>
    </row>
    <row r="106" spans="2:7" s="24" customFormat="1" x14ac:dyDescent="0.25">
      <c r="B106" s="161" t="s">
        <v>248</v>
      </c>
      <c r="C106" s="161" t="s">
        <v>295</v>
      </c>
      <c r="D106" s="161" t="s">
        <v>70</v>
      </c>
      <c r="E106" s="161" t="s">
        <v>71</v>
      </c>
      <c r="F106" s="52"/>
      <c r="G106" s="52"/>
    </row>
    <row r="107" spans="2:7" s="24" customFormat="1" x14ac:dyDescent="0.25">
      <c r="B107" s="161" t="s">
        <v>249</v>
      </c>
      <c r="C107" s="161" t="s">
        <v>214</v>
      </c>
      <c r="D107" s="161" t="s">
        <v>70</v>
      </c>
      <c r="E107" s="161" t="s">
        <v>71</v>
      </c>
      <c r="F107" s="52"/>
      <c r="G107" s="52"/>
    </row>
    <row r="108" spans="2:7" s="24" customFormat="1" x14ac:dyDescent="0.25">
      <c r="B108" s="161" t="s">
        <v>250</v>
      </c>
      <c r="C108" s="161" t="s">
        <v>270</v>
      </c>
      <c r="D108" s="161" t="s">
        <v>70</v>
      </c>
      <c r="E108" s="161" t="s">
        <v>71</v>
      </c>
      <c r="F108" s="52"/>
      <c r="G108" s="52"/>
    </row>
    <row r="109" spans="2:7" s="24" customFormat="1" x14ac:dyDescent="0.25">
      <c r="B109" s="161" t="s">
        <v>251</v>
      </c>
      <c r="C109" s="161" t="s">
        <v>291</v>
      </c>
      <c r="D109" s="161" t="s">
        <v>70</v>
      </c>
      <c r="E109" s="161" t="s">
        <v>71</v>
      </c>
      <c r="F109" s="52"/>
      <c r="G109" s="52"/>
    </row>
    <row r="110" spans="2:7" s="24" customFormat="1" x14ac:dyDescent="0.25">
      <c r="B110" s="161" t="s">
        <v>252</v>
      </c>
      <c r="C110" s="161" t="s">
        <v>215</v>
      </c>
      <c r="D110" s="161" t="s">
        <v>70</v>
      </c>
      <c r="E110" s="161" t="s">
        <v>71</v>
      </c>
      <c r="F110" s="52"/>
      <c r="G110" s="52"/>
    </row>
    <row r="111" spans="2:7" s="24" customFormat="1" x14ac:dyDescent="0.25">
      <c r="B111" s="161" t="s">
        <v>253</v>
      </c>
      <c r="C111" s="161" t="s">
        <v>267</v>
      </c>
      <c r="D111" s="161" t="s">
        <v>70</v>
      </c>
      <c r="E111" s="161" t="s">
        <v>71</v>
      </c>
      <c r="F111" s="52"/>
      <c r="G111" s="52"/>
    </row>
    <row r="112" spans="2:7" s="24" customFormat="1" ht="13" x14ac:dyDescent="0.3">
      <c r="B112" s="162" t="s">
        <v>254</v>
      </c>
      <c r="C112" s="162" t="s">
        <v>216</v>
      </c>
      <c r="D112" s="162" t="s">
        <v>70</v>
      </c>
      <c r="E112" s="162" t="s">
        <v>71</v>
      </c>
      <c r="F112" s="52"/>
      <c r="G112" s="52"/>
    </row>
    <row r="113" spans="2:7" s="24" customFormat="1" x14ac:dyDescent="0.25">
      <c r="B113" s="161" t="s">
        <v>255</v>
      </c>
      <c r="C113" s="161" t="s">
        <v>292</v>
      </c>
      <c r="D113" s="161" t="s">
        <v>70</v>
      </c>
      <c r="E113" s="161" t="s">
        <v>71</v>
      </c>
      <c r="F113" s="52"/>
      <c r="G113" s="52"/>
    </row>
    <row r="114" spans="2:7" s="24" customFormat="1" x14ac:dyDescent="0.25">
      <c r="B114" s="161" t="s">
        <v>256</v>
      </c>
      <c r="C114" s="161" t="s">
        <v>293</v>
      </c>
      <c r="D114" s="161" t="s">
        <v>70</v>
      </c>
      <c r="E114" s="161" t="s">
        <v>71</v>
      </c>
      <c r="F114" s="52"/>
      <c r="G114" s="52"/>
    </row>
    <row r="115" spans="2:7" s="24" customFormat="1" x14ac:dyDescent="0.25">
      <c r="B115" s="161" t="s">
        <v>287</v>
      </c>
      <c r="C115" s="161" t="s">
        <v>217</v>
      </c>
      <c r="D115" s="161" t="s">
        <v>70</v>
      </c>
      <c r="E115" s="161" t="s">
        <v>71</v>
      </c>
      <c r="F115" s="52"/>
      <c r="G115" s="52"/>
    </row>
    <row r="116" spans="2:7" ht="13" x14ac:dyDescent="0.3">
      <c r="B116" s="156" t="s">
        <v>64</v>
      </c>
      <c r="C116" s="156" t="s">
        <v>67</v>
      </c>
      <c r="D116" s="156" t="s">
        <v>70</v>
      </c>
      <c r="E116" s="156" t="s">
        <v>72</v>
      </c>
      <c r="F116" s="52"/>
      <c r="G116" s="52"/>
    </row>
    <row r="117" spans="2:7" x14ac:dyDescent="0.25">
      <c r="B117" s="159" t="s">
        <v>65</v>
      </c>
      <c r="C117" s="159" t="s">
        <v>68</v>
      </c>
      <c r="D117" s="159" t="s">
        <v>70</v>
      </c>
      <c r="E117" s="159" t="s">
        <v>72</v>
      </c>
      <c r="F117" s="52"/>
      <c r="G117" s="52"/>
    </row>
    <row r="118" spans="2:7" x14ac:dyDescent="0.25">
      <c r="B118" s="159" t="s">
        <v>332</v>
      </c>
      <c r="C118" s="159" t="s">
        <v>333</v>
      </c>
      <c r="D118" s="159" t="s">
        <v>70</v>
      </c>
      <c r="E118" s="159" t="s">
        <v>72</v>
      </c>
      <c r="F118" s="52"/>
      <c r="G118" s="52"/>
    </row>
    <row r="119" spans="2:7" ht="13" x14ac:dyDescent="0.3">
      <c r="B119" s="156" t="s">
        <v>66</v>
      </c>
      <c r="C119" s="156" t="s">
        <v>265</v>
      </c>
      <c r="D119" s="156" t="s">
        <v>70</v>
      </c>
      <c r="E119" s="156" t="s">
        <v>71</v>
      </c>
      <c r="F119" s="52"/>
      <c r="G119" s="52"/>
    </row>
    <row r="120" spans="2:7" x14ac:dyDescent="0.25">
      <c r="B120" s="159" t="s">
        <v>257</v>
      </c>
      <c r="C120" s="159" t="s">
        <v>218</v>
      </c>
      <c r="D120" s="159" t="s">
        <v>70</v>
      </c>
      <c r="E120" s="159" t="s">
        <v>71</v>
      </c>
      <c r="F120" s="52"/>
      <c r="G120" s="52"/>
    </row>
    <row r="121" spans="2:7" x14ac:dyDescent="0.25">
      <c r="B121" s="159" t="s">
        <v>281</v>
      </c>
      <c r="C121" s="159" t="s">
        <v>282</v>
      </c>
      <c r="D121" s="159" t="s">
        <v>70</v>
      </c>
      <c r="E121" s="159" t="s">
        <v>71</v>
      </c>
      <c r="F121" s="52"/>
      <c r="G121" s="52"/>
    </row>
    <row r="122" spans="2:7" x14ac:dyDescent="0.25">
      <c r="B122" s="159" t="s">
        <v>258</v>
      </c>
      <c r="C122" s="159" t="s">
        <v>289</v>
      </c>
      <c r="D122" s="159" t="s">
        <v>70</v>
      </c>
      <c r="E122" s="159" t="s">
        <v>71</v>
      </c>
      <c r="F122" s="52"/>
      <c r="G122" s="52"/>
    </row>
    <row r="123" spans="2:7" x14ac:dyDescent="0.25">
      <c r="B123" s="159" t="s">
        <v>259</v>
      </c>
      <c r="C123" s="159" t="s">
        <v>219</v>
      </c>
      <c r="D123" s="159" t="s">
        <v>70</v>
      </c>
      <c r="E123" s="159" t="s">
        <v>71</v>
      </c>
      <c r="F123" s="52"/>
      <c r="G123" s="52"/>
    </row>
    <row r="124" spans="2:7" x14ac:dyDescent="0.25">
      <c r="B124" s="159" t="s">
        <v>304</v>
      </c>
      <c r="C124" s="159" t="s">
        <v>305</v>
      </c>
      <c r="D124" s="159" t="s">
        <v>70</v>
      </c>
      <c r="E124" s="159" t="s">
        <v>71</v>
      </c>
      <c r="F124" s="52"/>
      <c r="G124" s="52"/>
    </row>
    <row r="125" spans="2:7" x14ac:dyDescent="0.25">
      <c r="B125" s="159" t="s">
        <v>266</v>
      </c>
      <c r="C125" s="159" t="s">
        <v>268</v>
      </c>
      <c r="D125" s="159" t="s">
        <v>70</v>
      </c>
      <c r="E125" s="159" t="s">
        <v>71</v>
      </c>
      <c r="F125" s="52"/>
      <c r="G125" s="52"/>
    </row>
    <row r="126" spans="2:7" x14ac:dyDescent="0.25">
      <c r="B126" s="159" t="s">
        <v>328</v>
      </c>
      <c r="C126" s="159" t="s">
        <v>329</v>
      </c>
      <c r="D126" s="159" t="s">
        <v>69</v>
      </c>
      <c r="E126" s="159" t="s">
        <v>72</v>
      </c>
      <c r="F126" s="52"/>
      <c r="G126" s="52"/>
    </row>
    <row r="127" spans="2:7" x14ac:dyDescent="0.25">
      <c r="E127" s="27" t="s">
        <v>73</v>
      </c>
      <c r="F127" s="26">
        <f>SUM(F7:F126)</f>
        <v>0</v>
      </c>
      <c r="G127" s="26">
        <f>SUM(G7:G126)</f>
        <v>0</v>
      </c>
    </row>
    <row r="128" spans="2:7" x14ac:dyDescent="0.25">
      <c r="F128" s="92">
        <f>F127-G127</f>
        <v>0</v>
      </c>
    </row>
    <row r="129" spans="6:6" x14ac:dyDescent="0.25">
      <c r="F129" s="92">
        <f>F128-'Neraca Lajur'!R131</f>
        <v>0</v>
      </c>
    </row>
    <row r="169" spans="3:3" x14ac:dyDescent="0.25"/>
    <row r="170" spans="3:3" x14ac:dyDescent="0.25">
      <c r="C170" s="93"/>
    </row>
    <row r="171" spans="3:3" x14ac:dyDescent="0.25"/>
    <row r="172" spans="3:3" x14ac:dyDescent="0.25"/>
    <row r="173" spans="3:3" x14ac:dyDescent="0.25"/>
    <row r="174" spans="3:3" x14ac:dyDescent="0.25">
      <c r="C174" s="93"/>
    </row>
    <row r="175" spans="3:3" x14ac:dyDescent="0.25">
      <c r="C175" s="94"/>
    </row>
    <row r="176" spans="3:3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</sheetData>
  <sheetProtection algorithmName="SHA-512" hashValue="zR7EAbxLVKt8piNzY9rgdkg2Hes9ccrrD5MAsZX7JcpHHcBswRDISPA3DF7ScAqUWJbJaBcj+KwsnQj8+kjjZQ==" saltValue="SJibOm+9Y+wPU/3DjyPtKg==" spinCount="100000" sheet="1" objects="1" scenarios="1"/>
  <mergeCells count="7">
    <mergeCell ref="A1:C1"/>
    <mergeCell ref="B3:G3"/>
    <mergeCell ref="B5:B6"/>
    <mergeCell ref="C5:C6"/>
    <mergeCell ref="D5:D6"/>
    <mergeCell ref="E5:E6"/>
    <mergeCell ref="F5:G5"/>
  </mergeCells>
  <phoneticPr fontId="8" type="noConversion"/>
  <conditionalFormatting sqref="B39">
    <cfRule type="duplicateValues" dxfId="468" priority="5"/>
  </conditionalFormatting>
  <conditionalFormatting sqref="B47">
    <cfRule type="duplicateValues" dxfId="467" priority="4"/>
  </conditionalFormatting>
  <conditionalFormatting sqref="B53:B56">
    <cfRule type="duplicateValues" dxfId="466" priority="1713"/>
  </conditionalFormatting>
  <conditionalFormatting sqref="B94:B115">
    <cfRule type="duplicateValues" dxfId="465" priority="1899"/>
  </conditionalFormatting>
  <conditionalFormatting sqref="B123:B124">
    <cfRule type="duplicateValues" dxfId="464" priority="9"/>
  </conditionalFormatting>
  <conditionalFormatting sqref="B125:B1048576 B57:B93 B40:B46 B48:B52 B2:B38 B95:B122">
    <cfRule type="duplicateValues" dxfId="463" priority="728"/>
  </conditionalFormatting>
  <conditionalFormatting sqref="C126">
    <cfRule type="cellIs" dxfId="462" priority="1" operator="lessThan">
      <formula>1</formula>
    </cfRule>
  </conditionalFormatting>
  <conditionalFormatting sqref="F7:F126">
    <cfRule type="expression" dxfId="461" priority="3">
      <formula>$E7="Kr"</formula>
    </cfRule>
  </conditionalFormatting>
  <conditionalFormatting sqref="G7:G126">
    <cfRule type="expression" dxfId="460" priority="2">
      <formula>$E7="Db"</formula>
    </cfRule>
  </conditionalFormatting>
  <dataValidations count="2">
    <dataValidation type="list" allowBlank="1" showInputMessage="1" showErrorMessage="1" errorTitle="Error !" error="Pilih Salah Satu!" promptTitle="Pilih Salah Satu!" prompt="Created By Maulana SN" sqref="E128:E168 E7:E126" xr:uid="{00000000-0002-0000-0000-000000000000}">
      <formula1>"Db,Kr"</formula1>
    </dataValidation>
    <dataValidation type="list" allowBlank="1" showInputMessage="1" showErrorMessage="1" errorTitle="Error !" error="Pilih Salah Satu!" promptTitle="Pilih Salah Satu!" prompt="Created By Maulana SN" sqref="D7:D168" xr:uid="{00000000-0002-0000-0000-000001000000}">
      <formula1>"Nrc,LR"</formula1>
    </dataValidation>
  </dataValidations>
  <hyperlinks>
    <hyperlink ref="A1" location="Awal!A1" display="Kembali ke Halaman Awal" xr:uid="{D95B90EB-220C-4C4F-B8CD-A510CC78F1E2}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03"/>
  <sheetViews>
    <sheetView showGridLines="0" topLeftCell="G1" zoomScaleNormal="100" workbookViewId="0">
      <pane ySplit="6" topLeftCell="A7" activePane="bottomLeft" state="frozen"/>
      <selection activeCell="F1" sqref="F1"/>
      <selection pane="bottomLeft" activeCell="L7" sqref="L7"/>
    </sheetView>
  </sheetViews>
  <sheetFormatPr defaultColWidth="10.453125" defaultRowHeight="12.5" outlineLevelCol="1" x14ac:dyDescent="0.25"/>
  <cols>
    <col min="1" max="1" width="1.26953125" style="9" hidden="1" customWidth="1" outlineLevel="1"/>
    <col min="2" max="3" width="7.81640625" style="9" hidden="1" customWidth="1" outlineLevel="1"/>
    <col min="4" max="4" width="6.7265625" style="9" hidden="1" customWidth="1" outlineLevel="1"/>
    <col min="5" max="5" width="5.7265625" style="9" hidden="1" customWidth="1" outlineLevel="1"/>
    <col min="6" max="6" width="9.1796875" style="57" hidden="1" customWidth="1" outlineLevel="1"/>
    <col min="7" max="7" width="1.7265625" style="5" customWidth="1" collapsed="1"/>
    <col min="8" max="8" width="12.1796875" style="56" bestFit="1" customWidth="1"/>
    <col min="9" max="9" width="9.1796875" style="53" customWidth="1"/>
    <col min="10" max="10" width="53" style="53" customWidth="1"/>
    <col min="11" max="11" width="7.453125" style="53" customWidth="1"/>
    <col min="12" max="12" width="43.26953125" style="53" customWidth="1"/>
    <col min="13" max="13" width="19" style="34" customWidth="1"/>
    <col min="14" max="14" width="17.453125" style="34" customWidth="1"/>
    <col min="15" max="15" width="13.54296875" style="33" bestFit="1" customWidth="1"/>
    <col min="16" max="16" width="10.453125" style="33" customWidth="1"/>
    <col min="17" max="17" width="1.81640625" style="33" customWidth="1"/>
    <col min="18" max="16384" width="10.453125" style="33"/>
  </cols>
  <sheetData>
    <row r="1" spans="2:18" ht="13" thickBot="1" x14ac:dyDescent="0.3">
      <c r="H1" s="120" t="s">
        <v>161</v>
      </c>
      <c r="I1" s="120"/>
      <c r="J1" s="120"/>
    </row>
    <row r="2" spans="2:18" ht="15" customHeight="1" x14ac:dyDescent="0.3">
      <c r="H2" s="121" t="str">
        <f>IF(Awal!E4="","INPUT NAMA FAKULTAS",Awal!E4)</f>
        <v>( -- Nama Instansi -- )</v>
      </c>
      <c r="I2" s="122"/>
      <c r="J2" s="122"/>
      <c r="K2" s="122"/>
      <c r="L2" s="122"/>
      <c r="M2" s="122"/>
      <c r="N2" s="122"/>
      <c r="O2" s="122"/>
      <c r="P2" s="123"/>
    </row>
    <row r="3" spans="2:18" ht="13" x14ac:dyDescent="0.3">
      <c r="H3" s="124" t="s">
        <v>84</v>
      </c>
      <c r="I3" s="125"/>
      <c r="J3" s="125"/>
      <c r="K3" s="125"/>
      <c r="L3" s="125"/>
      <c r="M3" s="125"/>
      <c r="N3" s="125"/>
      <c r="O3" s="125"/>
      <c r="P3" s="126"/>
    </row>
    <row r="4" spans="2:18" ht="15.75" customHeight="1" thickBot="1" x14ac:dyDescent="0.35">
      <c r="H4" s="127" t="str">
        <f>"Periode "&amp;Awal!E5&amp;" "&amp;Awal!F5&amp;" - "&amp;Awal!E6&amp;" "&amp;Awal!F6</f>
        <v>Periode Januari 2021 - Desember 2021</v>
      </c>
      <c r="I4" s="128"/>
      <c r="J4" s="128"/>
      <c r="K4" s="128"/>
      <c r="L4" s="128"/>
      <c r="M4" s="128"/>
      <c r="N4" s="128"/>
      <c r="O4" s="128"/>
      <c r="P4" s="129"/>
    </row>
    <row r="5" spans="2:18" x14ac:dyDescent="0.25">
      <c r="H5" s="77"/>
      <c r="J5" s="76"/>
      <c r="L5" s="76"/>
      <c r="M5" s="34">
        <f>SUM(M7:M1048576)</f>
        <v>0</v>
      </c>
      <c r="N5" s="34">
        <f>SUM(N7:N1048576)</f>
        <v>0</v>
      </c>
      <c r="O5" s="80">
        <f>M5-N5</f>
        <v>0</v>
      </c>
    </row>
    <row r="6" spans="2:18" ht="13" x14ac:dyDescent="0.25">
      <c r="B6" s="58" t="s">
        <v>94</v>
      </c>
      <c r="C6" s="58" t="s">
        <v>90</v>
      </c>
      <c r="D6" s="58" t="s">
        <v>85</v>
      </c>
      <c r="E6" s="58" t="s">
        <v>77</v>
      </c>
      <c r="F6" s="57" t="s">
        <v>136</v>
      </c>
      <c r="H6" s="32" t="s">
        <v>74</v>
      </c>
      <c r="I6" s="54" t="s">
        <v>75</v>
      </c>
      <c r="J6" s="54" t="s">
        <v>76</v>
      </c>
      <c r="K6" s="54" t="s">
        <v>12</v>
      </c>
      <c r="L6" s="54" t="s">
        <v>13</v>
      </c>
      <c r="M6" s="35" t="s">
        <v>17</v>
      </c>
      <c r="N6" s="35" t="s">
        <v>18</v>
      </c>
      <c r="O6" s="78" t="s">
        <v>162</v>
      </c>
      <c r="P6" s="79" t="s">
        <v>163</v>
      </c>
      <c r="Q6" s="5"/>
      <c r="R6" s="5" t="s">
        <v>164</v>
      </c>
    </row>
    <row r="7" spans="2:18" ht="13" x14ac:dyDescent="0.3">
      <c r="B7" s="58">
        <f>IF(C7&lt;&gt;"","",K7)</f>
        <v>0</v>
      </c>
      <c r="C7" s="58" t="str">
        <f>IF(LEFT(I7,3)="JP-",K7,"")</f>
        <v/>
      </c>
      <c r="D7" s="58" t="str">
        <f>IF(OR(E7=0,E7=""),"",COUNTIF($E$7:E7,E7)&amp;E7)</f>
        <v/>
      </c>
      <c r="E7" s="58" t="str">
        <f t="shared" ref="E7" si="0">IF(K7=Filter_BB,K7,"")</f>
        <v/>
      </c>
      <c r="F7" s="57">
        <f t="shared" ref="F7" si="1">IF(J7="",0,1)</f>
        <v>0</v>
      </c>
      <c r="H7" s="51"/>
      <c r="I7" s="50"/>
      <c r="J7" s="50"/>
      <c r="K7" s="50"/>
      <c r="L7" s="55" t="str">
        <f t="shared" ref="L7:L71" si="2">IFERROR(IF(K7="","",VLOOKUP(K7,T_Akun,2,0)),"Cek Kembali Kode Akun nya!!!")</f>
        <v/>
      </c>
      <c r="M7" s="48"/>
      <c r="N7" s="49"/>
      <c r="O7" s="50"/>
      <c r="P7" s="81" t="str">
        <f>IF(O7&gt;0,O7,IF(H7&gt;0,IF(OR(P6="F.TTD",P6=""),R8,P6),""))</f>
        <v/>
      </c>
      <c r="Q7" s="5"/>
      <c r="R7" s="81" t="str">
        <f>IF($O7&gt;0,$O7,IF($H7&gt;0,IF($O8&gt;0,$O8,""),""))</f>
        <v/>
      </c>
    </row>
    <row r="8" spans="2:18" ht="13" x14ac:dyDescent="0.3">
      <c r="B8" s="58">
        <f t="shared" ref="B8" si="3">IF(C8&lt;&gt;"","",K8)</f>
        <v>0</v>
      </c>
      <c r="C8" s="58" t="str">
        <f t="shared" ref="C8" si="4">IF(LEFT(I8,3)="JP-",K8,"")</f>
        <v/>
      </c>
      <c r="D8" s="58" t="str">
        <f>IF(OR(E8=0,E8=""),"",COUNTIF($E$7:E8,E8)&amp;E8)</f>
        <v/>
      </c>
      <c r="E8" s="58" t="str">
        <f t="shared" ref="E8" si="5">IF(K8=Filter_BB,K8,"")</f>
        <v/>
      </c>
      <c r="F8" s="57">
        <f t="shared" ref="F8" si="6">IF(J8="",0,1)</f>
        <v>0</v>
      </c>
      <c r="H8" s="51"/>
      <c r="I8" s="50"/>
      <c r="J8" s="50"/>
      <c r="K8" s="50"/>
      <c r="L8" s="55" t="str">
        <f t="shared" si="2"/>
        <v/>
      </c>
      <c r="M8" s="48"/>
      <c r="N8" s="49"/>
      <c r="O8" s="50"/>
      <c r="P8" s="81" t="str">
        <f>IF(O8&gt;0,O8,IF(H8&gt;0,IF(OR(P7="F.TTD",P7=""),R9,P7),""))</f>
        <v/>
      </c>
      <c r="Q8" s="5"/>
      <c r="R8" s="81" t="str">
        <f t="shared" ref="R8:R72" si="7">IF($O8&gt;0,$O8,IF($H8&gt;0,IF($O9&gt;0,$O9,""),""))</f>
        <v/>
      </c>
    </row>
    <row r="9" spans="2:18" ht="13" x14ac:dyDescent="0.3">
      <c r="B9" s="58">
        <f t="shared" ref="B9:B72" si="8">IF(C9&lt;&gt;"","",K9)</f>
        <v>0</v>
      </c>
      <c r="C9" s="58" t="str">
        <f t="shared" ref="C9:C72" si="9">IF(LEFT(I9,3)="JP-",K9,"")</f>
        <v/>
      </c>
      <c r="D9" s="58" t="str">
        <f>IF(OR(E9=0,E9=""),"",COUNTIF($E$7:E9,E9)&amp;E9)</f>
        <v/>
      </c>
      <c r="E9" s="58" t="str">
        <f t="shared" ref="E9:E72" si="10">IF(K9=Filter_BB,K9,"")</f>
        <v/>
      </c>
      <c r="F9" s="57">
        <f t="shared" ref="F9:F72" si="11">IF(J9="",0,1)</f>
        <v>0</v>
      </c>
      <c r="H9" s="51"/>
      <c r="I9" s="50"/>
      <c r="J9" s="50"/>
      <c r="K9" s="50"/>
      <c r="L9" s="55" t="str">
        <f t="shared" si="2"/>
        <v/>
      </c>
      <c r="M9" s="48"/>
      <c r="N9" s="49"/>
      <c r="O9" s="50"/>
      <c r="P9" s="81" t="str">
        <f t="shared" ref="P9" si="12">IF(O9&gt;0,O9,IF(H9&gt;0,IF(OR(P8="F.TTD",P8=""),R10,P8),""))</f>
        <v/>
      </c>
      <c r="Q9" s="5"/>
      <c r="R9" s="81" t="str">
        <f t="shared" si="7"/>
        <v/>
      </c>
    </row>
    <row r="10" spans="2:18" ht="13" x14ac:dyDescent="0.3">
      <c r="B10" s="58">
        <f t="shared" si="8"/>
        <v>0</v>
      </c>
      <c r="C10" s="58" t="str">
        <f t="shared" si="9"/>
        <v/>
      </c>
      <c r="D10" s="58" t="str">
        <f>IF(OR(E10=0,E10=""),"",COUNTIF($E$7:E10,E10)&amp;E10)</f>
        <v/>
      </c>
      <c r="E10" s="58" t="str">
        <f t="shared" si="10"/>
        <v/>
      </c>
      <c r="F10" s="57">
        <f t="shared" si="11"/>
        <v>0</v>
      </c>
      <c r="H10" s="51"/>
      <c r="I10" s="50"/>
      <c r="J10" s="50"/>
      <c r="K10" s="50"/>
      <c r="L10" s="55" t="str">
        <f t="shared" si="2"/>
        <v/>
      </c>
      <c r="M10" s="48"/>
      <c r="N10" s="49"/>
      <c r="O10" s="50"/>
      <c r="P10" s="81" t="str">
        <f t="shared" ref="P10:P73" si="13">IF(O10&gt;0,O10,IF(H10&gt;0,IF(OR(P9="F.TTD",P9=""),R11,P9),""))</f>
        <v/>
      </c>
      <c r="Q10" s="5"/>
      <c r="R10" s="81" t="str">
        <f t="shared" si="7"/>
        <v/>
      </c>
    </row>
    <row r="11" spans="2:18" ht="13" x14ac:dyDescent="0.3">
      <c r="B11" s="58">
        <f t="shared" si="8"/>
        <v>0</v>
      </c>
      <c r="C11" s="58" t="str">
        <f t="shared" si="9"/>
        <v/>
      </c>
      <c r="D11" s="58" t="str">
        <f>IF(OR(E11=0,E11=""),"",COUNTIF($E$7:E11,E11)&amp;E11)</f>
        <v/>
      </c>
      <c r="E11" s="58" t="str">
        <f t="shared" si="10"/>
        <v/>
      </c>
      <c r="F11" s="57">
        <f t="shared" si="11"/>
        <v>0</v>
      </c>
      <c r="H11" s="51"/>
      <c r="I11" s="50"/>
      <c r="J11" s="50"/>
      <c r="K11" s="50"/>
      <c r="L11" s="55" t="str">
        <f t="shared" si="2"/>
        <v/>
      </c>
      <c r="M11" s="48"/>
      <c r="N11" s="49"/>
      <c r="O11" s="50"/>
      <c r="P11" s="81" t="str">
        <f t="shared" si="13"/>
        <v/>
      </c>
      <c r="Q11" s="5"/>
      <c r="R11" s="81" t="str">
        <f t="shared" si="7"/>
        <v/>
      </c>
    </row>
    <row r="12" spans="2:18" ht="13" x14ac:dyDescent="0.3">
      <c r="B12" s="58">
        <f t="shared" si="8"/>
        <v>0</v>
      </c>
      <c r="C12" s="58" t="str">
        <f t="shared" si="9"/>
        <v/>
      </c>
      <c r="D12" s="58" t="str">
        <f>IF(OR(E12=0,E12=""),"",COUNTIF($E$7:E12,E12)&amp;E12)</f>
        <v/>
      </c>
      <c r="E12" s="58" t="str">
        <f t="shared" si="10"/>
        <v/>
      </c>
      <c r="F12" s="57">
        <f t="shared" si="11"/>
        <v>0</v>
      </c>
      <c r="H12" s="51"/>
      <c r="I12" s="50"/>
      <c r="J12" s="50"/>
      <c r="K12" s="50"/>
      <c r="L12" s="55" t="str">
        <f t="shared" si="2"/>
        <v/>
      </c>
      <c r="M12" s="48"/>
      <c r="N12" s="49"/>
      <c r="O12" s="50"/>
      <c r="P12" s="81" t="str">
        <f t="shared" si="13"/>
        <v/>
      </c>
      <c r="Q12" s="5"/>
      <c r="R12" s="81" t="str">
        <f t="shared" si="7"/>
        <v/>
      </c>
    </row>
    <row r="13" spans="2:18" ht="13" x14ac:dyDescent="0.3">
      <c r="B13" s="58">
        <f t="shared" si="8"/>
        <v>0</v>
      </c>
      <c r="C13" s="58" t="str">
        <f t="shared" si="9"/>
        <v/>
      </c>
      <c r="D13" s="58" t="str">
        <f>IF(OR(E13=0,E13=""),"",COUNTIF($E$7:E13,E13)&amp;E13)</f>
        <v/>
      </c>
      <c r="E13" s="58" t="str">
        <f t="shared" si="10"/>
        <v/>
      </c>
      <c r="F13" s="57">
        <f t="shared" si="11"/>
        <v>0</v>
      </c>
      <c r="H13" s="51"/>
      <c r="I13" s="50"/>
      <c r="J13" s="50"/>
      <c r="K13" s="50"/>
      <c r="L13" s="55" t="str">
        <f t="shared" si="2"/>
        <v/>
      </c>
      <c r="M13" s="48"/>
      <c r="N13" s="49"/>
      <c r="O13" s="50"/>
      <c r="P13" s="81" t="str">
        <f t="shared" si="13"/>
        <v/>
      </c>
      <c r="Q13" s="5"/>
      <c r="R13" s="81" t="str">
        <f t="shared" si="7"/>
        <v/>
      </c>
    </row>
    <row r="14" spans="2:18" ht="13" x14ac:dyDescent="0.3">
      <c r="B14" s="58">
        <f t="shared" si="8"/>
        <v>0</v>
      </c>
      <c r="C14" s="58" t="str">
        <f t="shared" si="9"/>
        <v/>
      </c>
      <c r="D14" s="58" t="str">
        <f>IF(OR(E14=0,E14=""),"",COUNTIF($E$7:E14,E14)&amp;E14)</f>
        <v/>
      </c>
      <c r="E14" s="58" t="str">
        <f t="shared" si="10"/>
        <v/>
      </c>
      <c r="F14" s="57">
        <f t="shared" si="11"/>
        <v>0</v>
      </c>
      <c r="H14" s="51"/>
      <c r="I14" s="50"/>
      <c r="J14" s="50"/>
      <c r="K14" s="50"/>
      <c r="L14" s="55" t="str">
        <f t="shared" si="2"/>
        <v/>
      </c>
      <c r="M14" s="48"/>
      <c r="N14" s="49"/>
      <c r="O14" s="50"/>
      <c r="P14" s="81" t="str">
        <f t="shared" si="13"/>
        <v/>
      </c>
      <c r="Q14" s="5"/>
      <c r="R14" s="81" t="str">
        <f t="shared" si="7"/>
        <v/>
      </c>
    </row>
    <row r="15" spans="2:18" ht="13" x14ac:dyDescent="0.3">
      <c r="B15" s="58">
        <f t="shared" si="8"/>
        <v>0</v>
      </c>
      <c r="C15" s="58" t="str">
        <f t="shared" si="9"/>
        <v/>
      </c>
      <c r="D15" s="58" t="str">
        <f>IF(OR(E15=0,E15=""),"",COUNTIF($E$7:E15,E15)&amp;E15)</f>
        <v/>
      </c>
      <c r="E15" s="58" t="str">
        <f t="shared" si="10"/>
        <v/>
      </c>
      <c r="F15" s="57">
        <f t="shared" si="11"/>
        <v>0</v>
      </c>
      <c r="H15" s="51"/>
      <c r="I15" s="50"/>
      <c r="J15" s="50"/>
      <c r="K15" s="50"/>
      <c r="L15" s="55" t="str">
        <f t="shared" si="2"/>
        <v/>
      </c>
      <c r="M15" s="48"/>
      <c r="N15" s="49"/>
      <c r="O15" s="50"/>
      <c r="P15" s="81" t="str">
        <f t="shared" si="13"/>
        <v/>
      </c>
      <c r="Q15" s="5"/>
      <c r="R15" s="81" t="str">
        <f t="shared" si="7"/>
        <v/>
      </c>
    </row>
    <row r="16" spans="2:18" ht="13" x14ac:dyDescent="0.3">
      <c r="B16" s="58">
        <f t="shared" si="8"/>
        <v>0</v>
      </c>
      <c r="C16" s="58" t="str">
        <f t="shared" si="9"/>
        <v/>
      </c>
      <c r="D16" s="58" t="str">
        <f>IF(OR(E16=0,E16=""),"",COUNTIF($E$7:E16,E16)&amp;E16)</f>
        <v/>
      </c>
      <c r="E16" s="58" t="str">
        <f t="shared" si="10"/>
        <v/>
      </c>
      <c r="F16" s="57">
        <f t="shared" si="11"/>
        <v>0</v>
      </c>
      <c r="H16" s="51"/>
      <c r="I16" s="50"/>
      <c r="J16" s="50"/>
      <c r="K16" s="50"/>
      <c r="L16" s="55" t="str">
        <f t="shared" si="2"/>
        <v/>
      </c>
      <c r="M16" s="48"/>
      <c r="N16" s="49"/>
      <c r="O16" s="50"/>
      <c r="P16" s="81" t="str">
        <f t="shared" si="13"/>
        <v/>
      </c>
      <c r="Q16" s="5"/>
      <c r="R16" s="81" t="str">
        <f t="shared" si="7"/>
        <v/>
      </c>
    </row>
    <row r="17" spans="2:18" ht="13" x14ac:dyDescent="0.3">
      <c r="B17" s="58">
        <f t="shared" si="8"/>
        <v>0</v>
      </c>
      <c r="C17" s="58" t="str">
        <f t="shared" si="9"/>
        <v/>
      </c>
      <c r="D17" s="58" t="str">
        <f>IF(OR(E17=0,E17=""),"",COUNTIF($E$7:E17,E17)&amp;E17)</f>
        <v/>
      </c>
      <c r="E17" s="58" t="str">
        <f t="shared" si="10"/>
        <v/>
      </c>
      <c r="F17" s="57">
        <f t="shared" si="11"/>
        <v>0</v>
      </c>
      <c r="H17" s="51"/>
      <c r="I17" s="50"/>
      <c r="J17" s="50"/>
      <c r="K17" s="50"/>
      <c r="L17" s="55" t="str">
        <f t="shared" si="2"/>
        <v/>
      </c>
      <c r="M17" s="48"/>
      <c r="N17" s="49"/>
      <c r="O17" s="50"/>
      <c r="P17" s="81" t="str">
        <f t="shared" si="13"/>
        <v/>
      </c>
      <c r="Q17" s="5"/>
      <c r="R17" s="81" t="str">
        <f t="shared" si="7"/>
        <v/>
      </c>
    </row>
    <row r="18" spans="2:18" ht="13" x14ac:dyDescent="0.3">
      <c r="B18" s="58">
        <f t="shared" si="8"/>
        <v>0</v>
      </c>
      <c r="C18" s="58" t="str">
        <f t="shared" si="9"/>
        <v/>
      </c>
      <c r="D18" s="58" t="str">
        <f>IF(OR(E18=0,E18=""),"",COUNTIF($E$7:E18,E18)&amp;E18)</f>
        <v/>
      </c>
      <c r="E18" s="58" t="str">
        <f t="shared" si="10"/>
        <v/>
      </c>
      <c r="F18" s="57">
        <f t="shared" si="11"/>
        <v>0</v>
      </c>
      <c r="H18" s="51"/>
      <c r="I18" s="50"/>
      <c r="J18" s="50"/>
      <c r="K18" s="50"/>
      <c r="L18" s="55" t="str">
        <f t="shared" si="2"/>
        <v/>
      </c>
      <c r="M18" s="48"/>
      <c r="N18" s="49"/>
      <c r="O18" s="50"/>
      <c r="P18" s="81" t="str">
        <f t="shared" si="13"/>
        <v/>
      </c>
      <c r="Q18" s="5"/>
      <c r="R18" s="81" t="str">
        <f t="shared" si="7"/>
        <v/>
      </c>
    </row>
    <row r="19" spans="2:18" ht="13" x14ac:dyDescent="0.3">
      <c r="B19" s="58">
        <f t="shared" si="8"/>
        <v>0</v>
      </c>
      <c r="C19" s="58" t="str">
        <f t="shared" si="9"/>
        <v/>
      </c>
      <c r="D19" s="58" t="str">
        <f>IF(OR(E19=0,E19=""),"",COUNTIF($E$7:E19,E19)&amp;E19)</f>
        <v/>
      </c>
      <c r="E19" s="58" t="str">
        <f t="shared" si="10"/>
        <v/>
      </c>
      <c r="F19" s="57">
        <f t="shared" si="11"/>
        <v>0</v>
      </c>
      <c r="H19" s="51"/>
      <c r="I19" s="50"/>
      <c r="J19" s="50"/>
      <c r="K19" s="50"/>
      <c r="L19" s="55" t="str">
        <f t="shared" si="2"/>
        <v/>
      </c>
      <c r="M19" s="48"/>
      <c r="N19" s="49"/>
      <c r="O19" s="50"/>
      <c r="P19" s="81" t="str">
        <f t="shared" si="13"/>
        <v/>
      </c>
      <c r="Q19" s="5"/>
      <c r="R19" s="81" t="str">
        <f t="shared" si="7"/>
        <v/>
      </c>
    </row>
    <row r="20" spans="2:18" ht="13" x14ac:dyDescent="0.3">
      <c r="B20" s="58">
        <f t="shared" si="8"/>
        <v>0</v>
      </c>
      <c r="C20" s="58" t="str">
        <f t="shared" si="9"/>
        <v/>
      </c>
      <c r="D20" s="58" t="str">
        <f>IF(OR(E20=0,E20=""),"",COUNTIF($E$7:E20,E20)&amp;E20)</f>
        <v/>
      </c>
      <c r="E20" s="58" t="str">
        <f t="shared" si="10"/>
        <v/>
      </c>
      <c r="F20" s="57">
        <f t="shared" si="11"/>
        <v>0</v>
      </c>
      <c r="H20" s="51"/>
      <c r="I20" s="50"/>
      <c r="J20" s="50"/>
      <c r="K20" s="50"/>
      <c r="L20" s="55" t="str">
        <f t="shared" si="2"/>
        <v/>
      </c>
      <c r="M20" s="48"/>
      <c r="N20" s="49"/>
      <c r="O20" s="50"/>
      <c r="P20" s="81" t="str">
        <f t="shared" si="13"/>
        <v/>
      </c>
      <c r="Q20" s="5"/>
      <c r="R20" s="81" t="str">
        <f t="shared" si="7"/>
        <v/>
      </c>
    </row>
    <row r="21" spans="2:18" ht="13" x14ac:dyDescent="0.3">
      <c r="B21" s="58">
        <f t="shared" si="8"/>
        <v>0</v>
      </c>
      <c r="C21" s="58" t="str">
        <f t="shared" si="9"/>
        <v/>
      </c>
      <c r="D21" s="58" t="str">
        <f>IF(OR(E21=0,E21=""),"",COUNTIF($E$7:E21,E21)&amp;E21)</f>
        <v/>
      </c>
      <c r="E21" s="58" t="str">
        <f t="shared" si="10"/>
        <v/>
      </c>
      <c r="F21" s="57">
        <f t="shared" si="11"/>
        <v>0</v>
      </c>
      <c r="H21" s="51"/>
      <c r="I21" s="50"/>
      <c r="J21" s="50"/>
      <c r="K21" s="50"/>
      <c r="L21" s="55" t="str">
        <f t="shared" si="2"/>
        <v/>
      </c>
      <c r="M21" s="48"/>
      <c r="N21" s="49"/>
      <c r="O21" s="50"/>
      <c r="P21" s="81" t="str">
        <f t="shared" si="13"/>
        <v/>
      </c>
      <c r="Q21" s="5"/>
      <c r="R21" s="81" t="str">
        <f t="shared" si="7"/>
        <v/>
      </c>
    </row>
    <row r="22" spans="2:18" ht="13" x14ac:dyDescent="0.3">
      <c r="B22" s="58">
        <f t="shared" si="8"/>
        <v>0</v>
      </c>
      <c r="C22" s="58" t="str">
        <f t="shared" si="9"/>
        <v/>
      </c>
      <c r="D22" s="58" t="str">
        <f>IF(OR(E22=0,E22=""),"",COUNTIF($E$7:E22,E22)&amp;E22)</f>
        <v/>
      </c>
      <c r="E22" s="58" t="str">
        <f t="shared" si="10"/>
        <v/>
      </c>
      <c r="F22" s="57">
        <f t="shared" si="11"/>
        <v>0</v>
      </c>
      <c r="H22" s="51"/>
      <c r="I22" s="50"/>
      <c r="J22" s="50"/>
      <c r="K22" s="50"/>
      <c r="L22" s="55" t="str">
        <f t="shared" si="2"/>
        <v/>
      </c>
      <c r="M22" s="48"/>
      <c r="N22" s="49"/>
      <c r="O22" s="50"/>
      <c r="P22" s="81" t="str">
        <f t="shared" si="13"/>
        <v/>
      </c>
      <c r="Q22" s="5"/>
      <c r="R22" s="81" t="str">
        <f t="shared" si="7"/>
        <v/>
      </c>
    </row>
    <row r="23" spans="2:18" ht="13" x14ac:dyDescent="0.3">
      <c r="B23" s="58">
        <f t="shared" si="8"/>
        <v>0</v>
      </c>
      <c r="C23" s="58" t="str">
        <f t="shared" si="9"/>
        <v/>
      </c>
      <c r="D23" s="58" t="str">
        <f>IF(OR(E23=0,E23=""),"",COUNTIF($E$7:E23,E23)&amp;E23)</f>
        <v/>
      </c>
      <c r="E23" s="58" t="str">
        <f t="shared" si="10"/>
        <v/>
      </c>
      <c r="F23" s="57">
        <f t="shared" si="11"/>
        <v>0</v>
      </c>
      <c r="H23" s="51"/>
      <c r="I23" s="50"/>
      <c r="J23" s="50"/>
      <c r="K23" s="50"/>
      <c r="L23" s="55" t="str">
        <f t="shared" si="2"/>
        <v/>
      </c>
      <c r="M23" s="48"/>
      <c r="N23" s="49"/>
      <c r="O23" s="50"/>
      <c r="P23" s="81" t="str">
        <f t="shared" si="13"/>
        <v/>
      </c>
      <c r="Q23" s="5"/>
      <c r="R23" s="81" t="str">
        <f t="shared" si="7"/>
        <v/>
      </c>
    </row>
    <row r="24" spans="2:18" ht="13" x14ac:dyDescent="0.3">
      <c r="B24" s="58">
        <f t="shared" si="8"/>
        <v>0</v>
      </c>
      <c r="C24" s="58" t="str">
        <f t="shared" si="9"/>
        <v/>
      </c>
      <c r="D24" s="58" t="str">
        <f>IF(OR(E24=0,E24=""),"",COUNTIF($E$7:E24,E24)&amp;E24)</f>
        <v/>
      </c>
      <c r="E24" s="58" t="str">
        <f t="shared" si="10"/>
        <v/>
      </c>
      <c r="F24" s="57">
        <f t="shared" si="11"/>
        <v>0</v>
      </c>
      <c r="H24" s="51"/>
      <c r="I24" s="50"/>
      <c r="J24" s="50"/>
      <c r="K24" s="50"/>
      <c r="L24" s="55" t="str">
        <f t="shared" si="2"/>
        <v/>
      </c>
      <c r="M24" s="48"/>
      <c r="N24" s="49"/>
      <c r="O24" s="50"/>
      <c r="P24" s="81" t="str">
        <f t="shared" si="13"/>
        <v/>
      </c>
      <c r="Q24" s="5"/>
      <c r="R24" s="81" t="str">
        <f t="shared" si="7"/>
        <v/>
      </c>
    </row>
    <row r="25" spans="2:18" ht="13" x14ac:dyDescent="0.3">
      <c r="B25" s="58">
        <f t="shared" si="8"/>
        <v>0</v>
      </c>
      <c r="C25" s="58" t="str">
        <f t="shared" si="9"/>
        <v/>
      </c>
      <c r="D25" s="58" t="str">
        <f>IF(OR(E25=0,E25=""),"",COUNTIF($E$7:E25,E25)&amp;E25)</f>
        <v/>
      </c>
      <c r="E25" s="58" t="str">
        <f t="shared" si="10"/>
        <v/>
      </c>
      <c r="F25" s="57">
        <f t="shared" si="11"/>
        <v>0</v>
      </c>
      <c r="H25" s="51"/>
      <c r="I25" s="50"/>
      <c r="J25" s="50"/>
      <c r="K25" s="50"/>
      <c r="L25" s="55" t="str">
        <f t="shared" si="2"/>
        <v/>
      </c>
      <c r="M25" s="48"/>
      <c r="N25" s="49"/>
      <c r="O25" s="50"/>
      <c r="P25" s="81" t="str">
        <f t="shared" si="13"/>
        <v/>
      </c>
      <c r="Q25" s="5"/>
      <c r="R25" s="81" t="str">
        <f t="shared" si="7"/>
        <v/>
      </c>
    </row>
    <row r="26" spans="2:18" ht="13" x14ac:dyDescent="0.3">
      <c r="B26" s="58">
        <f t="shared" si="8"/>
        <v>0</v>
      </c>
      <c r="C26" s="58" t="str">
        <f t="shared" si="9"/>
        <v/>
      </c>
      <c r="D26" s="58" t="str">
        <f>IF(OR(E26=0,E26=""),"",COUNTIF($E$7:E26,E26)&amp;E26)</f>
        <v/>
      </c>
      <c r="E26" s="58" t="str">
        <f t="shared" si="10"/>
        <v/>
      </c>
      <c r="F26" s="57">
        <f t="shared" si="11"/>
        <v>0</v>
      </c>
      <c r="H26" s="51"/>
      <c r="I26" s="50"/>
      <c r="J26" s="50"/>
      <c r="K26" s="50"/>
      <c r="L26" s="55" t="str">
        <f t="shared" si="2"/>
        <v/>
      </c>
      <c r="M26" s="48"/>
      <c r="N26" s="49"/>
      <c r="O26" s="50"/>
      <c r="P26" s="81" t="str">
        <f t="shared" si="13"/>
        <v/>
      </c>
      <c r="Q26" s="5"/>
      <c r="R26" s="81" t="str">
        <f t="shared" si="7"/>
        <v/>
      </c>
    </row>
    <row r="27" spans="2:18" ht="13" x14ac:dyDescent="0.3">
      <c r="B27" s="58">
        <f t="shared" si="8"/>
        <v>0</v>
      </c>
      <c r="C27" s="58" t="str">
        <f t="shared" si="9"/>
        <v/>
      </c>
      <c r="D27" s="58" t="str">
        <f>IF(OR(E27=0,E27=""),"",COUNTIF($E$7:E27,E27)&amp;E27)</f>
        <v/>
      </c>
      <c r="E27" s="58" t="str">
        <f t="shared" si="10"/>
        <v/>
      </c>
      <c r="F27" s="57">
        <f t="shared" si="11"/>
        <v>0</v>
      </c>
      <c r="H27" s="51"/>
      <c r="I27" s="50"/>
      <c r="J27" s="50"/>
      <c r="K27" s="50"/>
      <c r="L27" s="55" t="str">
        <f t="shared" si="2"/>
        <v/>
      </c>
      <c r="M27" s="48"/>
      <c r="N27" s="49"/>
      <c r="O27" s="50"/>
      <c r="P27" s="81" t="str">
        <f t="shared" si="13"/>
        <v/>
      </c>
      <c r="Q27" s="5"/>
      <c r="R27" s="81" t="str">
        <f t="shared" si="7"/>
        <v/>
      </c>
    </row>
    <row r="28" spans="2:18" ht="13" x14ac:dyDescent="0.3">
      <c r="B28" s="58">
        <f t="shared" si="8"/>
        <v>0</v>
      </c>
      <c r="C28" s="58" t="str">
        <f t="shared" si="9"/>
        <v/>
      </c>
      <c r="D28" s="58" t="str">
        <f>IF(OR(E28=0,E28=""),"",COUNTIF($E$7:E28,E28)&amp;E28)</f>
        <v/>
      </c>
      <c r="E28" s="58" t="str">
        <f t="shared" si="10"/>
        <v/>
      </c>
      <c r="F28" s="57">
        <f t="shared" si="11"/>
        <v>0</v>
      </c>
      <c r="H28" s="51"/>
      <c r="I28" s="50"/>
      <c r="J28" s="50"/>
      <c r="K28" s="50"/>
      <c r="L28" s="55" t="str">
        <f t="shared" si="2"/>
        <v/>
      </c>
      <c r="M28" s="48"/>
      <c r="N28" s="49"/>
      <c r="O28" s="50"/>
      <c r="P28" s="81" t="str">
        <f t="shared" si="13"/>
        <v/>
      </c>
      <c r="Q28" s="5"/>
      <c r="R28" s="81" t="str">
        <f t="shared" si="7"/>
        <v/>
      </c>
    </row>
    <row r="29" spans="2:18" ht="13" x14ac:dyDescent="0.3">
      <c r="B29" s="58">
        <f t="shared" si="8"/>
        <v>0</v>
      </c>
      <c r="C29" s="58" t="str">
        <f t="shared" si="9"/>
        <v/>
      </c>
      <c r="D29" s="58" t="str">
        <f>IF(OR(E29=0,E29=""),"",COUNTIF($E$7:E29,E29)&amp;E29)</f>
        <v/>
      </c>
      <c r="E29" s="58" t="str">
        <f t="shared" si="10"/>
        <v/>
      </c>
      <c r="F29" s="57">
        <f t="shared" si="11"/>
        <v>0</v>
      </c>
      <c r="H29" s="51"/>
      <c r="I29" s="50"/>
      <c r="J29" s="50"/>
      <c r="K29" s="50"/>
      <c r="L29" s="55" t="str">
        <f t="shared" si="2"/>
        <v/>
      </c>
      <c r="M29" s="48"/>
      <c r="N29" s="49"/>
      <c r="O29" s="50"/>
      <c r="P29" s="81" t="str">
        <f t="shared" si="13"/>
        <v/>
      </c>
      <c r="Q29" s="5"/>
      <c r="R29" s="81" t="str">
        <f t="shared" si="7"/>
        <v/>
      </c>
    </row>
    <row r="30" spans="2:18" ht="13" x14ac:dyDescent="0.3">
      <c r="B30" s="58">
        <f t="shared" si="8"/>
        <v>0</v>
      </c>
      <c r="C30" s="58" t="str">
        <f t="shared" si="9"/>
        <v/>
      </c>
      <c r="D30" s="58" t="str">
        <f>IF(OR(E30=0,E30=""),"",COUNTIF($E$7:E30,E30)&amp;E30)</f>
        <v/>
      </c>
      <c r="E30" s="58" t="str">
        <f t="shared" si="10"/>
        <v/>
      </c>
      <c r="F30" s="57">
        <f t="shared" si="11"/>
        <v>0</v>
      </c>
      <c r="H30" s="51"/>
      <c r="I30" s="50"/>
      <c r="J30" s="50"/>
      <c r="K30" s="50"/>
      <c r="L30" s="55" t="str">
        <f t="shared" si="2"/>
        <v/>
      </c>
      <c r="M30" s="48"/>
      <c r="N30" s="49"/>
      <c r="O30" s="50"/>
      <c r="P30" s="81" t="str">
        <f t="shared" si="13"/>
        <v/>
      </c>
      <c r="Q30" s="5"/>
      <c r="R30" s="81" t="str">
        <f t="shared" si="7"/>
        <v/>
      </c>
    </row>
    <row r="31" spans="2:18" ht="13" x14ac:dyDescent="0.3">
      <c r="B31" s="58">
        <f t="shared" si="8"/>
        <v>0</v>
      </c>
      <c r="C31" s="58" t="str">
        <f t="shared" si="9"/>
        <v/>
      </c>
      <c r="D31" s="58" t="str">
        <f>IF(OR(E31=0,E31=""),"",COUNTIF($E$7:E31,E31)&amp;E31)</f>
        <v/>
      </c>
      <c r="E31" s="58" t="str">
        <f t="shared" si="10"/>
        <v/>
      </c>
      <c r="F31" s="57">
        <f t="shared" si="11"/>
        <v>0</v>
      </c>
      <c r="H31" s="51"/>
      <c r="I31" s="50"/>
      <c r="J31" s="50"/>
      <c r="K31" s="50"/>
      <c r="L31" s="55" t="str">
        <f t="shared" si="2"/>
        <v/>
      </c>
      <c r="M31" s="48"/>
      <c r="N31" s="49"/>
      <c r="O31" s="50"/>
      <c r="P31" s="81" t="str">
        <f t="shared" si="13"/>
        <v/>
      </c>
      <c r="Q31" s="5"/>
      <c r="R31" s="81" t="str">
        <f t="shared" si="7"/>
        <v/>
      </c>
    </row>
    <row r="32" spans="2:18" ht="13" x14ac:dyDescent="0.3">
      <c r="B32" s="58">
        <f t="shared" si="8"/>
        <v>0</v>
      </c>
      <c r="C32" s="58" t="str">
        <f t="shared" si="9"/>
        <v/>
      </c>
      <c r="D32" s="58" t="str">
        <f>IF(OR(E32=0,E32=""),"",COUNTIF($E$7:E32,E32)&amp;E32)</f>
        <v/>
      </c>
      <c r="E32" s="58" t="str">
        <f t="shared" si="10"/>
        <v/>
      </c>
      <c r="F32" s="57">
        <f t="shared" si="11"/>
        <v>0</v>
      </c>
      <c r="H32" s="51"/>
      <c r="I32" s="50"/>
      <c r="J32" s="50"/>
      <c r="K32" s="50"/>
      <c r="L32" s="55" t="str">
        <f t="shared" si="2"/>
        <v/>
      </c>
      <c r="M32" s="48"/>
      <c r="N32" s="49"/>
      <c r="O32" s="50"/>
      <c r="P32" s="81" t="str">
        <f t="shared" si="13"/>
        <v/>
      </c>
      <c r="Q32" s="5"/>
      <c r="R32" s="81" t="str">
        <f t="shared" si="7"/>
        <v/>
      </c>
    </row>
    <row r="33" spans="2:18" ht="13" x14ac:dyDescent="0.3">
      <c r="B33" s="58">
        <f t="shared" si="8"/>
        <v>0</v>
      </c>
      <c r="C33" s="58" t="str">
        <f t="shared" si="9"/>
        <v/>
      </c>
      <c r="D33" s="58" t="str">
        <f>IF(OR(E33=0,E33=""),"",COUNTIF($E$7:E33,E33)&amp;E33)</f>
        <v/>
      </c>
      <c r="E33" s="58" t="str">
        <f t="shared" si="10"/>
        <v/>
      </c>
      <c r="F33" s="57">
        <f t="shared" si="11"/>
        <v>0</v>
      </c>
      <c r="H33" s="51"/>
      <c r="I33" s="50"/>
      <c r="J33" s="50"/>
      <c r="K33" s="50"/>
      <c r="L33" s="55" t="str">
        <f t="shared" si="2"/>
        <v/>
      </c>
      <c r="M33" s="48"/>
      <c r="N33" s="49"/>
      <c r="O33" s="50"/>
      <c r="P33" s="81" t="str">
        <f t="shared" si="13"/>
        <v/>
      </c>
      <c r="Q33" s="5"/>
      <c r="R33" s="81" t="str">
        <f t="shared" si="7"/>
        <v/>
      </c>
    </row>
    <row r="34" spans="2:18" ht="13" x14ac:dyDescent="0.3">
      <c r="B34" s="58">
        <f t="shared" si="8"/>
        <v>0</v>
      </c>
      <c r="C34" s="58" t="str">
        <f t="shared" si="9"/>
        <v/>
      </c>
      <c r="D34" s="58" t="str">
        <f>IF(OR(E34=0,E34=""),"",COUNTIF($E$7:E34,E34)&amp;E34)</f>
        <v/>
      </c>
      <c r="E34" s="58" t="str">
        <f t="shared" si="10"/>
        <v/>
      </c>
      <c r="F34" s="57">
        <f t="shared" si="11"/>
        <v>0</v>
      </c>
      <c r="H34" s="51"/>
      <c r="I34" s="50"/>
      <c r="J34" s="50"/>
      <c r="K34" s="50"/>
      <c r="L34" s="55" t="str">
        <f t="shared" si="2"/>
        <v/>
      </c>
      <c r="M34" s="48"/>
      <c r="N34" s="49"/>
      <c r="O34" s="50"/>
      <c r="P34" s="81" t="str">
        <f t="shared" si="13"/>
        <v/>
      </c>
      <c r="Q34" s="5"/>
      <c r="R34" s="81" t="str">
        <f t="shared" si="7"/>
        <v/>
      </c>
    </row>
    <row r="35" spans="2:18" ht="13" x14ac:dyDescent="0.3">
      <c r="B35" s="58">
        <f t="shared" si="8"/>
        <v>0</v>
      </c>
      <c r="C35" s="58" t="str">
        <f t="shared" si="9"/>
        <v/>
      </c>
      <c r="D35" s="58" t="str">
        <f>IF(OR(E35=0,E35=""),"",COUNTIF($E$7:E35,E35)&amp;E35)</f>
        <v/>
      </c>
      <c r="E35" s="58" t="str">
        <f t="shared" si="10"/>
        <v/>
      </c>
      <c r="F35" s="57">
        <f t="shared" si="11"/>
        <v>0</v>
      </c>
      <c r="H35" s="51"/>
      <c r="I35" s="50"/>
      <c r="J35" s="50"/>
      <c r="K35" s="50"/>
      <c r="L35" s="55" t="str">
        <f t="shared" si="2"/>
        <v/>
      </c>
      <c r="M35" s="48"/>
      <c r="N35" s="49"/>
      <c r="O35" s="50"/>
      <c r="P35" s="81" t="str">
        <f t="shared" si="13"/>
        <v/>
      </c>
      <c r="Q35" s="5"/>
      <c r="R35" s="81" t="str">
        <f t="shared" si="7"/>
        <v/>
      </c>
    </row>
    <row r="36" spans="2:18" ht="13" x14ac:dyDescent="0.3">
      <c r="B36" s="58">
        <f t="shared" si="8"/>
        <v>0</v>
      </c>
      <c r="C36" s="58" t="str">
        <f t="shared" si="9"/>
        <v/>
      </c>
      <c r="D36" s="58" t="str">
        <f>IF(OR(E36=0,E36=""),"",COUNTIF($E$7:E36,E36)&amp;E36)</f>
        <v/>
      </c>
      <c r="E36" s="58" t="str">
        <f t="shared" si="10"/>
        <v/>
      </c>
      <c r="F36" s="57">
        <f t="shared" si="11"/>
        <v>0</v>
      </c>
      <c r="H36" s="51"/>
      <c r="I36" s="50"/>
      <c r="J36" s="50"/>
      <c r="K36" s="50"/>
      <c r="L36" s="55" t="str">
        <f t="shared" si="2"/>
        <v/>
      </c>
      <c r="M36" s="48"/>
      <c r="N36" s="49"/>
      <c r="O36" s="50"/>
      <c r="P36" s="81" t="str">
        <f t="shared" si="13"/>
        <v/>
      </c>
      <c r="Q36" s="5"/>
      <c r="R36" s="81" t="str">
        <f t="shared" si="7"/>
        <v/>
      </c>
    </row>
    <row r="37" spans="2:18" ht="13" x14ac:dyDescent="0.3">
      <c r="B37" s="58">
        <f t="shared" si="8"/>
        <v>0</v>
      </c>
      <c r="C37" s="58" t="str">
        <f t="shared" si="9"/>
        <v/>
      </c>
      <c r="D37" s="58" t="str">
        <f>IF(OR(E37=0,E37=""),"",COUNTIF($E$7:E37,E37)&amp;E37)</f>
        <v/>
      </c>
      <c r="E37" s="58" t="str">
        <f t="shared" si="10"/>
        <v/>
      </c>
      <c r="F37" s="57">
        <f t="shared" si="11"/>
        <v>0</v>
      </c>
      <c r="H37" s="51"/>
      <c r="I37" s="50"/>
      <c r="J37" s="50"/>
      <c r="K37" s="50"/>
      <c r="L37" s="55" t="str">
        <f t="shared" si="2"/>
        <v/>
      </c>
      <c r="M37" s="48"/>
      <c r="N37" s="49"/>
      <c r="O37" s="50"/>
      <c r="P37" s="81" t="str">
        <f t="shared" si="13"/>
        <v/>
      </c>
      <c r="Q37" s="5"/>
      <c r="R37" s="81" t="str">
        <f t="shared" si="7"/>
        <v/>
      </c>
    </row>
    <row r="38" spans="2:18" ht="13" x14ac:dyDescent="0.3">
      <c r="B38" s="58">
        <f t="shared" si="8"/>
        <v>0</v>
      </c>
      <c r="C38" s="58" t="str">
        <f t="shared" si="9"/>
        <v/>
      </c>
      <c r="D38" s="58" t="str">
        <f>IF(OR(E38=0,E38=""),"",COUNTIF($E$7:E38,E38)&amp;E38)</f>
        <v/>
      </c>
      <c r="E38" s="58" t="str">
        <f t="shared" si="10"/>
        <v/>
      </c>
      <c r="F38" s="57">
        <f t="shared" si="11"/>
        <v>0</v>
      </c>
      <c r="H38" s="51"/>
      <c r="I38" s="50"/>
      <c r="J38" s="50"/>
      <c r="K38" s="50"/>
      <c r="L38" s="55" t="str">
        <f t="shared" si="2"/>
        <v/>
      </c>
      <c r="M38" s="48"/>
      <c r="N38" s="49"/>
      <c r="O38" s="50"/>
      <c r="P38" s="81" t="str">
        <f t="shared" si="13"/>
        <v/>
      </c>
      <c r="Q38" s="5"/>
      <c r="R38" s="81" t="str">
        <f t="shared" si="7"/>
        <v/>
      </c>
    </row>
    <row r="39" spans="2:18" ht="13" x14ac:dyDescent="0.3">
      <c r="B39" s="58">
        <f t="shared" si="8"/>
        <v>0</v>
      </c>
      <c r="C39" s="58" t="str">
        <f t="shared" si="9"/>
        <v/>
      </c>
      <c r="D39" s="58" t="str">
        <f>IF(OR(E39=0,E39=""),"",COUNTIF($E$7:E39,E39)&amp;E39)</f>
        <v/>
      </c>
      <c r="E39" s="58" t="str">
        <f t="shared" si="10"/>
        <v/>
      </c>
      <c r="F39" s="57">
        <f t="shared" si="11"/>
        <v>0</v>
      </c>
      <c r="H39" s="51"/>
      <c r="I39" s="50"/>
      <c r="J39" s="50"/>
      <c r="K39" s="50"/>
      <c r="L39" s="55" t="str">
        <f t="shared" si="2"/>
        <v/>
      </c>
      <c r="M39" s="48"/>
      <c r="N39" s="49"/>
      <c r="O39" s="50"/>
      <c r="P39" s="81" t="str">
        <f t="shared" si="13"/>
        <v/>
      </c>
      <c r="Q39" s="5"/>
      <c r="R39" s="81" t="str">
        <f t="shared" si="7"/>
        <v/>
      </c>
    </row>
    <row r="40" spans="2:18" ht="13" x14ac:dyDescent="0.3">
      <c r="B40" s="58">
        <f t="shared" si="8"/>
        <v>0</v>
      </c>
      <c r="C40" s="58" t="str">
        <f t="shared" si="9"/>
        <v/>
      </c>
      <c r="D40" s="58" t="str">
        <f>IF(OR(E40=0,E40=""),"",COUNTIF($E$7:E40,E40)&amp;E40)</f>
        <v/>
      </c>
      <c r="E40" s="58" t="str">
        <f t="shared" si="10"/>
        <v/>
      </c>
      <c r="F40" s="57">
        <f t="shared" si="11"/>
        <v>0</v>
      </c>
      <c r="H40" s="51"/>
      <c r="I40" s="50"/>
      <c r="J40" s="50"/>
      <c r="K40" s="50"/>
      <c r="L40" s="55" t="str">
        <f t="shared" si="2"/>
        <v/>
      </c>
      <c r="M40" s="48"/>
      <c r="N40" s="49"/>
      <c r="O40" s="50"/>
      <c r="P40" s="81" t="str">
        <f t="shared" si="13"/>
        <v/>
      </c>
      <c r="Q40" s="5"/>
      <c r="R40" s="81" t="str">
        <f t="shared" si="7"/>
        <v/>
      </c>
    </row>
    <row r="41" spans="2:18" ht="13" x14ac:dyDescent="0.3">
      <c r="B41" s="58">
        <f t="shared" si="8"/>
        <v>0</v>
      </c>
      <c r="C41" s="58" t="str">
        <f t="shared" si="9"/>
        <v/>
      </c>
      <c r="D41" s="58" t="str">
        <f>IF(OR(E41=0,E41=""),"",COUNTIF($E$7:E41,E41)&amp;E41)</f>
        <v/>
      </c>
      <c r="E41" s="58" t="str">
        <f t="shared" si="10"/>
        <v/>
      </c>
      <c r="F41" s="57">
        <f t="shared" si="11"/>
        <v>0</v>
      </c>
      <c r="H41" s="51"/>
      <c r="I41" s="50"/>
      <c r="J41" s="50"/>
      <c r="K41" s="50"/>
      <c r="L41" s="55" t="str">
        <f t="shared" si="2"/>
        <v/>
      </c>
      <c r="M41" s="48"/>
      <c r="N41" s="49"/>
      <c r="O41" s="50"/>
      <c r="P41" s="81" t="str">
        <f t="shared" si="13"/>
        <v/>
      </c>
      <c r="Q41" s="5"/>
      <c r="R41" s="81" t="str">
        <f t="shared" si="7"/>
        <v/>
      </c>
    </row>
    <row r="42" spans="2:18" ht="13" x14ac:dyDescent="0.3">
      <c r="B42" s="58">
        <f t="shared" si="8"/>
        <v>0</v>
      </c>
      <c r="C42" s="58" t="str">
        <f t="shared" si="9"/>
        <v/>
      </c>
      <c r="D42" s="58" t="str">
        <f>IF(OR(E42=0,E42=""),"",COUNTIF($E$7:E42,E42)&amp;E42)</f>
        <v/>
      </c>
      <c r="E42" s="58" t="str">
        <f t="shared" si="10"/>
        <v/>
      </c>
      <c r="F42" s="57">
        <f t="shared" si="11"/>
        <v>0</v>
      </c>
      <c r="H42" s="51"/>
      <c r="I42" s="50"/>
      <c r="J42" s="50"/>
      <c r="K42" s="50"/>
      <c r="L42" s="55" t="str">
        <f t="shared" si="2"/>
        <v/>
      </c>
      <c r="M42" s="48"/>
      <c r="N42" s="49"/>
      <c r="O42" s="50"/>
      <c r="P42" s="81" t="str">
        <f t="shared" si="13"/>
        <v/>
      </c>
      <c r="Q42" s="5"/>
      <c r="R42" s="81" t="str">
        <f t="shared" si="7"/>
        <v/>
      </c>
    </row>
    <row r="43" spans="2:18" ht="13" x14ac:dyDescent="0.3">
      <c r="B43" s="58">
        <f t="shared" si="8"/>
        <v>0</v>
      </c>
      <c r="C43" s="58" t="str">
        <f t="shared" si="9"/>
        <v/>
      </c>
      <c r="D43" s="58" t="str">
        <f>IF(OR(E43=0,E43=""),"",COUNTIF($E$7:E43,E43)&amp;E43)</f>
        <v/>
      </c>
      <c r="E43" s="58" t="str">
        <f t="shared" si="10"/>
        <v/>
      </c>
      <c r="F43" s="57">
        <f t="shared" si="11"/>
        <v>0</v>
      </c>
      <c r="H43" s="51"/>
      <c r="I43" s="50"/>
      <c r="J43" s="50"/>
      <c r="K43" s="50"/>
      <c r="L43" s="55" t="str">
        <f t="shared" si="2"/>
        <v/>
      </c>
      <c r="M43" s="48"/>
      <c r="N43" s="49"/>
      <c r="O43" s="50"/>
      <c r="P43" s="81" t="str">
        <f t="shared" si="13"/>
        <v/>
      </c>
      <c r="Q43" s="5"/>
      <c r="R43" s="81" t="str">
        <f t="shared" si="7"/>
        <v/>
      </c>
    </row>
    <row r="44" spans="2:18" ht="13" x14ac:dyDescent="0.3">
      <c r="B44" s="58">
        <f t="shared" si="8"/>
        <v>0</v>
      </c>
      <c r="C44" s="58" t="str">
        <f t="shared" si="9"/>
        <v/>
      </c>
      <c r="D44" s="58" t="str">
        <f>IF(OR(E44=0,E44=""),"",COUNTIF($E$7:E44,E44)&amp;E44)</f>
        <v/>
      </c>
      <c r="E44" s="58" t="str">
        <f t="shared" si="10"/>
        <v/>
      </c>
      <c r="F44" s="57">
        <f t="shared" si="11"/>
        <v>0</v>
      </c>
      <c r="H44" s="51"/>
      <c r="I44" s="50"/>
      <c r="J44" s="50"/>
      <c r="K44" s="50"/>
      <c r="L44" s="55" t="str">
        <f t="shared" si="2"/>
        <v/>
      </c>
      <c r="M44" s="48"/>
      <c r="N44" s="49"/>
      <c r="O44" s="50"/>
      <c r="P44" s="81" t="str">
        <f t="shared" si="13"/>
        <v/>
      </c>
      <c r="Q44" s="5"/>
      <c r="R44" s="81" t="str">
        <f t="shared" si="7"/>
        <v/>
      </c>
    </row>
    <row r="45" spans="2:18" ht="13" x14ac:dyDescent="0.3">
      <c r="B45" s="58">
        <f t="shared" si="8"/>
        <v>0</v>
      </c>
      <c r="C45" s="58" t="str">
        <f t="shared" si="9"/>
        <v/>
      </c>
      <c r="D45" s="58" t="str">
        <f>IF(OR(E45=0,E45=""),"",COUNTIF($E$7:E45,E45)&amp;E45)</f>
        <v/>
      </c>
      <c r="E45" s="58" t="str">
        <f t="shared" si="10"/>
        <v/>
      </c>
      <c r="F45" s="57">
        <f t="shared" si="11"/>
        <v>0</v>
      </c>
      <c r="H45" s="51"/>
      <c r="I45" s="50"/>
      <c r="J45" s="50"/>
      <c r="K45" s="50"/>
      <c r="L45" s="55" t="str">
        <f t="shared" si="2"/>
        <v/>
      </c>
      <c r="M45" s="48"/>
      <c r="N45" s="49"/>
      <c r="O45" s="50"/>
      <c r="P45" s="81" t="str">
        <f t="shared" si="13"/>
        <v/>
      </c>
      <c r="Q45" s="5"/>
      <c r="R45" s="81" t="str">
        <f t="shared" si="7"/>
        <v/>
      </c>
    </row>
    <row r="46" spans="2:18" ht="13" x14ac:dyDescent="0.3">
      <c r="B46" s="58">
        <f t="shared" si="8"/>
        <v>0</v>
      </c>
      <c r="C46" s="58" t="str">
        <f t="shared" si="9"/>
        <v/>
      </c>
      <c r="D46" s="58" t="str">
        <f>IF(OR(E46=0,E46=""),"",COUNTIF($E$7:E46,E46)&amp;E46)</f>
        <v/>
      </c>
      <c r="E46" s="58" t="str">
        <f t="shared" si="10"/>
        <v/>
      </c>
      <c r="F46" s="57">
        <f t="shared" si="11"/>
        <v>0</v>
      </c>
      <c r="H46" s="51"/>
      <c r="I46" s="50"/>
      <c r="J46" s="50"/>
      <c r="K46" s="50"/>
      <c r="L46" s="55" t="str">
        <f t="shared" si="2"/>
        <v/>
      </c>
      <c r="M46" s="48"/>
      <c r="N46" s="49"/>
      <c r="O46" s="50"/>
      <c r="P46" s="81" t="str">
        <f t="shared" si="13"/>
        <v/>
      </c>
      <c r="Q46" s="5"/>
      <c r="R46" s="81" t="str">
        <f t="shared" si="7"/>
        <v/>
      </c>
    </row>
    <row r="47" spans="2:18" ht="13" x14ac:dyDescent="0.3">
      <c r="B47" s="58">
        <f t="shared" si="8"/>
        <v>0</v>
      </c>
      <c r="C47" s="58" t="str">
        <f t="shared" si="9"/>
        <v/>
      </c>
      <c r="D47" s="58" t="str">
        <f>IF(OR(E47=0,E47=""),"",COUNTIF($E$7:E47,E47)&amp;E47)</f>
        <v/>
      </c>
      <c r="E47" s="58" t="str">
        <f t="shared" si="10"/>
        <v/>
      </c>
      <c r="F47" s="57">
        <f t="shared" si="11"/>
        <v>0</v>
      </c>
      <c r="H47" s="51"/>
      <c r="I47" s="50"/>
      <c r="J47" s="50"/>
      <c r="K47" s="50"/>
      <c r="L47" s="55" t="str">
        <f t="shared" si="2"/>
        <v/>
      </c>
      <c r="M47" s="48"/>
      <c r="N47" s="49"/>
      <c r="O47" s="50"/>
      <c r="P47" s="81" t="str">
        <f t="shared" si="13"/>
        <v/>
      </c>
      <c r="Q47" s="5"/>
      <c r="R47" s="81" t="str">
        <f t="shared" si="7"/>
        <v/>
      </c>
    </row>
    <row r="48" spans="2:18" ht="13" x14ac:dyDescent="0.3">
      <c r="B48" s="58">
        <f t="shared" si="8"/>
        <v>0</v>
      </c>
      <c r="C48" s="58" t="str">
        <f t="shared" si="9"/>
        <v/>
      </c>
      <c r="D48" s="58" t="str">
        <f>IF(OR(E48=0,E48=""),"",COUNTIF($E$7:E48,E48)&amp;E48)</f>
        <v/>
      </c>
      <c r="E48" s="58" t="str">
        <f t="shared" si="10"/>
        <v/>
      </c>
      <c r="F48" s="57">
        <f t="shared" si="11"/>
        <v>0</v>
      </c>
      <c r="H48" s="51"/>
      <c r="I48" s="50"/>
      <c r="J48" s="50"/>
      <c r="K48" s="50"/>
      <c r="L48" s="55" t="str">
        <f t="shared" si="2"/>
        <v/>
      </c>
      <c r="M48" s="48"/>
      <c r="N48" s="49"/>
      <c r="O48" s="50"/>
      <c r="P48" s="81" t="str">
        <f t="shared" si="13"/>
        <v/>
      </c>
      <c r="Q48" s="5"/>
      <c r="R48" s="81" t="str">
        <f t="shared" si="7"/>
        <v/>
      </c>
    </row>
    <row r="49" spans="2:18" ht="13" x14ac:dyDescent="0.3">
      <c r="B49" s="58">
        <f t="shared" si="8"/>
        <v>0</v>
      </c>
      <c r="C49" s="58" t="str">
        <f t="shared" si="9"/>
        <v/>
      </c>
      <c r="D49" s="58" t="str">
        <f>IF(OR(E49=0,E49=""),"",COUNTIF($E$7:E49,E49)&amp;E49)</f>
        <v/>
      </c>
      <c r="E49" s="58" t="str">
        <f t="shared" si="10"/>
        <v/>
      </c>
      <c r="F49" s="57">
        <f t="shared" si="11"/>
        <v>0</v>
      </c>
      <c r="H49" s="51"/>
      <c r="I49" s="50"/>
      <c r="J49" s="50"/>
      <c r="K49" s="50"/>
      <c r="L49" s="55" t="str">
        <f t="shared" si="2"/>
        <v/>
      </c>
      <c r="M49" s="48"/>
      <c r="N49" s="49"/>
      <c r="O49" s="50"/>
      <c r="P49" s="81" t="str">
        <f t="shared" si="13"/>
        <v/>
      </c>
      <c r="Q49" s="5"/>
      <c r="R49" s="81" t="str">
        <f t="shared" si="7"/>
        <v/>
      </c>
    </row>
    <row r="50" spans="2:18" ht="13" x14ac:dyDescent="0.3">
      <c r="B50" s="58">
        <f t="shared" si="8"/>
        <v>0</v>
      </c>
      <c r="C50" s="58" t="str">
        <f t="shared" si="9"/>
        <v/>
      </c>
      <c r="D50" s="58" t="str">
        <f>IF(OR(E50=0,E50=""),"",COUNTIF($E$7:E50,E50)&amp;E50)</f>
        <v/>
      </c>
      <c r="E50" s="58" t="str">
        <f t="shared" si="10"/>
        <v/>
      </c>
      <c r="F50" s="57">
        <f t="shared" si="11"/>
        <v>0</v>
      </c>
      <c r="H50" s="51"/>
      <c r="I50" s="50"/>
      <c r="J50" s="50"/>
      <c r="K50" s="50"/>
      <c r="L50" s="55" t="str">
        <f t="shared" si="2"/>
        <v/>
      </c>
      <c r="M50" s="48"/>
      <c r="N50" s="49"/>
      <c r="O50" s="50"/>
      <c r="P50" s="81" t="str">
        <f t="shared" si="13"/>
        <v/>
      </c>
      <c r="Q50" s="5"/>
      <c r="R50" s="81" t="str">
        <f t="shared" si="7"/>
        <v/>
      </c>
    </row>
    <row r="51" spans="2:18" ht="13" x14ac:dyDescent="0.3">
      <c r="B51" s="58">
        <f t="shared" si="8"/>
        <v>0</v>
      </c>
      <c r="C51" s="58" t="str">
        <f t="shared" si="9"/>
        <v/>
      </c>
      <c r="D51" s="58" t="str">
        <f>IF(OR(E51=0,E51=""),"",COUNTIF($E$7:E51,E51)&amp;E51)</f>
        <v/>
      </c>
      <c r="E51" s="58" t="str">
        <f t="shared" si="10"/>
        <v/>
      </c>
      <c r="F51" s="57">
        <f t="shared" si="11"/>
        <v>0</v>
      </c>
      <c r="H51" s="51"/>
      <c r="I51" s="50"/>
      <c r="J51" s="50"/>
      <c r="K51" s="50"/>
      <c r="L51" s="55" t="str">
        <f t="shared" si="2"/>
        <v/>
      </c>
      <c r="M51" s="48"/>
      <c r="N51" s="49"/>
      <c r="O51" s="50"/>
      <c r="P51" s="81" t="str">
        <f t="shared" si="13"/>
        <v/>
      </c>
      <c r="Q51" s="5"/>
      <c r="R51" s="81" t="str">
        <f t="shared" si="7"/>
        <v/>
      </c>
    </row>
    <row r="52" spans="2:18" ht="13" x14ac:dyDescent="0.3">
      <c r="B52" s="58">
        <f t="shared" si="8"/>
        <v>0</v>
      </c>
      <c r="C52" s="58" t="str">
        <f t="shared" si="9"/>
        <v/>
      </c>
      <c r="D52" s="58" t="str">
        <f>IF(OR(E52=0,E52=""),"",COUNTIF($E$7:E52,E52)&amp;E52)</f>
        <v/>
      </c>
      <c r="E52" s="58" t="str">
        <f t="shared" si="10"/>
        <v/>
      </c>
      <c r="F52" s="57">
        <f t="shared" si="11"/>
        <v>0</v>
      </c>
      <c r="H52" s="51"/>
      <c r="I52" s="50"/>
      <c r="J52" s="50"/>
      <c r="K52" s="50"/>
      <c r="L52" s="55" t="str">
        <f t="shared" si="2"/>
        <v/>
      </c>
      <c r="M52" s="48"/>
      <c r="N52" s="49"/>
      <c r="O52" s="50"/>
      <c r="P52" s="81" t="str">
        <f t="shared" si="13"/>
        <v/>
      </c>
      <c r="Q52" s="5"/>
      <c r="R52" s="81" t="str">
        <f t="shared" si="7"/>
        <v/>
      </c>
    </row>
    <row r="53" spans="2:18" ht="13" x14ac:dyDescent="0.3">
      <c r="B53" s="58">
        <f t="shared" si="8"/>
        <v>0</v>
      </c>
      <c r="C53" s="58" t="str">
        <f t="shared" si="9"/>
        <v/>
      </c>
      <c r="D53" s="58" t="str">
        <f>IF(OR(E53=0,E53=""),"",COUNTIF($E$7:E53,E53)&amp;E53)</f>
        <v/>
      </c>
      <c r="E53" s="58" t="str">
        <f t="shared" si="10"/>
        <v/>
      </c>
      <c r="F53" s="57">
        <f t="shared" si="11"/>
        <v>0</v>
      </c>
      <c r="H53" s="51"/>
      <c r="I53" s="50"/>
      <c r="J53" s="50"/>
      <c r="K53" s="50"/>
      <c r="L53" s="55" t="str">
        <f t="shared" ref="L53" si="14">IFERROR(IF(K53="","",VLOOKUP(K53,T_Akun,2,0)),"Cek Kembali Kode Akun nya!!!")</f>
        <v/>
      </c>
      <c r="M53" s="48"/>
      <c r="N53" s="49"/>
      <c r="O53" s="50"/>
      <c r="P53" s="81" t="str">
        <f t="shared" si="13"/>
        <v/>
      </c>
      <c r="Q53" s="5"/>
      <c r="R53" s="81" t="str">
        <f t="shared" si="7"/>
        <v/>
      </c>
    </row>
    <row r="54" spans="2:18" ht="13" x14ac:dyDescent="0.3">
      <c r="B54" s="58">
        <f t="shared" si="8"/>
        <v>0</v>
      </c>
      <c r="C54" s="58" t="str">
        <f t="shared" si="9"/>
        <v/>
      </c>
      <c r="D54" s="58" t="str">
        <f>IF(OR(E54=0,E54=""),"",COUNTIF($E$7:E54,E54)&amp;E54)</f>
        <v/>
      </c>
      <c r="E54" s="58" t="str">
        <f t="shared" si="10"/>
        <v/>
      </c>
      <c r="F54" s="57">
        <f t="shared" si="11"/>
        <v>0</v>
      </c>
      <c r="H54" s="51"/>
      <c r="I54" s="50"/>
      <c r="J54" s="50"/>
      <c r="K54" s="50"/>
      <c r="L54" s="55" t="str">
        <f t="shared" si="2"/>
        <v/>
      </c>
      <c r="M54" s="48"/>
      <c r="N54" s="49"/>
      <c r="O54" s="50"/>
      <c r="P54" s="81" t="str">
        <f t="shared" si="13"/>
        <v/>
      </c>
      <c r="Q54" s="5"/>
      <c r="R54" s="81" t="str">
        <f t="shared" si="7"/>
        <v/>
      </c>
    </row>
    <row r="55" spans="2:18" ht="13" x14ac:dyDescent="0.3">
      <c r="B55" s="58">
        <f t="shared" si="8"/>
        <v>0</v>
      </c>
      <c r="C55" s="58" t="str">
        <f t="shared" si="9"/>
        <v/>
      </c>
      <c r="D55" s="58" t="str">
        <f>IF(OR(E55=0,E55=""),"",COUNTIF($E$7:E55,E55)&amp;E55)</f>
        <v/>
      </c>
      <c r="E55" s="58" t="str">
        <f t="shared" si="10"/>
        <v/>
      </c>
      <c r="F55" s="57">
        <f t="shared" si="11"/>
        <v>0</v>
      </c>
      <c r="H55" s="51"/>
      <c r="I55" s="50"/>
      <c r="J55" s="50"/>
      <c r="K55" s="50"/>
      <c r="L55" s="55" t="str">
        <f t="shared" si="2"/>
        <v/>
      </c>
      <c r="M55" s="48"/>
      <c r="N55" s="49"/>
      <c r="O55" s="50"/>
      <c r="P55" s="81" t="str">
        <f t="shared" si="13"/>
        <v/>
      </c>
      <c r="Q55" s="5"/>
      <c r="R55" s="81" t="str">
        <f t="shared" si="7"/>
        <v/>
      </c>
    </row>
    <row r="56" spans="2:18" ht="13" x14ac:dyDescent="0.3">
      <c r="B56" s="58">
        <f t="shared" si="8"/>
        <v>0</v>
      </c>
      <c r="C56" s="58" t="str">
        <f t="shared" si="9"/>
        <v/>
      </c>
      <c r="D56" s="58" t="str">
        <f>IF(OR(E56=0,E56=""),"",COUNTIF($E$7:E56,E56)&amp;E56)</f>
        <v/>
      </c>
      <c r="E56" s="58" t="str">
        <f t="shared" si="10"/>
        <v/>
      </c>
      <c r="F56" s="57">
        <f t="shared" si="11"/>
        <v>0</v>
      </c>
      <c r="H56" s="51"/>
      <c r="I56" s="50"/>
      <c r="J56" s="50"/>
      <c r="K56" s="50"/>
      <c r="L56" s="55" t="str">
        <f t="shared" si="2"/>
        <v/>
      </c>
      <c r="M56" s="48"/>
      <c r="N56" s="49"/>
      <c r="O56" s="50"/>
      <c r="P56" s="81" t="str">
        <f t="shared" si="13"/>
        <v/>
      </c>
      <c r="Q56" s="5"/>
      <c r="R56" s="81" t="str">
        <f t="shared" si="7"/>
        <v/>
      </c>
    </row>
    <row r="57" spans="2:18" ht="13" x14ac:dyDescent="0.3">
      <c r="B57" s="58">
        <f t="shared" si="8"/>
        <v>0</v>
      </c>
      <c r="C57" s="58" t="str">
        <f t="shared" si="9"/>
        <v/>
      </c>
      <c r="D57" s="58" t="str">
        <f>IF(OR(E57=0,E57=""),"",COUNTIF($E$7:E57,E57)&amp;E57)</f>
        <v/>
      </c>
      <c r="E57" s="58" t="str">
        <f t="shared" si="10"/>
        <v/>
      </c>
      <c r="F57" s="57">
        <f t="shared" si="11"/>
        <v>0</v>
      </c>
      <c r="H57" s="51"/>
      <c r="I57" s="50"/>
      <c r="J57" s="50"/>
      <c r="K57" s="50"/>
      <c r="L57" s="55" t="str">
        <f t="shared" si="2"/>
        <v/>
      </c>
      <c r="M57" s="48"/>
      <c r="N57" s="49"/>
      <c r="O57" s="50"/>
      <c r="P57" s="81" t="str">
        <f t="shared" si="13"/>
        <v/>
      </c>
      <c r="Q57" s="5"/>
      <c r="R57" s="81" t="str">
        <f t="shared" si="7"/>
        <v/>
      </c>
    </row>
    <row r="58" spans="2:18" ht="13" x14ac:dyDescent="0.3">
      <c r="B58" s="58">
        <f t="shared" si="8"/>
        <v>0</v>
      </c>
      <c r="C58" s="58" t="str">
        <f t="shared" si="9"/>
        <v/>
      </c>
      <c r="D58" s="58" t="str">
        <f>IF(OR(E58=0,E58=""),"",COUNTIF($E$7:E58,E58)&amp;E58)</f>
        <v/>
      </c>
      <c r="E58" s="58" t="str">
        <f t="shared" si="10"/>
        <v/>
      </c>
      <c r="F58" s="57">
        <f t="shared" si="11"/>
        <v>0</v>
      </c>
      <c r="H58" s="51"/>
      <c r="I58" s="50"/>
      <c r="J58" s="50"/>
      <c r="K58" s="50"/>
      <c r="L58" s="55" t="str">
        <f t="shared" si="2"/>
        <v/>
      </c>
      <c r="M58" s="48"/>
      <c r="N58" s="49"/>
      <c r="O58" s="50"/>
      <c r="P58" s="81" t="str">
        <f t="shared" si="13"/>
        <v/>
      </c>
      <c r="Q58" s="5"/>
      <c r="R58" s="81" t="str">
        <f t="shared" si="7"/>
        <v/>
      </c>
    </row>
    <row r="59" spans="2:18" ht="13" x14ac:dyDescent="0.3">
      <c r="B59" s="58">
        <f t="shared" si="8"/>
        <v>0</v>
      </c>
      <c r="C59" s="58" t="str">
        <f t="shared" si="9"/>
        <v/>
      </c>
      <c r="D59" s="58" t="str">
        <f>IF(OR(E59=0,E59=""),"",COUNTIF($E$7:E59,E59)&amp;E59)</f>
        <v/>
      </c>
      <c r="E59" s="58" t="str">
        <f t="shared" si="10"/>
        <v/>
      </c>
      <c r="F59" s="57">
        <f t="shared" si="11"/>
        <v>0</v>
      </c>
      <c r="H59" s="51"/>
      <c r="I59" s="50"/>
      <c r="J59" s="50"/>
      <c r="K59" s="50"/>
      <c r="L59" s="55" t="str">
        <f t="shared" si="2"/>
        <v/>
      </c>
      <c r="M59" s="48"/>
      <c r="N59" s="49"/>
      <c r="O59" s="50"/>
      <c r="P59" s="81" t="str">
        <f t="shared" si="13"/>
        <v/>
      </c>
      <c r="Q59" s="5"/>
      <c r="R59" s="81" t="str">
        <f t="shared" si="7"/>
        <v/>
      </c>
    </row>
    <row r="60" spans="2:18" ht="13" x14ac:dyDescent="0.3">
      <c r="B60" s="58">
        <f t="shared" si="8"/>
        <v>0</v>
      </c>
      <c r="C60" s="58" t="str">
        <f t="shared" si="9"/>
        <v/>
      </c>
      <c r="D60" s="58" t="str">
        <f>IF(OR(E60=0,E60=""),"",COUNTIF($E$7:E60,E60)&amp;E60)</f>
        <v/>
      </c>
      <c r="E60" s="58" t="str">
        <f t="shared" si="10"/>
        <v/>
      </c>
      <c r="F60" s="57">
        <f t="shared" si="11"/>
        <v>0</v>
      </c>
      <c r="H60" s="51"/>
      <c r="I60" s="50"/>
      <c r="J60" s="50"/>
      <c r="K60" s="50"/>
      <c r="L60" s="55" t="str">
        <f t="shared" si="2"/>
        <v/>
      </c>
      <c r="M60" s="48"/>
      <c r="N60" s="49"/>
      <c r="O60" s="50"/>
      <c r="P60" s="81" t="str">
        <f t="shared" si="13"/>
        <v/>
      </c>
      <c r="Q60" s="5"/>
      <c r="R60" s="81" t="str">
        <f t="shared" si="7"/>
        <v/>
      </c>
    </row>
    <row r="61" spans="2:18" ht="13" x14ac:dyDescent="0.3">
      <c r="B61" s="58">
        <f t="shared" si="8"/>
        <v>0</v>
      </c>
      <c r="C61" s="58" t="str">
        <f t="shared" si="9"/>
        <v/>
      </c>
      <c r="D61" s="58" t="str">
        <f>IF(OR(E61=0,E61=""),"",COUNTIF($E$7:E61,E61)&amp;E61)</f>
        <v/>
      </c>
      <c r="E61" s="58" t="str">
        <f t="shared" si="10"/>
        <v/>
      </c>
      <c r="F61" s="57">
        <f t="shared" si="11"/>
        <v>0</v>
      </c>
      <c r="H61" s="51"/>
      <c r="I61" s="50"/>
      <c r="J61" s="50"/>
      <c r="K61" s="50"/>
      <c r="L61" s="55" t="str">
        <f t="shared" si="2"/>
        <v/>
      </c>
      <c r="M61" s="48"/>
      <c r="N61" s="49"/>
      <c r="O61" s="50"/>
      <c r="P61" s="81" t="str">
        <f t="shared" si="13"/>
        <v/>
      </c>
      <c r="Q61" s="5"/>
      <c r="R61" s="81" t="str">
        <f t="shared" si="7"/>
        <v/>
      </c>
    </row>
    <row r="62" spans="2:18" ht="13" x14ac:dyDescent="0.3">
      <c r="B62" s="58">
        <f t="shared" si="8"/>
        <v>0</v>
      </c>
      <c r="C62" s="58" t="str">
        <f t="shared" si="9"/>
        <v/>
      </c>
      <c r="D62" s="58" t="str">
        <f>IF(OR(E62=0,E62=""),"",COUNTIF($E$7:E62,E62)&amp;E62)</f>
        <v/>
      </c>
      <c r="E62" s="58" t="str">
        <f t="shared" si="10"/>
        <v/>
      </c>
      <c r="F62" s="57">
        <f t="shared" si="11"/>
        <v>0</v>
      </c>
      <c r="H62" s="51"/>
      <c r="I62" s="50"/>
      <c r="J62" s="50"/>
      <c r="K62" s="50"/>
      <c r="L62" s="55" t="str">
        <f t="shared" si="2"/>
        <v/>
      </c>
      <c r="M62" s="48"/>
      <c r="N62" s="49"/>
      <c r="O62" s="50"/>
      <c r="P62" s="81" t="str">
        <f t="shared" si="13"/>
        <v/>
      </c>
      <c r="Q62" s="5"/>
      <c r="R62" s="81" t="str">
        <f t="shared" si="7"/>
        <v/>
      </c>
    </row>
    <row r="63" spans="2:18" ht="13" x14ac:dyDescent="0.3">
      <c r="B63" s="58">
        <f t="shared" si="8"/>
        <v>0</v>
      </c>
      <c r="C63" s="58" t="str">
        <f t="shared" si="9"/>
        <v/>
      </c>
      <c r="D63" s="58" t="str">
        <f>IF(OR(E63=0,E63=""),"",COUNTIF($E$7:E63,E63)&amp;E63)</f>
        <v/>
      </c>
      <c r="E63" s="58" t="str">
        <f t="shared" si="10"/>
        <v/>
      </c>
      <c r="F63" s="57">
        <f t="shared" si="11"/>
        <v>0</v>
      </c>
      <c r="H63" s="51"/>
      <c r="I63" s="50"/>
      <c r="J63" s="50"/>
      <c r="K63" s="50"/>
      <c r="L63" s="55" t="str">
        <f t="shared" si="2"/>
        <v/>
      </c>
      <c r="M63" s="48"/>
      <c r="N63" s="49"/>
      <c r="O63" s="50"/>
      <c r="P63" s="81" t="str">
        <f t="shared" si="13"/>
        <v/>
      </c>
      <c r="Q63" s="5"/>
      <c r="R63" s="81" t="str">
        <f t="shared" si="7"/>
        <v/>
      </c>
    </row>
    <row r="64" spans="2:18" ht="13" x14ac:dyDescent="0.3">
      <c r="B64" s="58">
        <f t="shared" si="8"/>
        <v>0</v>
      </c>
      <c r="C64" s="58" t="str">
        <f t="shared" si="9"/>
        <v/>
      </c>
      <c r="D64" s="58" t="str">
        <f>IF(OR(E64=0,E64=""),"",COUNTIF($E$7:E64,E64)&amp;E64)</f>
        <v/>
      </c>
      <c r="E64" s="58" t="str">
        <f t="shared" si="10"/>
        <v/>
      </c>
      <c r="F64" s="57">
        <f t="shared" si="11"/>
        <v>0</v>
      </c>
      <c r="H64" s="51"/>
      <c r="I64" s="50"/>
      <c r="J64" s="50"/>
      <c r="K64" s="50"/>
      <c r="L64" s="55" t="str">
        <f t="shared" si="2"/>
        <v/>
      </c>
      <c r="M64" s="48"/>
      <c r="N64" s="49"/>
      <c r="O64" s="50"/>
      <c r="P64" s="81" t="str">
        <f t="shared" si="13"/>
        <v/>
      </c>
      <c r="Q64" s="5"/>
      <c r="R64" s="81" t="str">
        <f t="shared" si="7"/>
        <v/>
      </c>
    </row>
    <row r="65" spans="2:18" ht="13" x14ac:dyDescent="0.3">
      <c r="B65" s="58">
        <f t="shared" si="8"/>
        <v>0</v>
      </c>
      <c r="C65" s="58" t="str">
        <f t="shared" si="9"/>
        <v/>
      </c>
      <c r="D65" s="58" t="str">
        <f>IF(OR(E65=0,E65=""),"",COUNTIF($E$7:E65,E65)&amp;E65)</f>
        <v/>
      </c>
      <c r="E65" s="58" t="str">
        <f t="shared" si="10"/>
        <v/>
      </c>
      <c r="F65" s="57">
        <f t="shared" si="11"/>
        <v>0</v>
      </c>
      <c r="H65" s="51"/>
      <c r="I65" s="50"/>
      <c r="J65" s="50"/>
      <c r="K65" s="50"/>
      <c r="L65" s="55" t="str">
        <f t="shared" si="2"/>
        <v/>
      </c>
      <c r="M65" s="48"/>
      <c r="N65" s="49"/>
      <c r="O65" s="50"/>
      <c r="P65" s="81" t="str">
        <f t="shared" si="13"/>
        <v/>
      </c>
      <c r="Q65" s="5"/>
      <c r="R65" s="81" t="str">
        <f t="shared" si="7"/>
        <v/>
      </c>
    </row>
    <row r="66" spans="2:18" ht="13" x14ac:dyDescent="0.3">
      <c r="B66" s="58">
        <f t="shared" si="8"/>
        <v>0</v>
      </c>
      <c r="C66" s="58" t="str">
        <f t="shared" si="9"/>
        <v/>
      </c>
      <c r="D66" s="58" t="str">
        <f>IF(OR(E66=0,E66=""),"",COUNTIF($E$7:E66,E66)&amp;E66)</f>
        <v/>
      </c>
      <c r="E66" s="58" t="str">
        <f t="shared" si="10"/>
        <v/>
      </c>
      <c r="F66" s="57">
        <f t="shared" si="11"/>
        <v>0</v>
      </c>
      <c r="H66" s="51"/>
      <c r="I66" s="50"/>
      <c r="J66" s="50"/>
      <c r="K66" s="50"/>
      <c r="L66" s="55" t="str">
        <f t="shared" si="2"/>
        <v/>
      </c>
      <c r="M66" s="48"/>
      <c r="N66" s="49"/>
      <c r="O66" s="50"/>
      <c r="P66" s="81" t="str">
        <f t="shared" si="13"/>
        <v/>
      </c>
      <c r="Q66" s="5"/>
      <c r="R66" s="81" t="str">
        <f t="shared" si="7"/>
        <v/>
      </c>
    </row>
    <row r="67" spans="2:18" ht="13" x14ac:dyDescent="0.3">
      <c r="B67" s="58">
        <f t="shared" si="8"/>
        <v>0</v>
      </c>
      <c r="C67" s="58" t="str">
        <f t="shared" si="9"/>
        <v/>
      </c>
      <c r="D67" s="58" t="str">
        <f>IF(OR(E67=0,E67=""),"",COUNTIF($E$7:E67,E67)&amp;E67)</f>
        <v/>
      </c>
      <c r="E67" s="58" t="str">
        <f t="shared" si="10"/>
        <v/>
      </c>
      <c r="F67" s="57">
        <f t="shared" si="11"/>
        <v>0</v>
      </c>
      <c r="H67" s="51"/>
      <c r="I67" s="50"/>
      <c r="J67" s="50"/>
      <c r="K67" s="50"/>
      <c r="L67" s="55" t="str">
        <f t="shared" si="2"/>
        <v/>
      </c>
      <c r="M67" s="48"/>
      <c r="N67" s="49"/>
      <c r="O67" s="50"/>
      <c r="P67" s="81" t="str">
        <f t="shared" si="13"/>
        <v/>
      </c>
      <c r="Q67" s="5"/>
      <c r="R67" s="81" t="str">
        <f t="shared" si="7"/>
        <v/>
      </c>
    </row>
    <row r="68" spans="2:18" ht="13" x14ac:dyDescent="0.3">
      <c r="B68" s="58">
        <f t="shared" si="8"/>
        <v>0</v>
      </c>
      <c r="C68" s="58" t="str">
        <f t="shared" si="9"/>
        <v/>
      </c>
      <c r="D68" s="58" t="str">
        <f>IF(OR(E68=0,E68=""),"",COUNTIF($E$7:E68,E68)&amp;E68)</f>
        <v/>
      </c>
      <c r="E68" s="58" t="str">
        <f t="shared" si="10"/>
        <v/>
      </c>
      <c r="F68" s="57">
        <f t="shared" si="11"/>
        <v>0</v>
      </c>
      <c r="H68" s="51"/>
      <c r="I68" s="50"/>
      <c r="J68" s="50"/>
      <c r="K68" s="50"/>
      <c r="L68" s="55" t="str">
        <f t="shared" si="2"/>
        <v/>
      </c>
      <c r="M68" s="48"/>
      <c r="N68" s="49"/>
      <c r="O68" s="50"/>
      <c r="P68" s="81" t="str">
        <f t="shared" si="13"/>
        <v/>
      </c>
      <c r="Q68" s="5"/>
      <c r="R68" s="81" t="str">
        <f t="shared" si="7"/>
        <v/>
      </c>
    </row>
    <row r="69" spans="2:18" ht="13" x14ac:dyDescent="0.3">
      <c r="B69" s="58">
        <f t="shared" si="8"/>
        <v>0</v>
      </c>
      <c r="C69" s="58" t="str">
        <f t="shared" si="9"/>
        <v/>
      </c>
      <c r="D69" s="58" t="str">
        <f>IF(OR(E69=0,E69=""),"",COUNTIF($E$7:E69,E69)&amp;E69)</f>
        <v/>
      </c>
      <c r="E69" s="58" t="str">
        <f t="shared" si="10"/>
        <v/>
      </c>
      <c r="F69" s="57">
        <f t="shared" si="11"/>
        <v>0</v>
      </c>
      <c r="H69" s="51"/>
      <c r="I69" s="50"/>
      <c r="J69" s="50"/>
      <c r="K69" s="50"/>
      <c r="L69" s="55" t="str">
        <f t="shared" si="2"/>
        <v/>
      </c>
      <c r="M69" s="48"/>
      <c r="N69" s="49"/>
      <c r="O69" s="50"/>
      <c r="P69" s="81" t="str">
        <f t="shared" si="13"/>
        <v/>
      </c>
      <c r="Q69" s="5"/>
      <c r="R69" s="81" t="str">
        <f t="shared" si="7"/>
        <v/>
      </c>
    </row>
    <row r="70" spans="2:18" ht="13" x14ac:dyDescent="0.3">
      <c r="B70" s="58">
        <f t="shared" si="8"/>
        <v>0</v>
      </c>
      <c r="C70" s="58" t="str">
        <f t="shared" si="9"/>
        <v/>
      </c>
      <c r="D70" s="58" t="str">
        <f>IF(OR(E70=0,E70=""),"",COUNTIF($E$7:E70,E70)&amp;E70)</f>
        <v/>
      </c>
      <c r="E70" s="58" t="str">
        <f t="shared" si="10"/>
        <v/>
      </c>
      <c r="F70" s="57">
        <f t="shared" si="11"/>
        <v>0</v>
      </c>
      <c r="H70" s="51"/>
      <c r="I70" s="50"/>
      <c r="J70" s="50"/>
      <c r="K70" s="50"/>
      <c r="L70" s="55" t="str">
        <f t="shared" si="2"/>
        <v/>
      </c>
      <c r="M70" s="48"/>
      <c r="N70" s="49"/>
      <c r="O70" s="50"/>
      <c r="P70" s="81" t="str">
        <f t="shared" si="13"/>
        <v/>
      </c>
      <c r="Q70" s="5"/>
      <c r="R70" s="81" t="str">
        <f t="shared" si="7"/>
        <v/>
      </c>
    </row>
    <row r="71" spans="2:18" ht="13" x14ac:dyDescent="0.3">
      <c r="B71" s="58">
        <f t="shared" si="8"/>
        <v>0</v>
      </c>
      <c r="C71" s="58" t="str">
        <f t="shared" si="9"/>
        <v/>
      </c>
      <c r="D71" s="58" t="str">
        <f>IF(OR(E71=0,E71=""),"",COUNTIF($E$7:E71,E71)&amp;E71)</f>
        <v/>
      </c>
      <c r="E71" s="58" t="str">
        <f t="shared" si="10"/>
        <v/>
      </c>
      <c r="F71" s="57">
        <f t="shared" si="11"/>
        <v>0</v>
      </c>
      <c r="H71" s="51"/>
      <c r="I71" s="50"/>
      <c r="J71" s="50"/>
      <c r="K71" s="50"/>
      <c r="L71" s="55" t="str">
        <f t="shared" si="2"/>
        <v/>
      </c>
      <c r="M71" s="48"/>
      <c r="N71" s="49"/>
      <c r="O71" s="50"/>
      <c r="P71" s="81" t="str">
        <f t="shared" si="13"/>
        <v/>
      </c>
      <c r="Q71" s="5"/>
      <c r="R71" s="81" t="str">
        <f t="shared" si="7"/>
        <v/>
      </c>
    </row>
    <row r="72" spans="2:18" ht="13" x14ac:dyDescent="0.3">
      <c r="B72" s="58">
        <f t="shared" si="8"/>
        <v>0</v>
      </c>
      <c r="C72" s="58" t="str">
        <f t="shared" si="9"/>
        <v/>
      </c>
      <c r="D72" s="58" t="str">
        <f>IF(OR(E72=0,E72=""),"",COUNTIF($E$7:E72,E72)&amp;E72)</f>
        <v/>
      </c>
      <c r="E72" s="58" t="str">
        <f t="shared" si="10"/>
        <v/>
      </c>
      <c r="F72" s="57">
        <f t="shared" si="11"/>
        <v>0</v>
      </c>
      <c r="H72" s="51"/>
      <c r="I72" s="50"/>
      <c r="J72" s="50"/>
      <c r="K72" s="50"/>
      <c r="L72" s="55" t="str">
        <f t="shared" ref="L72:L135" si="15">IFERROR(IF(K72="","",VLOOKUP(K72,T_Akun,2,0)),"Cek Kembali Kode Akun nya!!!")</f>
        <v/>
      </c>
      <c r="M72" s="48"/>
      <c r="N72" s="49"/>
      <c r="O72" s="50"/>
      <c r="P72" s="81" t="str">
        <f t="shared" si="13"/>
        <v/>
      </c>
      <c r="Q72" s="5"/>
      <c r="R72" s="81" t="str">
        <f t="shared" si="7"/>
        <v/>
      </c>
    </row>
    <row r="73" spans="2:18" ht="13" x14ac:dyDescent="0.3">
      <c r="B73" s="58">
        <f t="shared" ref="B73:B136" si="16">IF(C73&lt;&gt;"","",K73)</f>
        <v>0</v>
      </c>
      <c r="C73" s="58" t="str">
        <f t="shared" ref="C73:C136" si="17">IF(LEFT(I73,3)="JP-",K73,"")</f>
        <v/>
      </c>
      <c r="D73" s="58" t="str">
        <f>IF(OR(E73=0,E73=""),"",COUNTIF($E$7:E73,E73)&amp;E73)</f>
        <v/>
      </c>
      <c r="E73" s="58" t="str">
        <f t="shared" ref="E73:E136" si="18">IF(K73=Filter_BB,K73,"")</f>
        <v/>
      </c>
      <c r="F73" s="57">
        <f t="shared" ref="F73:F136" si="19">IF(J73="",0,1)</f>
        <v>0</v>
      </c>
      <c r="H73" s="51"/>
      <c r="I73" s="50"/>
      <c r="J73" s="50"/>
      <c r="K73" s="50"/>
      <c r="L73" s="55" t="str">
        <f t="shared" si="15"/>
        <v/>
      </c>
      <c r="M73" s="48"/>
      <c r="N73" s="49"/>
      <c r="O73" s="50"/>
      <c r="P73" s="81" t="str">
        <f t="shared" si="13"/>
        <v/>
      </c>
      <c r="Q73" s="5"/>
      <c r="R73" s="81" t="str">
        <f t="shared" ref="R73:R136" si="20">IF($O73&gt;0,$O73,IF($H73&gt;0,IF($O74&gt;0,$O74,""),""))</f>
        <v/>
      </c>
    </row>
    <row r="74" spans="2:18" ht="13" x14ac:dyDescent="0.3">
      <c r="B74" s="58">
        <f t="shared" si="16"/>
        <v>0</v>
      </c>
      <c r="C74" s="58" t="str">
        <f t="shared" si="17"/>
        <v/>
      </c>
      <c r="D74" s="58" t="str">
        <f>IF(OR(E74=0,E74=""),"",COUNTIF($E$7:E74,E74)&amp;E74)</f>
        <v/>
      </c>
      <c r="E74" s="58" t="str">
        <f t="shared" si="18"/>
        <v/>
      </c>
      <c r="F74" s="57">
        <f t="shared" si="19"/>
        <v>0</v>
      </c>
      <c r="H74" s="51"/>
      <c r="I74" s="50"/>
      <c r="J74" s="50"/>
      <c r="K74" s="50"/>
      <c r="L74" s="55" t="str">
        <f t="shared" si="15"/>
        <v/>
      </c>
      <c r="M74" s="48"/>
      <c r="N74" s="49"/>
      <c r="O74" s="50"/>
      <c r="P74" s="81" t="str">
        <f t="shared" ref="P74:P137" si="21">IF(O74&gt;0,O74,IF(H74&gt;0,IF(OR(P73="F.TTD",P73=""),R75,P73),""))</f>
        <v/>
      </c>
      <c r="Q74" s="5"/>
      <c r="R74" s="81" t="str">
        <f t="shared" si="20"/>
        <v/>
      </c>
    </row>
    <row r="75" spans="2:18" ht="13" x14ac:dyDescent="0.3">
      <c r="B75" s="58">
        <f t="shared" si="16"/>
        <v>0</v>
      </c>
      <c r="C75" s="58" t="str">
        <f t="shared" si="17"/>
        <v/>
      </c>
      <c r="D75" s="58" t="str">
        <f>IF(OR(E75=0,E75=""),"",COUNTIF($E$7:E75,E75)&amp;E75)</f>
        <v/>
      </c>
      <c r="E75" s="58" t="str">
        <f t="shared" si="18"/>
        <v/>
      </c>
      <c r="F75" s="57">
        <f t="shared" si="19"/>
        <v>0</v>
      </c>
      <c r="H75" s="51"/>
      <c r="I75" s="50"/>
      <c r="J75" s="50"/>
      <c r="K75" s="50"/>
      <c r="L75" s="55" t="str">
        <f t="shared" si="15"/>
        <v/>
      </c>
      <c r="M75" s="48"/>
      <c r="N75" s="49"/>
      <c r="O75" s="50"/>
      <c r="P75" s="81" t="str">
        <f t="shared" si="21"/>
        <v/>
      </c>
      <c r="Q75" s="5"/>
      <c r="R75" s="81" t="str">
        <f t="shared" si="20"/>
        <v/>
      </c>
    </row>
    <row r="76" spans="2:18" ht="13" x14ac:dyDescent="0.3">
      <c r="B76" s="58">
        <f t="shared" si="16"/>
        <v>0</v>
      </c>
      <c r="C76" s="58" t="str">
        <f t="shared" si="17"/>
        <v/>
      </c>
      <c r="D76" s="58" t="str">
        <f>IF(OR(E76=0,E76=""),"",COUNTIF($E$7:E76,E76)&amp;E76)</f>
        <v/>
      </c>
      <c r="E76" s="58" t="str">
        <f t="shared" si="18"/>
        <v/>
      </c>
      <c r="F76" s="57">
        <f t="shared" si="19"/>
        <v>0</v>
      </c>
      <c r="H76" s="51"/>
      <c r="I76" s="50"/>
      <c r="J76" s="50"/>
      <c r="K76" s="50"/>
      <c r="L76" s="55" t="str">
        <f t="shared" si="15"/>
        <v/>
      </c>
      <c r="M76" s="48"/>
      <c r="N76" s="49"/>
      <c r="O76" s="50"/>
      <c r="P76" s="81" t="str">
        <f t="shared" si="21"/>
        <v/>
      </c>
      <c r="Q76" s="5"/>
      <c r="R76" s="81" t="str">
        <f t="shared" si="20"/>
        <v/>
      </c>
    </row>
    <row r="77" spans="2:18" ht="13" x14ac:dyDescent="0.3">
      <c r="B77" s="58">
        <f t="shared" si="16"/>
        <v>0</v>
      </c>
      <c r="C77" s="58" t="str">
        <f t="shared" si="17"/>
        <v/>
      </c>
      <c r="D77" s="58" t="str">
        <f>IF(OR(E77=0,E77=""),"",COUNTIF($E$7:E77,E77)&amp;E77)</f>
        <v/>
      </c>
      <c r="E77" s="58" t="str">
        <f t="shared" si="18"/>
        <v/>
      </c>
      <c r="F77" s="57">
        <f t="shared" si="19"/>
        <v>0</v>
      </c>
      <c r="H77" s="51"/>
      <c r="I77" s="50"/>
      <c r="J77" s="50"/>
      <c r="K77" s="50"/>
      <c r="L77" s="55" t="str">
        <f t="shared" si="15"/>
        <v/>
      </c>
      <c r="M77" s="48"/>
      <c r="N77" s="49"/>
      <c r="O77" s="50"/>
      <c r="P77" s="81" t="str">
        <f t="shared" si="21"/>
        <v/>
      </c>
      <c r="Q77" s="5"/>
      <c r="R77" s="81" t="str">
        <f t="shared" si="20"/>
        <v/>
      </c>
    </row>
    <row r="78" spans="2:18" ht="13" x14ac:dyDescent="0.3">
      <c r="B78" s="58">
        <f t="shared" si="16"/>
        <v>0</v>
      </c>
      <c r="C78" s="58" t="str">
        <f t="shared" si="17"/>
        <v/>
      </c>
      <c r="D78" s="58" t="str">
        <f>IF(OR(E78=0,E78=""),"",COUNTIF($E$7:E78,E78)&amp;E78)</f>
        <v/>
      </c>
      <c r="E78" s="58" t="str">
        <f t="shared" si="18"/>
        <v/>
      </c>
      <c r="F78" s="57">
        <f t="shared" si="19"/>
        <v>0</v>
      </c>
      <c r="H78" s="51"/>
      <c r="I78" s="50"/>
      <c r="J78" s="50"/>
      <c r="K78" s="50"/>
      <c r="L78" s="55" t="str">
        <f t="shared" si="15"/>
        <v/>
      </c>
      <c r="M78" s="48"/>
      <c r="N78" s="49"/>
      <c r="O78" s="50"/>
      <c r="P78" s="81" t="str">
        <f t="shared" si="21"/>
        <v/>
      </c>
      <c r="Q78" s="5"/>
      <c r="R78" s="81" t="str">
        <f t="shared" si="20"/>
        <v/>
      </c>
    </row>
    <row r="79" spans="2:18" ht="13" x14ac:dyDescent="0.3">
      <c r="B79" s="58">
        <f t="shared" si="16"/>
        <v>0</v>
      </c>
      <c r="C79" s="58" t="str">
        <f t="shared" si="17"/>
        <v/>
      </c>
      <c r="D79" s="58" t="str">
        <f>IF(OR(E79=0,E79=""),"",COUNTIF($E$7:E79,E79)&amp;E79)</f>
        <v/>
      </c>
      <c r="E79" s="58" t="str">
        <f t="shared" si="18"/>
        <v/>
      </c>
      <c r="F79" s="57">
        <f t="shared" si="19"/>
        <v>0</v>
      </c>
      <c r="H79" s="51"/>
      <c r="I79" s="50"/>
      <c r="J79" s="50"/>
      <c r="K79" s="50"/>
      <c r="L79" s="55" t="str">
        <f t="shared" si="15"/>
        <v/>
      </c>
      <c r="M79" s="48"/>
      <c r="N79" s="49"/>
      <c r="O79" s="50"/>
      <c r="P79" s="81" t="str">
        <f t="shared" si="21"/>
        <v/>
      </c>
      <c r="Q79" s="5"/>
      <c r="R79" s="81" t="str">
        <f t="shared" si="20"/>
        <v/>
      </c>
    </row>
    <row r="80" spans="2:18" ht="13" x14ac:dyDescent="0.3">
      <c r="B80" s="58">
        <f t="shared" si="16"/>
        <v>0</v>
      </c>
      <c r="C80" s="58" t="str">
        <f t="shared" si="17"/>
        <v/>
      </c>
      <c r="D80" s="58" t="str">
        <f>IF(OR(E80=0,E80=""),"",COUNTIF($E$7:E80,E80)&amp;E80)</f>
        <v/>
      </c>
      <c r="E80" s="58" t="str">
        <f t="shared" si="18"/>
        <v/>
      </c>
      <c r="F80" s="57">
        <f t="shared" si="19"/>
        <v>0</v>
      </c>
      <c r="H80" s="51"/>
      <c r="I80" s="50"/>
      <c r="J80" s="50"/>
      <c r="K80" s="50"/>
      <c r="L80" s="55" t="str">
        <f t="shared" si="15"/>
        <v/>
      </c>
      <c r="M80" s="48"/>
      <c r="N80" s="49"/>
      <c r="O80" s="50"/>
      <c r="P80" s="81" t="str">
        <f t="shared" si="21"/>
        <v/>
      </c>
      <c r="Q80" s="5"/>
      <c r="R80" s="81" t="str">
        <f t="shared" si="20"/>
        <v/>
      </c>
    </row>
    <row r="81" spans="2:18" ht="13" x14ac:dyDescent="0.3">
      <c r="B81" s="58">
        <f t="shared" si="16"/>
        <v>0</v>
      </c>
      <c r="C81" s="58" t="str">
        <f t="shared" si="17"/>
        <v/>
      </c>
      <c r="D81" s="58" t="str">
        <f>IF(OR(E81=0,E81=""),"",COUNTIF($E$7:E81,E81)&amp;E81)</f>
        <v/>
      </c>
      <c r="E81" s="58" t="str">
        <f t="shared" si="18"/>
        <v/>
      </c>
      <c r="F81" s="57">
        <f t="shared" si="19"/>
        <v>0</v>
      </c>
      <c r="H81" s="51"/>
      <c r="I81" s="50"/>
      <c r="J81" s="50"/>
      <c r="K81" s="50"/>
      <c r="L81" s="55" t="str">
        <f t="shared" si="15"/>
        <v/>
      </c>
      <c r="M81" s="48"/>
      <c r="N81" s="49"/>
      <c r="O81" s="50"/>
      <c r="P81" s="81" t="str">
        <f t="shared" si="21"/>
        <v/>
      </c>
      <c r="Q81" s="5"/>
      <c r="R81" s="81" t="str">
        <f t="shared" si="20"/>
        <v/>
      </c>
    </row>
    <row r="82" spans="2:18" ht="13" x14ac:dyDescent="0.3">
      <c r="B82" s="58">
        <f t="shared" si="16"/>
        <v>0</v>
      </c>
      <c r="C82" s="58" t="str">
        <f t="shared" si="17"/>
        <v/>
      </c>
      <c r="D82" s="58" t="str">
        <f>IF(OR(E82=0,E82=""),"",COUNTIF($E$7:E82,E82)&amp;E82)</f>
        <v/>
      </c>
      <c r="E82" s="58" t="str">
        <f t="shared" si="18"/>
        <v/>
      </c>
      <c r="F82" s="57">
        <f t="shared" si="19"/>
        <v>0</v>
      </c>
      <c r="H82" s="51"/>
      <c r="I82" s="50"/>
      <c r="J82" s="50"/>
      <c r="K82" s="50"/>
      <c r="L82" s="55" t="str">
        <f t="shared" si="15"/>
        <v/>
      </c>
      <c r="M82" s="48"/>
      <c r="N82" s="49"/>
      <c r="O82" s="50"/>
      <c r="P82" s="81" t="str">
        <f t="shared" si="21"/>
        <v/>
      </c>
      <c r="Q82" s="5"/>
      <c r="R82" s="81" t="str">
        <f t="shared" si="20"/>
        <v/>
      </c>
    </row>
    <row r="83" spans="2:18" ht="13" x14ac:dyDescent="0.3">
      <c r="B83" s="58">
        <f t="shared" si="16"/>
        <v>0</v>
      </c>
      <c r="C83" s="58" t="str">
        <f t="shared" si="17"/>
        <v/>
      </c>
      <c r="D83" s="58" t="str">
        <f>IF(OR(E83=0,E83=""),"",COUNTIF($E$7:E83,E83)&amp;E83)</f>
        <v/>
      </c>
      <c r="E83" s="58" t="str">
        <f t="shared" si="18"/>
        <v/>
      </c>
      <c r="F83" s="57">
        <f t="shared" si="19"/>
        <v>0</v>
      </c>
      <c r="H83" s="51"/>
      <c r="I83" s="50"/>
      <c r="J83" s="50"/>
      <c r="K83" s="50"/>
      <c r="L83" s="55" t="str">
        <f t="shared" si="15"/>
        <v/>
      </c>
      <c r="M83" s="48"/>
      <c r="N83" s="49"/>
      <c r="O83" s="50"/>
      <c r="P83" s="81" t="str">
        <f t="shared" si="21"/>
        <v/>
      </c>
      <c r="Q83" s="5"/>
      <c r="R83" s="81" t="str">
        <f t="shared" si="20"/>
        <v/>
      </c>
    </row>
    <row r="84" spans="2:18" ht="13" x14ac:dyDescent="0.3">
      <c r="B84" s="58">
        <f t="shared" si="16"/>
        <v>0</v>
      </c>
      <c r="C84" s="58" t="str">
        <f t="shared" si="17"/>
        <v/>
      </c>
      <c r="D84" s="58" t="str">
        <f>IF(OR(E84=0,E84=""),"",COUNTIF($E$7:E84,E84)&amp;E84)</f>
        <v/>
      </c>
      <c r="E84" s="58" t="str">
        <f t="shared" si="18"/>
        <v/>
      </c>
      <c r="F84" s="57">
        <f t="shared" si="19"/>
        <v>0</v>
      </c>
      <c r="H84" s="51"/>
      <c r="I84" s="50"/>
      <c r="J84" s="50"/>
      <c r="K84" s="50"/>
      <c r="L84" s="55" t="str">
        <f t="shared" si="15"/>
        <v/>
      </c>
      <c r="M84" s="48"/>
      <c r="N84" s="49"/>
      <c r="O84" s="50"/>
      <c r="P84" s="81" t="str">
        <f t="shared" si="21"/>
        <v/>
      </c>
      <c r="Q84" s="5"/>
      <c r="R84" s="81" t="str">
        <f t="shared" si="20"/>
        <v/>
      </c>
    </row>
    <row r="85" spans="2:18" ht="13" x14ac:dyDescent="0.3">
      <c r="B85" s="58">
        <f t="shared" si="16"/>
        <v>0</v>
      </c>
      <c r="C85" s="58" t="str">
        <f t="shared" si="17"/>
        <v/>
      </c>
      <c r="D85" s="58" t="str">
        <f>IF(OR(E85=0,E85=""),"",COUNTIF($E$7:E85,E85)&amp;E85)</f>
        <v/>
      </c>
      <c r="E85" s="58" t="str">
        <f t="shared" si="18"/>
        <v/>
      </c>
      <c r="F85" s="57">
        <f t="shared" si="19"/>
        <v>0</v>
      </c>
      <c r="H85" s="51"/>
      <c r="I85" s="50"/>
      <c r="J85" s="50"/>
      <c r="K85" s="50"/>
      <c r="L85" s="55" t="str">
        <f t="shared" si="15"/>
        <v/>
      </c>
      <c r="M85" s="48"/>
      <c r="N85" s="49"/>
      <c r="O85" s="50"/>
      <c r="P85" s="81" t="str">
        <f t="shared" si="21"/>
        <v/>
      </c>
      <c r="Q85" s="5"/>
      <c r="R85" s="81" t="str">
        <f t="shared" si="20"/>
        <v/>
      </c>
    </row>
    <row r="86" spans="2:18" ht="13" x14ac:dyDescent="0.3">
      <c r="B86" s="58">
        <f t="shared" si="16"/>
        <v>0</v>
      </c>
      <c r="C86" s="58" t="str">
        <f t="shared" si="17"/>
        <v/>
      </c>
      <c r="D86" s="58" t="str">
        <f>IF(OR(E86=0,E86=""),"",COUNTIF($E$7:E86,E86)&amp;E86)</f>
        <v/>
      </c>
      <c r="E86" s="58" t="str">
        <f t="shared" si="18"/>
        <v/>
      </c>
      <c r="F86" s="57">
        <f t="shared" si="19"/>
        <v>0</v>
      </c>
      <c r="H86" s="51"/>
      <c r="I86" s="50"/>
      <c r="J86" s="50"/>
      <c r="K86" s="50"/>
      <c r="L86" s="55" t="str">
        <f t="shared" si="15"/>
        <v/>
      </c>
      <c r="M86" s="48"/>
      <c r="N86" s="49"/>
      <c r="O86" s="50"/>
      <c r="P86" s="81" t="str">
        <f t="shared" si="21"/>
        <v/>
      </c>
      <c r="Q86" s="5"/>
      <c r="R86" s="81" t="str">
        <f t="shared" si="20"/>
        <v/>
      </c>
    </row>
    <row r="87" spans="2:18" ht="13" x14ac:dyDescent="0.3">
      <c r="B87" s="58">
        <f t="shared" si="16"/>
        <v>0</v>
      </c>
      <c r="C87" s="58" t="str">
        <f t="shared" si="17"/>
        <v/>
      </c>
      <c r="D87" s="58" t="str">
        <f>IF(OR(E87=0,E87=""),"",COUNTIF($E$7:E87,E87)&amp;E87)</f>
        <v/>
      </c>
      <c r="E87" s="58" t="str">
        <f t="shared" si="18"/>
        <v/>
      </c>
      <c r="F87" s="57">
        <f t="shared" si="19"/>
        <v>0</v>
      </c>
      <c r="H87" s="51"/>
      <c r="I87" s="50"/>
      <c r="J87" s="50"/>
      <c r="K87" s="50"/>
      <c r="L87" s="55" t="str">
        <f t="shared" si="15"/>
        <v/>
      </c>
      <c r="M87" s="48"/>
      <c r="N87" s="49"/>
      <c r="O87" s="50"/>
      <c r="P87" s="81" t="str">
        <f t="shared" si="21"/>
        <v/>
      </c>
      <c r="Q87" s="5"/>
      <c r="R87" s="81" t="str">
        <f t="shared" si="20"/>
        <v/>
      </c>
    </row>
    <row r="88" spans="2:18" ht="13" x14ac:dyDescent="0.3">
      <c r="B88" s="58">
        <f t="shared" si="16"/>
        <v>0</v>
      </c>
      <c r="C88" s="58" t="str">
        <f t="shared" si="17"/>
        <v/>
      </c>
      <c r="D88" s="58" t="str">
        <f>IF(OR(E88=0,E88=""),"",COUNTIF($E$7:E88,E88)&amp;E88)</f>
        <v/>
      </c>
      <c r="E88" s="58" t="str">
        <f t="shared" si="18"/>
        <v/>
      </c>
      <c r="F88" s="57">
        <f t="shared" si="19"/>
        <v>0</v>
      </c>
      <c r="H88" s="51"/>
      <c r="I88" s="50"/>
      <c r="J88" s="50"/>
      <c r="K88" s="50"/>
      <c r="L88" s="55" t="str">
        <f t="shared" si="15"/>
        <v/>
      </c>
      <c r="M88" s="48"/>
      <c r="N88" s="49"/>
      <c r="O88" s="50"/>
      <c r="P88" s="81" t="str">
        <f t="shared" si="21"/>
        <v/>
      </c>
      <c r="Q88" s="5"/>
      <c r="R88" s="81" t="str">
        <f t="shared" si="20"/>
        <v/>
      </c>
    </row>
    <row r="89" spans="2:18" ht="13" x14ac:dyDescent="0.3">
      <c r="B89" s="58">
        <f t="shared" si="16"/>
        <v>0</v>
      </c>
      <c r="C89" s="58" t="str">
        <f t="shared" si="17"/>
        <v/>
      </c>
      <c r="D89" s="58" t="str">
        <f>IF(OR(E89=0,E89=""),"",COUNTIF($E$7:E89,E89)&amp;E89)</f>
        <v/>
      </c>
      <c r="E89" s="58" t="str">
        <f t="shared" si="18"/>
        <v/>
      </c>
      <c r="F89" s="57">
        <f t="shared" si="19"/>
        <v>0</v>
      </c>
      <c r="H89" s="51"/>
      <c r="I89" s="50"/>
      <c r="J89" s="50"/>
      <c r="K89" s="50"/>
      <c r="L89" s="55" t="str">
        <f t="shared" si="15"/>
        <v/>
      </c>
      <c r="M89" s="48"/>
      <c r="N89" s="49"/>
      <c r="O89" s="50"/>
      <c r="P89" s="81" t="str">
        <f t="shared" si="21"/>
        <v/>
      </c>
      <c r="Q89" s="5"/>
      <c r="R89" s="81" t="str">
        <f t="shared" si="20"/>
        <v/>
      </c>
    </row>
    <row r="90" spans="2:18" ht="13" x14ac:dyDescent="0.3">
      <c r="B90" s="58">
        <f t="shared" si="16"/>
        <v>0</v>
      </c>
      <c r="C90" s="58" t="str">
        <f t="shared" si="17"/>
        <v/>
      </c>
      <c r="D90" s="58" t="str">
        <f>IF(OR(E90=0,E90=""),"",COUNTIF($E$7:E90,E90)&amp;E90)</f>
        <v/>
      </c>
      <c r="E90" s="58" t="str">
        <f t="shared" si="18"/>
        <v/>
      </c>
      <c r="F90" s="57">
        <f t="shared" si="19"/>
        <v>0</v>
      </c>
      <c r="H90" s="51"/>
      <c r="I90" s="50"/>
      <c r="J90" s="50"/>
      <c r="K90" s="50"/>
      <c r="L90" s="55" t="str">
        <f t="shared" si="15"/>
        <v/>
      </c>
      <c r="M90" s="48"/>
      <c r="N90" s="49"/>
      <c r="O90" s="50"/>
      <c r="P90" s="81" t="str">
        <f t="shared" si="21"/>
        <v/>
      </c>
      <c r="Q90" s="5"/>
      <c r="R90" s="81" t="str">
        <f t="shared" si="20"/>
        <v/>
      </c>
    </row>
    <row r="91" spans="2:18" ht="13" x14ac:dyDescent="0.3">
      <c r="B91" s="58">
        <f t="shared" si="16"/>
        <v>0</v>
      </c>
      <c r="C91" s="58" t="str">
        <f t="shared" si="17"/>
        <v/>
      </c>
      <c r="D91" s="58" t="str">
        <f>IF(OR(E91=0,E91=""),"",COUNTIF($E$7:E91,E91)&amp;E91)</f>
        <v/>
      </c>
      <c r="E91" s="58" t="str">
        <f t="shared" si="18"/>
        <v/>
      </c>
      <c r="F91" s="57">
        <f t="shared" si="19"/>
        <v>0</v>
      </c>
      <c r="H91" s="51"/>
      <c r="I91" s="50"/>
      <c r="J91" s="50"/>
      <c r="K91" s="50"/>
      <c r="L91" s="55" t="str">
        <f t="shared" si="15"/>
        <v/>
      </c>
      <c r="M91" s="48"/>
      <c r="N91" s="49"/>
      <c r="O91" s="50"/>
      <c r="P91" s="81" t="str">
        <f t="shared" si="21"/>
        <v/>
      </c>
      <c r="Q91" s="5"/>
      <c r="R91" s="81" t="str">
        <f t="shared" si="20"/>
        <v/>
      </c>
    </row>
    <row r="92" spans="2:18" ht="13" x14ac:dyDescent="0.3">
      <c r="B92" s="58">
        <f t="shared" si="16"/>
        <v>0</v>
      </c>
      <c r="C92" s="58" t="str">
        <f t="shared" si="17"/>
        <v/>
      </c>
      <c r="D92" s="58" t="str">
        <f>IF(OR(E92=0,E92=""),"",COUNTIF($E$7:E92,E92)&amp;E92)</f>
        <v/>
      </c>
      <c r="E92" s="58" t="str">
        <f t="shared" si="18"/>
        <v/>
      </c>
      <c r="F92" s="57">
        <f t="shared" si="19"/>
        <v>0</v>
      </c>
      <c r="H92" s="51"/>
      <c r="I92" s="50"/>
      <c r="J92" s="50"/>
      <c r="K92" s="50"/>
      <c r="L92" s="55" t="str">
        <f t="shared" si="15"/>
        <v/>
      </c>
      <c r="M92" s="48"/>
      <c r="N92" s="49"/>
      <c r="O92" s="50"/>
      <c r="P92" s="81" t="str">
        <f t="shared" si="21"/>
        <v/>
      </c>
      <c r="Q92" s="5"/>
      <c r="R92" s="81" t="str">
        <f t="shared" si="20"/>
        <v/>
      </c>
    </row>
    <row r="93" spans="2:18" ht="13" x14ac:dyDescent="0.3">
      <c r="B93" s="58">
        <f t="shared" si="16"/>
        <v>0</v>
      </c>
      <c r="C93" s="58" t="str">
        <f t="shared" si="17"/>
        <v/>
      </c>
      <c r="D93" s="58" t="str">
        <f>IF(OR(E93=0,E93=""),"",COUNTIF($E$7:E93,E93)&amp;E93)</f>
        <v/>
      </c>
      <c r="E93" s="58" t="str">
        <f t="shared" si="18"/>
        <v/>
      </c>
      <c r="F93" s="57">
        <f t="shared" si="19"/>
        <v>0</v>
      </c>
      <c r="H93" s="51"/>
      <c r="I93" s="50"/>
      <c r="J93" s="50"/>
      <c r="K93" s="50"/>
      <c r="L93" s="55" t="str">
        <f t="shared" si="15"/>
        <v/>
      </c>
      <c r="M93" s="48"/>
      <c r="N93" s="49"/>
      <c r="O93" s="50"/>
      <c r="P93" s="81" t="str">
        <f t="shared" si="21"/>
        <v/>
      </c>
      <c r="Q93" s="5"/>
      <c r="R93" s="81" t="str">
        <f t="shared" si="20"/>
        <v/>
      </c>
    </row>
    <row r="94" spans="2:18" ht="13" x14ac:dyDescent="0.3">
      <c r="B94" s="58">
        <f t="shared" si="16"/>
        <v>0</v>
      </c>
      <c r="C94" s="58" t="str">
        <f t="shared" si="17"/>
        <v/>
      </c>
      <c r="D94" s="58" t="str">
        <f>IF(OR(E94=0,E94=""),"",COUNTIF($E$7:E94,E94)&amp;E94)</f>
        <v/>
      </c>
      <c r="E94" s="58" t="str">
        <f t="shared" si="18"/>
        <v/>
      </c>
      <c r="F94" s="57">
        <f t="shared" si="19"/>
        <v>0</v>
      </c>
      <c r="H94" s="51"/>
      <c r="I94" s="50"/>
      <c r="J94" s="50"/>
      <c r="K94" s="50"/>
      <c r="L94" s="55" t="str">
        <f t="shared" si="15"/>
        <v/>
      </c>
      <c r="M94" s="48"/>
      <c r="N94" s="49"/>
      <c r="O94" s="50"/>
      <c r="P94" s="81" t="str">
        <f t="shared" si="21"/>
        <v/>
      </c>
      <c r="Q94" s="5"/>
      <c r="R94" s="81" t="str">
        <f t="shared" si="20"/>
        <v/>
      </c>
    </row>
    <row r="95" spans="2:18" ht="13" x14ac:dyDescent="0.3">
      <c r="B95" s="58">
        <f t="shared" si="16"/>
        <v>0</v>
      </c>
      <c r="C95" s="58" t="str">
        <f t="shared" si="17"/>
        <v/>
      </c>
      <c r="D95" s="58" t="str">
        <f>IF(OR(E95=0,E95=""),"",COUNTIF($E$7:E95,E95)&amp;E95)</f>
        <v/>
      </c>
      <c r="E95" s="58" t="str">
        <f t="shared" si="18"/>
        <v/>
      </c>
      <c r="F95" s="57">
        <f t="shared" si="19"/>
        <v>0</v>
      </c>
      <c r="H95" s="51"/>
      <c r="I95" s="50"/>
      <c r="J95" s="50"/>
      <c r="K95" s="50"/>
      <c r="L95" s="55" t="str">
        <f t="shared" si="15"/>
        <v/>
      </c>
      <c r="M95" s="48"/>
      <c r="N95" s="49"/>
      <c r="O95" s="50"/>
      <c r="P95" s="81" t="str">
        <f t="shared" si="21"/>
        <v/>
      </c>
      <c r="Q95" s="5"/>
      <c r="R95" s="81" t="str">
        <f t="shared" si="20"/>
        <v/>
      </c>
    </row>
    <row r="96" spans="2:18" ht="13" x14ac:dyDescent="0.3">
      <c r="B96" s="58">
        <f t="shared" si="16"/>
        <v>0</v>
      </c>
      <c r="C96" s="58" t="str">
        <f t="shared" si="17"/>
        <v/>
      </c>
      <c r="D96" s="58" t="str">
        <f>IF(OR(E96=0,E96=""),"",COUNTIF($E$7:E96,E96)&amp;E96)</f>
        <v/>
      </c>
      <c r="E96" s="58" t="str">
        <f t="shared" si="18"/>
        <v/>
      </c>
      <c r="F96" s="57">
        <f t="shared" si="19"/>
        <v>0</v>
      </c>
      <c r="H96" s="51"/>
      <c r="I96" s="50"/>
      <c r="J96" s="50"/>
      <c r="K96" s="50"/>
      <c r="L96" s="55" t="str">
        <f t="shared" si="15"/>
        <v/>
      </c>
      <c r="M96" s="48"/>
      <c r="N96" s="49"/>
      <c r="O96" s="50"/>
      <c r="P96" s="81" t="str">
        <f t="shared" si="21"/>
        <v/>
      </c>
      <c r="Q96" s="5"/>
      <c r="R96" s="81" t="str">
        <f t="shared" si="20"/>
        <v/>
      </c>
    </row>
    <row r="97" spans="2:18" ht="13" x14ac:dyDescent="0.3">
      <c r="B97" s="58">
        <f t="shared" si="16"/>
        <v>0</v>
      </c>
      <c r="C97" s="58" t="str">
        <f t="shared" si="17"/>
        <v/>
      </c>
      <c r="D97" s="58" t="str">
        <f>IF(OR(E97=0,E97=""),"",COUNTIF($E$7:E97,E97)&amp;E97)</f>
        <v/>
      </c>
      <c r="E97" s="58" t="str">
        <f t="shared" si="18"/>
        <v/>
      </c>
      <c r="F97" s="57">
        <f t="shared" si="19"/>
        <v>0</v>
      </c>
      <c r="H97" s="51"/>
      <c r="I97" s="50"/>
      <c r="J97" s="50"/>
      <c r="K97" s="50"/>
      <c r="L97" s="55" t="str">
        <f t="shared" si="15"/>
        <v/>
      </c>
      <c r="M97" s="48"/>
      <c r="N97" s="49"/>
      <c r="O97" s="50"/>
      <c r="P97" s="81" t="str">
        <f t="shared" si="21"/>
        <v/>
      </c>
      <c r="Q97" s="5"/>
      <c r="R97" s="81" t="str">
        <f t="shared" si="20"/>
        <v/>
      </c>
    </row>
    <row r="98" spans="2:18" ht="13" x14ac:dyDescent="0.3">
      <c r="B98" s="58">
        <f t="shared" si="16"/>
        <v>0</v>
      </c>
      <c r="C98" s="58" t="str">
        <f t="shared" si="17"/>
        <v/>
      </c>
      <c r="D98" s="58" t="str">
        <f>IF(OR(E98=0,E98=""),"",COUNTIF($E$7:E98,E98)&amp;E98)</f>
        <v/>
      </c>
      <c r="E98" s="58" t="str">
        <f t="shared" si="18"/>
        <v/>
      </c>
      <c r="F98" s="57">
        <f t="shared" si="19"/>
        <v>0</v>
      </c>
      <c r="H98" s="51"/>
      <c r="I98" s="50"/>
      <c r="J98" s="50"/>
      <c r="K98" s="50"/>
      <c r="L98" s="55" t="str">
        <f t="shared" si="15"/>
        <v/>
      </c>
      <c r="M98" s="48"/>
      <c r="N98" s="49"/>
      <c r="O98" s="50"/>
      <c r="P98" s="81" t="str">
        <f t="shared" si="21"/>
        <v/>
      </c>
      <c r="Q98" s="5"/>
      <c r="R98" s="81" t="str">
        <f t="shared" si="20"/>
        <v/>
      </c>
    </row>
    <row r="99" spans="2:18" ht="13" x14ac:dyDescent="0.3">
      <c r="B99" s="58">
        <f t="shared" si="16"/>
        <v>0</v>
      </c>
      <c r="C99" s="58" t="str">
        <f t="shared" si="17"/>
        <v/>
      </c>
      <c r="D99" s="58" t="str">
        <f>IF(OR(E99=0,E99=""),"",COUNTIF($E$7:E99,E99)&amp;E99)</f>
        <v/>
      </c>
      <c r="E99" s="58" t="str">
        <f t="shared" si="18"/>
        <v/>
      </c>
      <c r="F99" s="57">
        <f t="shared" si="19"/>
        <v>0</v>
      </c>
      <c r="H99" s="51"/>
      <c r="I99" s="50"/>
      <c r="J99" s="50"/>
      <c r="K99" s="50"/>
      <c r="L99" s="55" t="str">
        <f t="shared" si="15"/>
        <v/>
      </c>
      <c r="M99" s="48"/>
      <c r="N99" s="49"/>
      <c r="O99" s="50"/>
      <c r="P99" s="81" t="str">
        <f t="shared" si="21"/>
        <v/>
      </c>
      <c r="Q99" s="5"/>
      <c r="R99" s="81" t="str">
        <f t="shared" si="20"/>
        <v/>
      </c>
    </row>
    <row r="100" spans="2:18" ht="13" x14ac:dyDescent="0.3">
      <c r="B100" s="58">
        <f t="shared" si="16"/>
        <v>0</v>
      </c>
      <c r="C100" s="58" t="str">
        <f t="shared" si="17"/>
        <v/>
      </c>
      <c r="D100" s="58" t="str">
        <f>IF(OR(E100=0,E100=""),"",COUNTIF($E$7:E100,E100)&amp;E100)</f>
        <v/>
      </c>
      <c r="E100" s="58" t="str">
        <f t="shared" si="18"/>
        <v/>
      </c>
      <c r="F100" s="57">
        <f t="shared" si="19"/>
        <v>0</v>
      </c>
      <c r="H100" s="51"/>
      <c r="I100" s="50"/>
      <c r="J100" s="50"/>
      <c r="K100" s="50"/>
      <c r="L100" s="55" t="str">
        <f t="shared" si="15"/>
        <v/>
      </c>
      <c r="M100" s="48"/>
      <c r="N100" s="49"/>
      <c r="O100" s="50"/>
      <c r="P100" s="81" t="str">
        <f t="shared" si="21"/>
        <v/>
      </c>
      <c r="Q100" s="5"/>
      <c r="R100" s="81" t="str">
        <f t="shared" si="20"/>
        <v/>
      </c>
    </row>
    <row r="101" spans="2:18" ht="13" x14ac:dyDescent="0.3">
      <c r="B101" s="58">
        <f t="shared" si="16"/>
        <v>0</v>
      </c>
      <c r="C101" s="58" t="str">
        <f t="shared" si="17"/>
        <v/>
      </c>
      <c r="D101" s="58" t="str">
        <f>IF(OR(E101=0,E101=""),"",COUNTIF($E$7:E101,E101)&amp;E101)</f>
        <v/>
      </c>
      <c r="E101" s="58" t="str">
        <f t="shared" si="18"/>
        <v/>
      </c>
      <c r="F101" s="57">
        <f t="shared" si="19"/>
        <v>0</v>
      </c>
      <c r="H101" s="51"/>
      <c r="I101" s="50"/>
      <c r="J101" s="50"/>
      <c r="K101" s="50"/>
      <c r="L101" s="55" t="str">
        <f t="shared" si="15"/>
        <v/>
      </c>
      <c r="M101" s="48"/>
      <c r="N101" s="49"/>
      <c r="O101" s="50"/>
      <c r="P101" s="81" t="str">
        <f t="shared" si="21"/>
        <v/>
      </c>
      <c r="Q101" s="5"/>
      <c r="R101" s="81" t="str">
        <f t="shared" si="20"/>
        <v/>
      </c>
    </row>
    <row r="102" spans="2:18" ht="13" x14ac:dyDescent="0.3">
      <c r="B102" s="58">
        <f t="shared" si="16"/>
        <v>0</v>
      </c>
      <c r="C102" s="58" t="str">
        <f t="shared" si="17"/>
        <v/>
      </c>
      <c r="D102" s="58" t="str">
        <f>IF(OR(E102=0,E102=""),"",COUNTIF($E$7:E102,E102)&amp;E102)</f>
        <v/>
      </c>
      <c r="E102" s="58" t="str">
        <f t="shared" si="18"/>
        <v/>
      </c>
      <c r="F102" s="57">
        <f t="shared" si="19"/>
        <v>0</v>
      </c>
      <c r="H102" s="51"/>
      <c r="I102" s="50"/>
      <c r="J102" s="50"/>
      <c r="K102" s="50"/>
      <c r="L102" s="55" t="str">
        <f t="shared" si="15"/>
        <v/>
      </c>
      <c r="M102" s="48"/>
      <c r="N102" s="49"/>
      <c r="O102" s="50"/>
      <c r="P102" s="81" t="str">
        <f t="shared" si="21"/>
        <v/>
      </c>
      <c r="Q102" s="5"/>
      <c r="R102" s="81" t="str">
        <f t="shared" si="20"/>
        <v/>
      </c>
    </row>
    <row r="103" spans="2:18" ht="13" x14ac:dyDescent="0.3">
      <c r="B103" s="58">
        <f t="shared" si="16"/>
        <v>0</v>
      </c>
      <c r="C103" s="58" t="str">
        <f t="shared" si="17"/>
        <v/>
      </c>
      <c r="D103" s="58" t="str">
        <f>IF(OR(E103=0,E103=""),"",COUNTIF($E$7:E103,E103)&amp;E103)</f>
        <v/>
      </c>
      <c r="E103" s="58" t="str">
        <f t="shared" si="18"/>
        <v/>
      </c>
      <c r="F103" s="57">
        <f t="shared" si="19"/>
        <v>0</v>
      </c>
      <c r="H103" s="51"/>
      <c r="I103" s="50"/>
      <c r="J103" s="50"/>
      <c r="K103" s="50"/>
      <c r="L103" s="55" t="str">
        <f t="shared" si="15"/>
        <v/>
      </c>
      <c r="M103" s="48"/>
      <c r="N103" s="49"/>
      <c r="O103" s="50"/>
      <c r="P103" s="81" t="str">
        <f t="shared" si="21"/>
        <v/>
      </c>
      <c r="Q103" s="5"/>
      <c r="R103" s="81" t="str">
        <f t="shared" si="20"/>
        <v/>
      </c>
    </row>
    <row r="104" spans="2:18" ht="13" x14ac:dyDescent="0.3">
      <c r="B104" s="58">
        <f t="shared" si="16"/>
        <v>0</v>
      </c>
      <c r="C104" s="58" t="str">
        <f t="shared" si="17"/>
        <v/>
      </c>
      <c r="D104" s="58" t="str">
        <f>IF(OR(E104=0,E104=""),"",COUNTIF($E$7:E104,E104)&amp;E104)</f>
        <v/>
      </c>
      <c r="E104" s="58" t="str">
        <f t="shared" si="18"/>
        <v/>
      </c>
      <c r="F104" s="57">
        <f t="shared" si="19"/>
        <v>0</v>
      </c>
      <c r="H104" s="51"/>
      <c r="I104" s="50"/>
      <c r="J104" s="50"/>
      <c r="K104" s="50"/>
      <c r="L104" s="55" t="str">
        <f t="shared" si="15"/>
        <v/>
      </c>
      <c r="M104" s="48"/>
      <c r="N104" s="49"/>
      <c r="O104" s="50"/>
      <c r="P104" s="81" t="str">
        <f t="shared" si="21"/>
        <v/>
      </c>
      <c r="Q104" s="5"/>
      <c r="R104" s="81" t="str">
        <f t="shared" si="20"/>
        <v/>
      </c>
    </row>
    <row r="105" spans="2:18" ht="13" x14ac:dyDescent="0.3">
      <c r="B105" s="58">
        <f t="shared" si="16"/>
        <v>0</v>
      </c>
      <c r="C105" s="58" t="str">
        <f t="shared" si="17"/>
        <v/>
      </c>
      <c r="D105" s="58" t="str">
        <f>IF(OR(E105=0,E105=""),"",COUNTIF($E$7:E105,E105)&amp;E105)</f>
        <v/>
      </c>
      <c r="E105" s="58" t="str">
        <f t="shared" si="18"/>
        <v/>
      </c>
      <c r="F105" s="57">
        <f t="shared" si="19"/>
        <v>0</v>
      </c>
      <c r="H105" s="51"/>
      <c r="I105" s="50"/>
      <c r="J105" s="50"/>
      <c r="K105" s="50"/>
      <c r="L105" s="55" t="str">
        <f t="shared" si="15"/>
        <v/>
      </c>
      <c r="M105" s="48"/>
      <c r="N105" s="49"/>
      <c r="O105" s="50"/>
      <c r="P105" s="81" t="str">
        <f t="shared" si="21"/>
        <v/>
      </c>
      <c r="Q105" s="5"/>
      <c r="R105" s="81" t="str">
        <f t="shared" si="20"/>
        <v/>
      </c>
    </row>
    <row r="106" spans="2:18" ht="13" x14ac:dyDescent="0.3">
      <c r="B106" s="58">
        <f t="shared" si="16"/>
        <v>0</v>
      </c>
      <c r="C106" s="58" t="str">
        <f t="shared" si="17"/>
        <v/>
      </c>
      <c r="D106" s="58" t="str">
        <f>IF(OR(E106=0,E106=""),"",COUNTIF($E$7:E106,E106)&amp;E106)</f>
        <v/>
      </c>
      <c r="E106" s="58" t="str">
        <f t="shared" si="18"/>
        <v/>
      </c>
      <c r="F106" s="57">
        <f t="shared" si="19"/>
        <v>0</v>
      </c>
      <c r="H106" s="51"/>
      <c r="I106" s="50"/>
      <c r="J106" s="50"/>
      <c r="K106" s="50"/>
      <c r="L106" s="55" t="str">
        <f t="shared" si="15"/>
        <v/>
      </c>
      <c r="M106" s="48"/>
      <c r="N106" s="49"/>
      <c r="O106" s="50"/>
      <c r="P106" s="81" t="str">
        <f t="shared" si="21"/>
        <v/>
      </c>
      <c r="Q106" s="5"/>
      <c r="R106" s="81" t="str">
        <f t="shared" si="20"/>
        <v/>
      </c>
    </row>
    <row r="107" spans="2:18" ht="13" x14ac:dyDescent="0.3">
      <c r="B107" s="58">
        <f t="shared" si="16"/>
        <v>0</v>
      </c>
      <c r="C107" s="58" t="str">
        <f t="shared" si="17"/>
        <v/>
      </c>
      <c r="D107" s="58" t="str">
        <f>IF(OR(E107=0,E107=""),"",COUNTIF($E$7:E107,E107)&amp;E107)</f>
        <v/>
      </c>
      <c r="E107" s="58" t="str">
        <f t="shared" si="18"/>
        <v/>
      </c>
      <c r="F107" s="57">
        <f t="shared" si="19"/>
        <v>0</v>
      </c>
      <c r="H107" s="51"/>
      <c r="I107" s="50"/>
      <c r="J107" s="50"/>
      <c r="K107" s="50"/>
      <c r="L107" s="55" t="str">
        <f t="shared" si="15"/>
        <v/>
      </c>
      <c r="M107" s="48"/>
      <c r="N107" s="49"/>
      <c r="O107" s="50"/>
      <c r="P107" s="81" t="str">
        <f t="shared" si="21"/>
        <v/>
      </c>
      <c r="Q107" s="5"/>
      <c r="R107" s="81" t="str">
        <f t="shared" si="20"/>
        <v/>
      </c>
    </row>
    <row r="108" spans="2:18" ht="13" x14ac:dyDescent="0.3">
      <c r="B108" s="58">
        <f t="shared" si="16"/>
        <v>0</v>
      </c>
      <c r="C108" s="58" t="str">
        <f t="shared" si="17"/>
        <v/>
      </c>
      <c r="D108" s="58" t="str">
        <f>IF(OR(E108=0,E108=""),"",COUNTIF($E$7:E108,E108)&amp;E108)</f>
        <v/>
      </c>
      <c r="E108" s="58" t="str">
        <f t="shared" si="18"/>
        <v/>
      </c>
      <c r="F108" s="57">
        <f t="shared" si="19"/>
        <v>0</v>
      </c>
      <c r="H108" s="51"/>
      <c r="I108" s="50"/>
      <c r="J108" s="50"/>
      <c r="K108" s="50"/>
      <c r="L108" s="55" t="str">
        <f t="shared" si="15"/>
        <v/>
      </c>
      <c r="M108" s="48"/>
      <c r="N108" s="49"/>
      <c r="O108" s="50"/>
      <c r="P108" s="81" t="str">
        <f t="shared" si="21"/>
        <v/>
      </c>
      <c r="Q108" s="5"/>
      <c r="R108" s="81" t="str">
        <f t="shared" si="20"/>
        <v/>
      </c>
    </row>
    <row r="109" spans="2:18" ht="13" x14ac:dyDescent="0.3">
      <c r="B109" s="58">
        <f t="shared" si="16"/>
        <v>0</v>
      </c>
      <c r="C109" s="58" t="str">
        <f t="shared" si="17"/>
        <v/>
      </c>
      <c r="D109" s="58" t="str">
        <f>IF(OR(E109=0,E109=""),"",COUNTIF($E$7:E109,E109)&amp;E109)</f>
        <v/>
      </c>
      <c r="E109" s="58" t="str">
        <f t="shared" si="18"/>
        <v/>
      </c>
      <c r="F109" s="57">
        <f t="shared" si="19"/>
        <v>0</v>
      </c>
      <c r="H109" s="51"/>
      <c r="I109" s="50"/>
      <c r="J109" s="50"/>
      <c r="K109" s="50"/>
      <c r="L109" s="55" t="str">
        <f t="shared" si="15"/>
        <v/>
      </c>
      <c r="M109" s="48"/>
      <c r="N109" s="49"/>
      <c r="O109" s="50"/>
      <c r="P109" s="81" t="str">
        <f t="shared" si="21"/>
        <v/>
      </c>
      <c r="Q109" s="5"/>
      <c r="R109" s="81" t="str">
        <f t="shared" si="20"/>
        <v/>
      </c>
    </row>
    <row r="110" spans="2:18" ht="13" x14ac:dyDescent="0.3">
      <c r="B110" s="58">
        <f t="shared" si="16"/>
        <v>0</v>
      </c>
      <c r="C110" s="58" t="str">
        <f t="shared" si="17"/>
        <v/>
      </c>
      <c r="D110" s="58" t="str">
        <f>IF(OR(E110=0,E110=""),"",COUNTIF($E$7:E110,E110)&amp;E110)</f>
        <v/>
      </c>
      <c r="E110" s="58" t="str">
        <f t="shared" si="18"/>
        <v/>
      </c>
      <c r="F110" s="57">
        <f t="shared" si="19"/>
        <v>0</v>
      </c>
      <c r="H110" s="51"/>
      <c r="I110" s="50"/>
      <c r="J110" s="50"/>
      <c r="K110" s="50"/>
      <c r="L110" s="55" t="str">
        <f t="shared" si="15"/>
        <v/>
      </c>
      <c r="M110" s="48"/>
      <c r="N110" s="49"/>
      <c r="O110" s="50"/>
      <c r="P110" s="81" t="str">
        <f t="shared" si="21"/>
        <v/>
      </c>
      <c r="Q110" s="5"/>
      <c r="R110" s="81" t="str">
        <f t="shared" si="20"/>
        <v/>
      </c>
    </row>
    <row r="111" spans="2:18" ht="13" x14ac:dyDescent="0.3">
      <c r="B111" s="58">
        <f t="shared" si="16"/>
        <v>0</v>
      </c>
      <c r="C111" s="58" t="str">
        <f t="shared" si="17"/>
        <v/>
      </c>
      <c r="D111" s="58" t="str">
        <f>IF(OR(E111=0,E111=""),"",COUNTIF($E$7:E111,E111)&amp;E111)</f>
        <v/>
      </c>
      <c r="E111" s="58" t="str">
        <f t="shared" si="18"/>
        <v/>
      </c>
      <c r="F111" s="57">
        <f t="shared" si="19"/>
        <v>0</v>
      </c>
      <c r="H111" s="51"/>
      <c r="I111" s="50"/>
      <c r="J111" s="50"/>
      <c r="K111" s="50"/>
      <c r="L111" s="55" t="str">
        <f t="shared" si="15"/>
        <v/>
      </c>
      <c r="M111" s="48"/>
      <c r="N111" s="49"/>
      <c r="O111" s="50"/>
      <c r="P111" s="81" t="str">
        <f t="shared" si="21"/>
        <v/>
      </c>
      <c r="Q111" s="5"/>
      <c r="R111" s="81" t="str">
        <f t="shared" si="20"/>
        <v/>
      </c>
    </row>
    <row r="112" spans="2:18" ht="13" x14ac:dyDescent="0.3">
      <c r="B112" s="58">
        <f t="shared" si="16"/>
        <v>0</v>
      </c>
      <c r="C112" s="58" t="str">
        <f t="shared" si="17"/>
        <v/>
      </c>
      <c r="D112" s="58" t="str">
        <f>IF(OR(E112=0,E112=""),"",COUNTIF($E$7:E112,E112)&amp;E112)</f>
        <v/>
      </c>
      <c r="E112" s="58" t="str">
        <f t="shared" si="18"/>
        <v/>
      </c>
      <c r="F112" s="57">
        <f t="shared" si="19"/>
        <v>0</v>
      </c>
      <c r="H112" s="51"/>
      <c r="I112" s="50"/>
      <c r="J112" s="50"/>
      <c r="K112" s="50"/>
      <c r="L112" s="55" t="str">
        <f t="shared" si="15"/>
        <v/>
      </c>
      <c r="M112" s="48"/>
      <c r="N112" s="49"/>
      <c r="O112" s="50"/>
      <c r="P112" s="81" t="str">
        <f t="shared" si="21"/>
        <v/>
      </c>
      <c r="Q112" s="5"/>
      <c r="R112" s="81" t="str">
        <f t="shared" si="20"/>
        <v/>
      </c>
    </row>
    <row r="113" spans="2:18" ht="13" x14ac:dyDescent="0.3">
      <c r="B113" s="58">
        <f t="shared" si="16"/>
        <v>0</v>
      </c>
      <c r="C113" s="58" t="str">
        <f t="shared" si="17"/>
        <v/>
      </c>
      <c r="D113" s="58" t="str">
        <f>IF(OR(E113=0,E113=""),"",COUNTIF($E$7:E113,E113)&amp;E113)</f>
        <v/>
      </c>
      <c r="E113" s="58" t="str">
        <f t="shared" si="18"/>
        <v/>
      </c>
      <c r="F113" s="57">
        <f t="shared" si="19"/>
        <v>0</v>
      </c>
      <c r="H113" s="51"/>
      <c r="I113" s="50"/>
      <c r="J113" s="50"/>
      <c r="K113" s="50"/>
      <c r="L113" s="55" t="str">
        <f t="shared" si="15"/>
        <v/>
      </c>
      <c r="M113" s="48"/>
      <c r="N113" s="49"/>
      <c r="O113" s="50"/>
      <c r="P113" s="81" t="str">
        <f t="shared" si="21"/>
        <v/>
      </c>
      <c r="Q113" s="5"/>
      <c r="R113" s="81" t="str">
        <f t="shared" si="20"/>
        <v/>
      </c>
    </row>
    <row r="114" spans="2:18" ht="13" x14ac:dyDescent="0.3">
      <c r="B114" s="58">
        <f t="shared" si="16"/>
        <v>0</v>
      </c>
      <c r="C114" s="58" t="str">
        <f t="shared" si="17"/>
        <v/>
      </c>
      <c r="D114" s="58" t="str">
        <f>IF(OR(E114=0,E114=""),"",COUNTIF($E$7:E114,E114)&amp;E114)</f>
        <v/>
      </c>
      <c r="E114" s="58" t="str">
        <f t="shared" si="18"/>
        <v/>
      </c>
      <c r="F114" s="57">
        <f t="shared" si="19"/>
        <v>0</v>
      </c>
      <c r="H114" s="51"/>
      <c r="I114" s="50"/>
      <c r="J114" s="50"/>
      <c r="K114" s="50"/>
      <c r="L114" s="55" t="str">
        <f t="shared" si="15"/>
        <v/>
      </c>
      <c r="M114" s="48"/>
      <c r="N114" s="49"/>
      <c r="O114" s="50"/>
      <c r="P114" s="81" t="str">
        <f t="shared" si="21"/>
        <v/>
      </c>
      <c r="Q114" s="5"/>
      <c r="R114" s="81" t="str">
        <f t="shared" si="20"/>
        <v/>
      </c>
    </row>
    <row r="115" spans="2:18" ht="13" x14ac:dyDescent="0.3">
      <c r="B115" s="58">
        <f t="shared" si="16"/>
        <v>0</v>
      </c>
      <c r="C115" s="58" t="str">
        <f t="shared" si="17"/>
        <v/>
      </c>
      <c r="D115" s="58" t="str">
        <f>IF(OR(E115=0,E115=""),"",COUNTIF($E$7:E115,E115)&amp;E115)</f>
        <v/>
      </c>
      <c r="E115" s="58" t="str">
        <f t="shared" si="18"/>
        <v/>
      </c>
      <c r="F115" s="57">
        <f t="shared" si="19"/>
        <v>0</v>
      </c>
      <c r="H115" s="51"/>
      <c r="I115" s="50"/>
      <c r="J115" s="50"/>
      <c r="K115" s="50"/>
      <c r="L115" s="55" t="str">
        <f t="shared" si="15"/>
        <v/>
      </c>
      <c r="M115" s="48"/>
      <c r="N115" s="49"/>
      <c r="O115" s="50"/>
      <c r="P115" s="81" t="str">
        <f t="shared" si="21"/>
        <v/>
      </c>
      <c r="Q115" s="5"/>
      <c r="R115" s="81" t="str">
        <f t="shared" si="20"/>
        <v/>
      </c>
    </row>
    <row r="116" spans="2:18" ht="13" x14ac:dyDescent="0.3">
      <c r="B116" s="58">
        <f t="shared" si="16"/>
        <v>0</v>
      </c>
      <c r="C116" s="58" t="str">
        <f t="shared" si="17"/>
        <v/>
      </c>
      <c r="D116" s="58" t="str">
        <f>IF(OR(E116=0,E116=""),"",COUNTIF($E$7:E116,E116)&amp;E116)</f>
        <v/>
      </c>
      <c r="E116" s="58" t="str">
        <f t="shared" si="18"/>
        <v/>
      </c>
      <c r="F116" s="57">
        <f t="shared" si="19"/>
        <v>0</v>
      </c>
      <c r="H116" s="51"/>
      <c r="I116" s="50"/>
      <c r="J116" s="50"/>
      <c r="K116" s="50"/>
      <c r="L116" s="55" t="str">
        <f t="shared" si="15"/>
        <v/>
      </c>
      <c r="M116" s="48"/>
      <c r="N116" s="49"/>
      <c r="O116" s="50"/>
      <c r="P116" s="81" t="str">
        <f t="shared" si="21"/>
        <v/>
      </c>
      <c r="Q116" s="5"/>
      <c r="R116" s="81" t="str">
        <f t="shared" si="20"/>
        <v/>
      </c>
    </row>
    <row r="117" spans="2:18" ht="13" x14ac:dyDescent="0.3">
      <c r="B117" s="58">
        <f t="shared" si="16"/>
        <v>0</v>
      </c>
      <c r="C117" s="58" t="str">
        <f t="shared" si="17"/>
        <v/>
      </c>
      <c r="D117" s="58" t="str">
        <f>IF(OR(E117=0,E117=""),"",COUNTIF($E$7:E117,E117)&amp;E117)</f>
        <v/>
      </c>
      <c r="E117" s="58" t="str">
        <f t="shared" si="18"/>
        <v/>
      </c>
      <c r="F117" s="57">
        <f t="shared" si="19"/>
        <v>0</v>
      </c>
      <c r="H117" s="51"/>
      <c r="I117" s="50"/>
      <c r="J117" s="50"/>
      <c r="K117" s="50"/>
      <c r="L117" s="55" t="str">
        <f t="shared" si="15"/>
        <v/>
      </c>
      <c r="M117" s="48"/>
      <c r="N117" s="49"/>
      <c r="O117" s="50"/>
      <c r="P117" s="81" t="str">
        <f t="shared" si="21"/>
        <v/>
      </c>
      <c r="Q117" s="5"/>
      <c r="R117" s="81" t="str">
        <f t="shared" si="20"/>
        <v/>
      </c>
    </row>
    <row r="118" spans="2:18" ht="13" x14ac:dyDescent="0.3">
      <c r="B118" s="58">
        <f t="shared" si="16"/>
        <v>0</v>
      </c>
      <c r="C118" s="58" t="str">
        <f t="shared" si="17"/>
        <v/>
      </c>
      <c r="D118" s="58" t="str">
        <f>IF(OR(E118=0,E118=""),"",COUNTIF($E$7:E118,E118)&amp;E118)</f>
        <v/>
      </c>
      <c r="E118" s="58" t="str">
        <f t="shared" si="18"/>
        <v/>
      </c>
      <c r="F118" s="57">
        <f t="shared" si="19"/>
        <v>0</v>
      </c>
      <c r="H118" s="51"/>
      <c r="I118" s="50"/>
      <c r="J118" s="50"/>
      <c r="K118" s="50"/>
      <c r="L118" s="55" t="str">
        <f t="shared" si="15"/>
        <v/>
      </c>
      <c r="M118" s="48"/>
      <c r="N118" s="49"/>
      <c r="O118" s="50"/>
      <c r="P118" s="81" t="str">
        <f t="shared" si="21"/>
        <v/>
      </c>
      <c r="Q118" s="5"/>
      <c r="R118" s="81" t="str">
        <f t="shared" si="20"/>
        <v/>
      </c>
    </row>
    <row r="119" spans="2:18" ht="13" x14ac:dyDescent="0.3">
      <c r="B119" s="58">
        <f t="shared" si="16"/>
        <v>0</v>
      </c>
      <c r="C119" s="58" t="str">
        <f t="shared" si="17"/>
        <v/>
      </c>
      <c r="D119" s="58" t="str">
        <f>IF(OR(E119=0,E119=""),"",COUNTIF($E$7:E119,E119)&amp;E119)</f>
        <v/>
      </c>
      <c r="E119" s="58" t="str">
        <f t="shared" si="18"/>
        <v/>
      </c>
      <c r="F119" s="57">
        <f t="shared" si="19"/>
        <v>0</v>
      </c>
      <c r="H119" s="51"/>
      <c r="I119" s="50"/>
      <c r="J119" s="50"/>
      <c r="K119" s="50"/>
      <c r="L119" s="55" t="str">
        <f t="shared" si="15"/>
        <v/>
      </c>
      <c r="M119" s="48"/>
      <c r="N119" s="49"/>
      <c r="O119" s="50"/>
      <c r="P119" s="81" t="str">
        <f t="shared" si="21"/>
        <v/>
      </c>
      <c r="Q119" s="5"/>
      <c r="R119" s="81" t="str">
        <f t="shared" si="20"/>
        <v/>
      </c>
    </row>
    <row r="120" spans="2:18" ht="13" x14ac:dyDescent="0.3">
      <c r="B120" s="58">
        <f t="shared" si="16"/>
        <v>0</v>
      </c>
      <c r="C120" s="58" t="str">
        <f t="shared" si="17"/>
        <v/>
      </c>
      <c r="D120" s="58" t="str">
        <f>IF(OR(E120=0,E120=""),"",COUNTIF($E$7:E120,E120)&amp;E120)</f>
        <v/>
      </c>
      <c r="E120" s="58" t="str">
        <f t="shared" si="18"/>
        <v/>
      </c>
      <c r="F120" s="57">
        <f t="shared" si="19"/>
        <v>0</v>
      </c>
      <c r="H120" s="51"/>
      <c r="I120" s="50"/>
      <c r="J120" s="50"/>
      <c r="K120" s="50"/>
      <c r="L120" s="55" t="str">
        <f t="shared" si="15"/>
        <v/>
      </c>
      <c r="M120" s="48"/>
      <c r="N120" s="49"/>
      <c r="O120" s="50"/>
      <c r="P120" s="81" t="str">
        <f t="shared" si="21"/>
        <v/>
      </c>
      <c r="Q120" s="5"/>
      <c r="R120" s="81" t="str">
        <f t="shared" si="20"/>
        <v/>
      </c>
    </row>
    <row r="121" spans="2:18" ht="13" x14ac:dyDescent="0.3">
      <c r="B121" s="58">
        <f t="shared" si="16"/>
        <v>0</v>
      </c>
      <c r="C121" s="58" t="str">
        <f t="shared" si="17"/>
        <v/>
      </c>
      <c r="D121" s="58" t="str">
        <f>IF(OR(E121=0,E121=""),"",COUNTIF($E$7:E121,E121)&amp;E121)</f>
        <v/>
      </c>
      <c r="E121" s="58" t="str">
        <f t="shared" si="18"/>
        <v/>
      </c>
      <c r="F121" s="57">
        <f t="shared" si="19"/>
        <v>0</v>
      </c>
      <c r="H121" s="51"/>
      <c r="I121" s="50"/>
      <c r="J121" s="50"/>
      <c r="K121" s="50"/>
      <c r="L121" s="55" t="str">
        <f t="shared" si="15"/>
        <v/>
      </c>
      <c r="M121" s="48"/>
      <c r="N121" s="49"/>
      <c r="O121" s="50"/>
      <c r="P121" s="81" t="str">
        <f t="shared" si="21"/>
        <v/>
      </c>
      <c r="Q121" s="5"/>
      <c r="R121" s="81" t="str">
        <f t="shared" si="20"/>
        <v/>
      </c>
    </row>
    <row r="122" spans="2:18" ht="13" x14ac:dyDescent="0.3">
      <c r="B122" s="58">
        <f t="shared" si="16"/>
        <v>0</v>
      </c>
      <c r="C122" s="58" t="str">
        <f t="shared" si="17"/>
        <v/>
      </c>
      <c r="D122" s="58" t="str">
        <f>IF(OR(E122=0,E122=""),"",COUNTIF($E$7:E122,E122)&amp;E122)</f>
        <v/>
      </c>
      <c r="E122" s="58" t="str">
        <f t="shared" si="18"/>
        <v/>
      </c>
      <c r="F122" s="57">
        <f t="shared" si="19"/>
        <v>0</v>
      </c>
      <c r="H122" s="51"/>
      <c r="I122" s="50"/>
      <c r="J122" s="50"/>
      <c r="K122" s="50"/>
      <c r="L122" s="55" t="str">
        <f t="shared" si="15"/>
        <v/>
      </c>
      <c r="M122" s="48"/>
      <c r="N122" s="49"/>
      <c r="O122" s="50"/>
      <c r="P122" s="81" t="str">
        <f t="shared" si="21"/>
        <v/>
      </c>
      <c r="Q122" s="5"/>
      <c r="R122" s="81" t="str">
        <f t="shared" si="20"/>
        <v/>
      </c>
    </row>
    <row r="123" spans="2:18" ht="13" x14ac:dyDescent="0.3">
      <c r="B123" s="58">
        <f t="shared" si="16"/>
        <v>0</v>
      </c>
      <c r="C123" s="58" t="str">
        <f t="shared" si="17"/>
        <v/>
      </c>
      <c r="D123" s="58" t="str">
        <f>IF(OR(E123=0,E123=""),"",COUNTIF($E$7:E123,E123)&amp;E123)</f>
        <v/>
      </c>
      <c r="E123" s="58" t="str">
        <f t="shared" si="18"/>
        <v/>
      </c>
      <c r="F123" s="57">
        <f t="shared" si="19"/>
        <v>0</v>
      </c>
      <c r="H123" s="51"/>
      <c r="I123" s="50"/>
      <c r="J123" s="50"/>
      <c r="K123" s="50"/>
      <c r="L123" s="55" t="str">
        <f t="shared" si="15"/>
        <v/>
      </c>
      <c r="M123" s="48"/>
      <c r="N123" s="49"/>
      <c r="O123" s="50"/>
      <c r="P123" s="81" t="str">
        <f t="shared" si="21"/>
        <v/>
      </c>
      <c r="Q123" s="5"/>
      <c r="R123" s="81" t="str">
        <f t="shared" si="20"/>
        <v/>
      </c>
    </row>
    <row r="124" spans="2:18" ht="13" x14ac:dyDescent="0.3">
      <c r="B124" s="58">
        <f t="shared" si="16"/>
        <v>0</v>
      </c>
      <c r="C124" s="58" t="str">
        <f t="shared" si="17"/>
        <v/>
      </c>
      <c r="D124" s="58" t="str">
        <f>IF(OR(E124=0,E124=""),"",COUNTIF($E$7:E124,E124)&amp;E124)</f>
        <v/>
      </c>
      <c r="E124" s="58" t="str">
        <f t="shared" si="18"/>
        <v/>
      </c>
      <c r="F124" s="57">
        <f t="shared" si="19"/>
        <v>0</v>
      </c>
      <c r="H124" s="51"/>
      <c r="I124" s="50"/>
      <c r="J124" s="50"/>
      <c r="K124" s="50"/>
      <c r="L124" s="55" t="str">
        <f t="shared" si="15"/>
        <v/>
      </c>
      <c r="M124" s="48"/>
      <c r="N124" s="49"/>
      <c r="O124" s="50"/>
      <c r="P124" s="81" t="str">
        <f t="shared" si="21"/>
        <v/>
      </c>
      <c r="Q124" s="5"/>
      <c r="R124" s="81" t="str">
        <f t="shared" si="20"/>
        <v/>
      </c>
    </row>
    <row r="125" spans="2:18" ht="13" x14ac:dyDescent="0.3">
      <c r="B125" s="58">
        <f t="shared" si="16"/>
        <v>0</v>
      </c>
      <c r="C125" s="58" t="str">
        <f t="shared" si="17"/>
        <v/>
      </c>
      <c r="D125" s="58" t="str">
        <f>IF(OR(E125=0,E125=""),"",COUNTIF($E$7:E125,E125)&amp;E125)</f>
        <v/>
      </c>
      <c r="E125" s="58" t="str">
        <f t="shared" si="18"/>
        <v/>
      </c>
      <c r="F125" s="57">
        <f t="shared" si="19"/>
        <v>0</v>
      </c>
      <c r="H125" s="51"/>
      <c r="I125" s="50"/>
      <c r="J125" s="50"/>
      <c r="K125" s="50"/>
      <c r="L125" s="55" t="str">
        <f t="shared" si="15"/>
        <v/>
      </c>
      <c r="M125" s="48"/>
      <c r="N125" s="49"/>
      <c r="O125" s="50"/>
      <c r="P125" s="81" t="str">
        <f t="shared" si="21"/>
        <v/>
      </c>
      <c r="Q125" s="5"/>
      <c r="R125" s="81" t="str">
        <f t="shared" si="20"/>
        <v/>
      </c>
    </row>
    <row r="126" spans="2:18" ht="13" x14ac:dyDescent="0.3">
      <c r="B126" s="58">
        <f t="shared" si="16"/>
        <v>0</v>
      </c>
      <c r="C126" s="58" t="str">
        <f t="shared" si="17"/>
        <v/>
      </c>
      <c r="D126" s="58" t="str">
        <f>IF(OR(E126=0,E126=""),"",COUNTIF($E$7:E126,E126)&amp;E126)</f>
        <v/>
      </c>
      <c r="E126" s="58" t="str">
        <f t="shared" si="18"/>
        <v/>
      </c>
      <c r="F126" s="57">
        <f t="shared" si="19"/>
        <v>0</v>
      </c>
      <c r="H126" s="51"/>
      <c r="I126" s="50"/>
      <c r="J126" s="50"/>
      <c r="K126" s="50"/>
      <c r="L126" s="55" t="str">
        <f t="shared" si="15"/>
        <v/>
      </c>
      <c r="M126" s="48"/>
      <c r="N126" s="49"/>
      <c r="O126" s="50"/>
      <c r="P126" s="81" t="str">
        <f t="shared" si="21"/>
        <v/>
      </c>
      <c r="Q126" s="5"/>
      <c r="R126" s="81" t="str">
        <f t="shared" si="20"/>
        <v/>
      </c>
    </row>
    <row r="127" spans="2:18" ht="13" x14ac:dyDescent="0.3">
      <c r="B127" s="58">
        <f t="shared" si="16"/>
        <v>0</v>
      </c>
      <c r="C127" s="58" t="str">
        <f t="shared" si="17"/>
        <v/>
      </c>
      <c r="D127" s="58" t="str">
        <f>IF(OR(E127=0,E127=""),"",COUNTIF($E$7:E127,E127)&amp;E127)</f>
        <v/>
      </c>
      <c r="E127" s="58" t="str">
        <f t="shared" si="18"/>
        <v/>
      </c>
      <c r="F127" s="57">
        <f t="shared" si="19"/>
        <v>0</v>
      </c>
      <c r="H127" s="51"/>
      <c r="I127" s="50"/>
      <c r="J127" s="50"/>
      <c r="K127" s="50"/>
      <c r="L127" s="55" t="str">
        <f t="shared" si="15"/>
        <v/>
      </c>
      <c r="M127" s="48"/>
      <c r="N127" s="49"/>
      <c r="O127" s="50"/>
      <c r="P127" s="81" t="str">
        <f t="shared" si="21"/>
        <v/>
      </c>
      <c r="Q127" s="5"/>
      <c r="R127" s="81" t="str">
        <f t="shared" si="20"/>
        <v/>
      </c>
    </row>
    <row r="128" spans="2:18" ht="13" x14ac:dyDescent="0.3">
      <c r="B128" s="58">
        <f t="shared" si="16"/>
        <v>0</v>
      </c>
      <c r="C128" s="58" t="str">
        <f t="shared" si="17"/>
        <v/>
      </c>
      <c r="D128" s="58" t="str">
        <f>IF(OR(E128=0,E128=""),"",COUNTIF($E$7:E128,E128)&amp;E128)</f>
        <v/>
      </c>
      <c r="E128" s="58" t="str">
        <f t="shared" si="18"/>
        <v/>
      </c>
      <c r="F128" s="57">
        <f t="shared" si="19"/>
        <v>0</v>
      </c>
      <c r="H128" s="51"/>
      <c r="I128" s="50"/>
      <c r="J128" s="50"/>
      <c r="K128" s="50"/>
      <c r="L128" s="55" t="str">
        <f t="shared" si="15"/>
        <v/>
      </c>
      <c r="M128" s="48"/>
      <c r="N128" s="49"/>
      <c r="O128" s="50"/>
      <c r="P128" s="81" t="str">
        <f t="shared" si="21"/>
        <v/>
      </c>
      <c r="Q128" s="5"/>
      <c r="R128" s="81" t="str">
        <f t="shared" si="20"/>
        <v/>
      </c>
    </row>
    <row r="129" spans="2:18" ht="13" x14ac:dyDescent="0.3">
      <c r="B129" s="58">
        <f t="shared" si="16"/>
        <v>0</v>
      </c>
      <c r="C129" s="58" t="str">
        <f t="shared" si="17"/>
        <v/>
      </c>
      <c r="D129" s="58" t="str">
        <f>IF(OR(E129=0,E129=""),"",COUNTIF($E$7:E129,E129)&amp;E129)</f>
        <v/>
      </c>
      <c r="E129" s="58" t="str">
        <f t="shared" si="18"/>
        <v/>
      </c>
      <c r="F129" s="57">
        <f t="shared" si="19"/>
        <v>0</v>
      </c>
      <c r="H129" s="51"/>
      <c r="I129" s="50"/>
      <c r="J129" s="50"/>
      <c r="K129" s="50"/>
      <c r="L129" s="55" t="str">
        <f t="shared" si="15"/>
        <v/>
      </c>
      <c r="M129" s="48"/>
      <c r="N129" s="49"/>
      <c r="O129" s="50"/>
      <c r="P129" s="81" t="str">
        <f t="shared" si="21"/>
        <v/>
      </c>
      <c r="Q129" s="5"/>
      <c r="R129" s="81" t="str">
        <f t="shared" si="20"/>
        <v/>
      </c>
    </row>
    <row r="130" spans="2:18" ht="13" x14ac:dyDescent="0.3">
      <c r="B130" s="58">
        <f t="shared" si="16"/>
        <v>0</v>
      </c>
      <c r="C130" s="58" t="str">
        <f t="shared" si="17"/>
        <v/>
      </c>
      <c r="D130" s="58" t="str">
        <f>IF(OR(E130=0,E130=""),"",COUNTIF($E$7:E130,E130)&amp;E130)</f>
        <v/>
      </c>
      <c r="E130" s="58" t="str">
        <f t="shared" si="18"/>
        <v/>
      </c>
      <c r="F130" s="57">
        <f t="shared" si="19"/>
        <v>0</v>
      </c>
      <c r="H130" s="51"/>
      <c r="I130" s="50"/>
      <c r="J130" s="50"/>
      <c r="K130" s="50"/>
      <c r="L130" s="55" t="str">
        <f t="shared" si="15"/>
        <v/>
      </c>
      <c r="M130" s="48"/>
      <c r="N130" s="49"/>
      <c r="O130" s="50"/>
      <c r="P130" s="81" t="str">
        <f t="shared" si="21"/>
        <v/>
      </c>
      <c r="Q130" s="5"/>
      <c r="R130" s="81" t="str">
        <f t="shared" si="20"/>
        <v/>
      </c>
    </row>
    <row r="131" spans="2:18" ht="13" x14ac:dyDescent="0.3">
      <c r="B131" s="58">
        <f t="shared" si="16"/>
        <v>0</v>
      </c>
      <c r="C131" s="58" t="str">
        <f t="shared" si="17"/>
        <v/>
      </c>
      <c r="D131" s="58" t="str">
        <f>IF(OR(E131=0,E131=""),"",COUNTIF($E$7:E131,E131)&amp;E131)</f>
        <v/>
      </c>
      <c r="E131" s="58" t="str">
        <f t="shared" si="18"/>
        <v/>
      </c>
      <c r="F131" s="57">
        <f t="shared" si="19"/>
        <v>0</v>
      </c>
      <c r="H131" s="51"/>
      <c r="I131" s="50"/>
      <c r="J131" s="50"/>
      <c r="K131" s="50"/>
      <c r="L131" s="55" t="str">
        <f t="shared" si="15"/>
        <v/>
      </c>
      <c r="M131" s="48"/>
      <c r="N131" s="49"/>
      <c r="O131" s="50"/>
      <c r="P131" s="81" t="str">
        <f t="shared" si="21"/>
        <v/>
      </c>
      <c r="Q131" s="5"/>
      <c r="R131" s="81" t="str">
        <f t="shared" si="20"/>
        <v/>
      </c>
    </row>
    <row r="132" spans="2:18" ht="13" x14ac:dyDescent="0.3">
      <c r="B132" s="58">
        <f t="shared" si="16"/>
        <v>0</v>
      </c>
      <c r="C132" s="58" t="str">
        <f t="shared" si="17"/>
        <v/>
      </c>
      <c r="D132" s="58" t="str">
        <f>IF(OR(E132=0,E132=""),"",COUNTIF($E$7:E132,E132)&amp;E132)</f>
        <v/>
      </c>
      <c r="E132" s="58" t="str">
        <f t="shared" si="18"/>
        <v/>
      </c>
      <c r="F132" s="57">
        <f t="shared" si="19"/>
        <v>0</v>
      </c>
      <c r="H132" s="51"/>
      <c r="I132" s="50"/>
      <c r="J132" s="50"/>
      <c r="K132" s="50"/>
      <c r="L132" s="55" t="str">
        <f t="shared" si="15"/>
        <v/>
      </c>
      <c r="M132" s="48"/>
      <c r="N132" s="49"/>
      <c r="O132" s="50"/>
      <c r="P132" s="81" t="str">
        <f t="shared" si="21"/>
        <v/>
      </c>
      <c r="Q132" s="5"/>
      <c r="R132" s="81" t="str">
        <f t="shared" si="20"/>
        <v/>
      </c>
    </row>
    <row r="133" spans="2:18" ht="13" x14ac:dyDescent="0.3">
      <c r="B133" s="58">
        <f t="shared" si="16"/>
        <v>0</v>
      </c>
      <c r="C133" s="58" t="str">
        <f t="shared" si="17"/>
        <v/>
      </c>
      <c r="D133" s="58" t="str">
        <f>IF(OR(E133=0,E133=""),"",COUNTIF($E$7:E133,E133)&amp;E133)</f>
        <v/>
      </c>
      <c r="E133" s="58" t="str">
        <f t="shared" si="18"/>
        <v/>
      </c>
      <c r="F133" s="57">
        <f t="shared" si="19"/>
        <v>0</v>
      </c>
      <c r="H133" s="51"/>
      <c r="I133" s="50"/>
      <c r="J133" s="50"/>
      <c r="K133" s="50"/>
      <c r="L133" s="55" t="str">
        <f t="shared" si="15"/>
        <v/>
      </c>
      <c r="M133" s="48"/>
      <c r="N133" s="49"/>
      <c r="O133" s="50"/>
      <c r="P133" s="81" t="str">
        <f t="shared" si="21"/>
        <v/>
      </c>
      <c r="Q133" s="5"/>
      <c r="R133" s="81" t="str">
        <f t="shared" si="20"/>
        <v/>
      </c>
    </row>
    <row r="134" spans="2:18" ht="13" x14ac:dyDescent="0.3">
      <c r="B134" s="58">
        <f t="shared" si="16"/>
        <v>0</v>
      </c>
      <c r="C134" s="58" t="str">
        <f t="shared" si="17"/>
        <v/>
      </c>
      <c r="D134" s="58" t="str">
        <f>IF(OR(E134=0,E134=""),"",COUNTIF($E$7:E134,E134)&amp;E134)</f>
        <v/>
      </c>
      <c r="E134" s="58" t="str">
        <f t="shared" si="18"/>
        <v/>
      </c>
      <c r="F134" s="57">
        <f t="shared" si="19"/>
        <v>0</v>
      </c>
      <c r="H134" s="51"/>
      <c r="I134" s="50"/>
      <c r="J134" s="50"/>
      <c r="K134" s="50"/>
      <c r="L134" s="55" t="str">
        <f t="shared" si="15"/>
        <v/>
      </c>
      <c r="M134" s="48"/>
      <c r="N134" s="49"/>
      <c r="O134" s="50"/>
      <c r="P134" s="81" t="str">
        <f t="shared" si="21"/>
        <v/>
      </c>
      <c r="Q134" s="5"/>
      <c r="R134" s="81" t="str">
        <f t="shared" si="20"/>
        <v/>
      </c>
    </row>
    <row r="135" spans="2:18" ht="13" x14ac:dyDescent="0.3">
      <c r="B135" s="58">
        <f t="shared" si="16"/>
        <v>0</v>
      </c>
      <c r="C135" s="58" t="str">
        <f t="shared" si="17"/>
        <v/>
      </c>
      <c r="D135" s="58" t="str">
        <f>IF(OR(E135=0,E135=""),"",COUNTIF($E$7:E135,E135)&amp;E135)</f>
        <v/>
      </c>
      <c r="E135" s="58" t="str">
        <f t="shared" si="18"/>
        <v/>
      </c>
      <c r="F135" s="57">
        <f t="shared" si="19"/>
        <v>0</v>
      </c>
      <c r="H135" s="51"/>
      <c r="I135" s="50"/>
      <c r="J135" s="50"/>
      <c r="K135" s="50"/>
      <c r="L135" s="55" t="str">
        <f t="shared" si="15"/>
        <v/>
      </c>
      <c r="M135" s="48"/>
      <c r="N135" s="49"/>
      <c r="O135" s="50"/>
      <c r="P135" s="81" t="str">
        <f t="shared" si="21"/>
        <v/>
      </c>
      <c r="Q135" s="5"/>
      <c r="R135" s="81" t="str">
        <f t="shared" si="20"/>
        <v/>
      </c>
    </row>
    <row r="136" spans="2:18" ht="13" x14ac:dyDescent="0.3">
      <c r="B136" s="58">
        <f t="shared" si="16"/>
        <v>0</v>
      </c>
      <c r="C136" s="58" t="str">
        <f t="shared" si="17"/>
        <v/>
      </c>
      <c r="D136" s="58" t="str">
        <f>IF(OR(E136=0,E136=""),"",COUNTIF($E$7:E136,E136)&amp;E136)</f>
        <v/>
      </c>
      <c r="E136" s="58" t="str">
        <f t="shared" si="18"/>
        <v/>
      </c>
      <c r="F136" s="57">
        <f t="shared" si="19"/>
        <v>0</v>
      </c>
      <c r="H136" s="51"/>
      <c r="I136" s="50"/>
      <c r="J136" s="50"/>
      <c r="K136" s="50"/>
      <c r="L136" s="55" t="str">
        <f t="shared" ref="L136:L199" si="22">IFERROR(IF(K136="","",VLOOKUP(K136,T_Akun,2,0)),"Cek Kembali Kode Akun nya!!!")</f>
        <v/>
      </c>
      <c r="M136" s="48"/>
      <c r="N136" s="49"/>
      <c r="O136" s="50"/>
      <c r="P136" s="81" t="str">
        <f t="shared" si="21"/>
        <v/>
      </c>
      <c r="Q136" s="5"/>
      <c r="R136" s="81" t="str">
        <f t="shared" si="20"/>
        <v/>
      </c>
    </row>
    <row r="137" spans="2:18" ht="13" x14ac:dyDescent="0.3">
      <c r="B137" s="58">
        <f t="shared" ref="B137:B200" si="23">IF(C137&lt;&gt;"","",K137)</f>
        <v>0</v>
      </c>
      <c r="C137" s="58" t="str">
        <f t="shared" ref="C137:C200" si="24">IF(LEFT(I137,3)="JP-",K137,"")</f>
        <v/>
      </c>
      <c r="D137" s="58" t="str">
        <f>IF(OR(E137=0,E137=""),"",COUNTIF($E$7:E137,E137)&amp;E137)</f>
        <v/>
      </c>
      <c r="E137" s="58" t="str">
        <f t="shared" ref="E137:E200" si="25">IF(K137=Filter_BB,K137,"")</f>
        <v/>
      </c>
      <c r="F137" s="57">
        <f t="shared" ref="F137:F200" si="26">IF(J137="",0,1)</f>
        <v>0</v>
      </c>
      <c r="H137" s="51"/>
      <c r="I137" s="50"/>
      <c r="J137" s="50"/>
      <c r="K137" s="50"/>
      <c r="L137" s="55" t="str">
        <f t="shared" si="22"/>
        <v/>
      </c>
      <c r="M137" s="48"/>
      <c r="N137" s="49"/>
      <c r="O137" s="50"/>
      <c r="P137" s="81" t="str">
        <f t="shared" si="21"/>
        <v/>
      </c>
      <c r="Q137" s="5"/>
      <c r="R137" s="81" t="str">
        <f t="shared" ref="R137:R200" si="27">IF($O137&gt;0,$O137,IF($H137&gt;0,IF($O138&gt;0,$O138,""),""))</f>
        <v/>
      </c>
    </row>
    <row r="138" spans="2:18" ht="13" x14ac:dyDescent="0.3">
      <c r="B138" s="58">
        <f t="shared" si="23"/>
        <v>0</v>
      </c>
      <c r="C138" s="58" t="str">
        <f t="shared" si="24"/>
        <v/>
      </c>
      <c r="D138" s="58" t="str">
        <f>IF(OR(E138=0,E138=""),"",COUNTIF($E$7:E138,E138)&amp;E138)</f>
        <v/>
      </c>
      <c r="E138" s="58" t="str">
        <f t="shared" si="25"/>
        <v/>
      </c>
      <c r="F138" s="57">
        <f t="shared" si="26"/>
        <v>0</v>
      </c>
      <c r="H138" s="51"/>
      <c r="I138" s="50"/>
      <c r="J138" s="50"/>
      <c r="K138" s="50"/>
      <c r="L138" s="55" t="str">
        <f t="shared" si="22"/>
        <v/>
      </c>
      <c r="M138" s="48"/>
      <c r="N138" s="49"/>
      <c r="O138" s="50"/>
      <c r="P138" s="81" t="str">
        <f t="shared" ref="P138:P201" si="28">IF(O138&gt;0,O138,IF(H138&gt;0,IF(OR(P137="F.TTD",P137=""),R139,P137),""))</f>
        <v/>
      </c>
      <c r="Q138" s="5"/>
      <c r="R138" s="81" t="str">
        <f t="shared" si="27"/>
        <v/>
      </c>
    </row>
    <row r="139" spans="2:18" ht="13" x14ac:dyDescent="0.3">
      <c r="B139" s="58">
        <f t="shared" si="23"/>
        <v>0</v>
      </c>
      <c r="C139" s="58" t="str">
        <f t="shared" si="24"/>
        <v/>
      </c>
      <c r="D139" s="58" t="str">
        <f>IF(OR(E139=0,E139=""),"",COUNTIF($E$7:E139,E139)&amp;E139)</f>
        <v/>
      </c>
      <c r="E139" s="58" t="str">
        <f t="shared" si="25"/>
        <v/>
      </c>
      <c r="F139" s="57">
        <f t="shared" si="26"/>
        <v>0</v>
      </c>
      <c r="H139" s="51"/>
      <c r="I139" s="50"/>
      <c r="J139" s="50"/>
      <c r="K139" s="50"/>
      <c r="L139" s="55" t="str">
        <f t="shared" si="22"/>
        <v/>
      </c>
      <c r="M139" s="48"/>
      <c r="N139" s="49"/>
      <c r="O139" s="50"/>
      <c r="P139" s="81" t="str">
        <f t="shared" si="28"/>
        <v/>
      </c>
      <c r="Q139" s="5"/>
      <c r="R139" s="81" t="str">
        <f t="shared" si="27"/>
        <v/>
      </c>
    </row>
    <row r="140" spans="2:18" ht="13" x14ac:dyDescent="0.3">
      <c r="B140" s="58">
        <f t="shared" si="23"/>
        <v>0</v>
      </c>
      <c r="C140" s="58" t="str">
        <f t="shared" si="24"/>
        <v/>
      </c>
      <c r="D140" s="58" t="str">
        <f>IF(OR(E140=0,E140=""),"",COUNTIF($E$7:E140,E140)&amp;E140)</f>
        <v/>
      </c>
      <c r="E140" s="58" t="str">
        <f t="shared" si="25"/>
        <v/>
      </c>
      <c r="F140" s="57">
        <f t="shared" si="26"/>
        <v>0</v>
      </c>
      <c r="H140" s="51"/>
      <c r="I140" s="50"/>
      <c r="J140" s="50"/>
      <c r="K140" s="85"/>
      <c r="L140" s="55" t="str">
        <f t="shared" si="22"/>
        <v/>
      </c>
      <c r="M140" s="48"/>
      <c r="N140" s="49"/>
      <c r="O140" s="50"/>
      <c r="P140" s="81" t="str">
        <f t="shared" si="28"/>
        <v/>
      </c>
      <c r="Q140" s="5"/>
      <c r="R140" s="81" t="str">
        <f t="shared" si="27"/>
        <v/>
      </c>
    </row>
    <row r="141" spans="2:18" ht="13" x14ac:dyDescent="0.3">
      <c r="B141" s="58">
        <f t="shared" si="23"/>
        <v>0</v>
      </c>
      <c r="C141" s="58" t="str">
        <f t="shared" si="24"/>
        <v/>
      </c>
      <c r="D141" s="58" t="str">
        <f>IF(OR(E141=0,E141=""),"",COUNTIF($E$7:E141,E141)&amp;E141)</f>
        <v/>
      </c>
      <c r="E141" s="58" t="str">
        <f t="shared" si="25"/>
        <v/>
      </c>
      <c r="F141" s="57">
        <f t="shared" si="26"/>
        <v>0</v>
      </c>
      <c r="H141" s="51"/>
      <c r="I141" s="50"/>
      <c r="J141" s="50"/>
      <c r="K141" s="50"/>
      <c r="L141" s="55" t="str">
        <f t="shared" si="22"/>
        <v/>
      </c>
      <c r="M141" s="48"/>
      <c r="N141" s="49"/>
      <c r="O141" s="50"/>
      <c r="P141" s="81" t="str">
        <f t="shared" si="28"/>
        <v/>
      </c>
      <c r="Q141" s="5"/>
      <c r="R141" s="81" t="str">
        <f t="shared" si="27"/>
        <v/>
      </c>
    </row>
    <row r="142" spans="2:18" ht="13" x14ac:dyDescent="0.3">
      <c r="B142" s="58">
        <f t="shared" si="23"/>
        <v>0</v>
      </c>
      <c r="C142" s="58" t="str">
        <f t="shared" si="24"/>
        <v/>
      </c>
      <c r="D142" s="58" t="str">
        <f>IF(OR(E142=0,E142=""),"",COUNTIF($E$7:E142,E142)&amp;E142)</f>
        <v/>
      </c>
      <c r="E142" s="58" t="str">
        <f t="shared" si="25"/>
        <v/>
      </c>
      <c r="F142" s="57">
        <f t="shared" si="26"/>
        <v>0</v>
      </c>
      <c r="H142" s="51"/>
      <c r="I142" s="50"/>
      <c r="J142" s="50"/>
      <c r="K142" s="50"/>
      <c r="L142" s="55" t="str">
        <f t="shared" si="22"/>
        <v/>
      </c>
      <c r="M142" s="48"/>
      <c r="N142" s="49"/>
      <c r="O142" s="50"/>
      <c r="P142" s="81" t="str">
        <f t="shared" si="28"/>
        <v/>
      </c>
      <c r="Q142" s="5"/>
      <c r="R142" s="81" t="str">
        <f t="shared" si="27"/>
        <v/>
      </c>
    </row>
    <row r="143" spans="2:18" ht="13" x14ac:dyDescent="0.3">
      <c r="B143" s="58">
        <f t="shared" si="23"/>
        <v>0</v>
      </c>
      <c r="C143" s="58" t="str">
        <f t="shared" si="24"/>
        <v/>
      </c>
      <c r="D143" s="58" t="str">
        <f>IF(OR(E143=0,E143=""),"",COUNTIF($E$7:E143,E143)&amp;E143)</f>
        <v/>
      </c>
      <c r="E143" s="58" t="str">
        <f t="shared" si="25"/>
        <v/>
      </c>
      <c r="F143" s="57">
        <f t="shared" si="26"/>
        <v>0</v>
      </c>
      <c r="H143" s="51"/>
      <c r="I143" s="50"/>
      <c r="J143" s="50"/>
      <c r="K143" s="50"/>
      <c r="L143" s="55" t="str">
        <f t="shared" si="22"/>
        <v/>
      </c>
      <c r="M143" s="48"/>
      <c r="N143" s="49"/>
      <c r="O143" s="50"/>
      <c r="P143" s="81" t="str">
        <f t="shared" si="28"/>
        <v/>
      </c>
      <c r="Q143" s="5"/>
      <c r="R143" s="81" t="str">
        <f t="shared" si="27"/>
        <v/>
      </c>
    </row>
    <row r="144" spans="2:18" ht="13" x14ac:dyDescent="0.3">
      <c r="B144" s="58">
        <f t="shared" si="23"/>
        <v>0</v>
      </c>
      <c r="C144" s="58" t="str">
        <f t="shared" si="24"/>
        <v/>
      </c>
      <c r="D144" s="58" t="str">
        <f>IF(OR(E144=0,E144=""),"",COUNTIF($E$7:E144,E144)&amp;E144)</f>
        <v/>
      </c>
      <c r="E144" s="58" t="str">
        <f t="shared" si="25"/>
        <v/>
      </c>
      <c r="F144" s="57">
        <f t="shared" si="26"/>
        <v>0</v>
      </c>
      <c r="H144" s="51"/>
      <c r="I144" s="50"/>
      <c r="J144" s="50"/>
      <c r="K144" s="50"/>
      <c r="L144" s="55" t="str">
        <f t="shared" si="22"/>
        <v/>
      </c>
      <c r="M144" s="48"/>
      <c r="N144" s="49"/>
      <c r="O144" s="50"/>
      <c r="P144" s="81" t="str">
        <f t="shared" si="28"/>
        <v/>
      </c>
      <c r="Q144" s="5"/>
      <c r="R144" s="81" t="str">
        <f t="shared" si="27"/>
        <v/>
      </c>
    </row>
    <row r="145" spans="2:18" ht="13" x14ac:dyDescent="0.3">
      <c r="B145" s="58">
        <f t="shared" si="23"/>
        <v>0</v>
      </c>
      <c r="C145" s="58" t="str">
        <f t="shared" si="24"/>
        <v/>
      </c>
      <c r="D145" s="58" t="str">
        <f>IF(OR(E145=0,E145=""),"",COUNTIF($E$7:E145,E145)&amp;E145)</f>
        <v/>
      </c>
      <c r="E145" s="58" t="str">
        <f t="shared" si="25"/>
        <v/>
      </c>
      <c r="F145" s="57">
        <f t="shared" si="26"/>
        <v>0</v>
      </c>
      <c r="H145" s="51"/>
      <c r="I145" s="50"/>
      <c r="J145" s="50"/>
      <c r="K145" s="50"/>
      <c r="L145" s="55" t="str">
        <f t="shared" si="22"/>
        <v/>
      </c>
      <c r="M145" s="48"/>
      <c r="N145" s="49"/>
      <c r="O145" s="50"/>
      <c r="P145" s="81" t="str">
        <f t="shared" si="28"/>
        <v/>
      </c>
      <c r="Q145" s="5"/>
      <c r="R145" s="81" t="str">
        <f t="shared" si="27"/>
        <v/>
      </c>
    </row>
    <row r="146" spans="2:18" ht="13" x14ac:dyDescent="0.3">
      <c r="B146" s="58">
        <f t="shared" si="23"/>
        <v>0</v>
      </c>
      <c r="C146" s="58" t="str">
        <f t="shared" si="24"/>
        <v/>
      </c>
      <c r="D146" s="58" t="str">
        <f>IF(OR(E146=0,E146=""),"",COUNTIF($E$7:E146,E146)&amp;E146)</f>
        <v/>
      </c>
      <c r="E146" s="58" t="str">
        <f t="shared" si="25"/>
        <v/>
      </c>
      <c r="F146" s="57">
        <f t="shared" si="26"/>
        <v>0</v>
      </c>
      <c r="H146" s="51"/>
      <c r="I146" s="50"/>
      <c r="J146" s="50"/>
      <c r="K146" s="50"/>
      <c r="L146" s="55" t="str">
        <f t="shared" si="22"/>
        <v/>
      </c>
      <c r="M146" s="48"/>
      <c r="N146" s="49"/>
      <c r="O146" s="50"/>
      <c r="P146" s="81" t="str">
        <f t="shared" si="28"/>
        <v/>
      </c>
      <c r="Q146" s="5"/>
      <c r="R146" s="81" t="str">
        <f t="shared" si="27"/>
        <v/>
      </c>
    </row>
    <row r="147" spans="2:18" ht="13" x14ac:dyDescent="0.3">
      <c r="B147" s="58">
        <f t="shared" si="23"/>
        <v>0</v>
      </c>
      <c r="C147" s="58" t="str">
        <f t="shared" si="24"/>
        <v/>
      </c>
      <c r="D147" s="58" t="str">
        <f>IF(OR(E147=0,E147=""),"",COUNTIF($E$7:E147,E147)&amp;E147)</f>
        <v/>
      </c>
      <c r="E147" s="58" t="str">
        <f t="shared" si="25"/>
        <v/>
      </c>
      <c r="F147" s="57">
        <f t="shared" si="26"/>
        <v>0</v>
      </c>
      <c r="H147" s="51"/>
      <c r="I147" s="50"/>
      <c r="J147" s="50"/>
      <c r="K147" s="50"/>
      <c r="L147" s="55" t="str">
        <f t="shared" si="22"/>
        <v/>
      </c>
      <c r="M147" s="48"/>
      <c r="N147" s="49"/>
      <c r="O147" s="50"/>
      <c r="P147" s="81" t="str">
        <f t="shared" si="28"/>
        <v/>
      </c>
      <c r="Q147" s="5"/>
      <c r="R147" s="81" t="str">
        <f t="shared" si="27"/>
        <v/>
      </c>
    </row>
    <row r="148" spans="2:18" ht="13" x14ac:dyDescent="0.3">
      <c r="B148" s="58">
        <f t="shared" si="23"/>
        <v>0</v>
      </c>
      <c r="C148" s="58" t="str">
        <f t="shared" si="24"/>
        <v/>
      </c>
      <c r="D148" s="58" t="str">
        <f>IF(OR(E148=0,E148=""),"",COUNTIF($E$7:E148,E148)&amp;E148)</f>
        <v/>
      </c>
      <c r="E148" s="58" t="str">
        <f t="shared" si="25"/>
        <v/>
      </c>
      <c r="F148" s="57">
        <f t="shared" si="26"/>
        <v>0</v>
      </c>
      <c r="H148" s="51"/>
      <c r="I148" s="50"/>
      <c r="J148" s="50"/>
      <c r="K148" s="50"/>
      <c r="L148" s="55" t="str">
        <f t="shared" si="22"/>
        <v/>
      </c>
      <c r="M148" s="48"/>
      <c r="N148" s="49"/>
      <c r="O148" s="50"/>
      <c r="P148" s="81" t="str">
        <f t="shared" si="28"/>
        <v/>
      </c>
      <c r="Q148" s="5"/>
      <c r="R148" s="81" t="str">
        <f t="shared" si="27"/>
        <v/>
      </c>
    </row>
    <row r="149" spans="2:18" ht="13" x14ac:dyDescent="0.3">
      <c r="B149" s="58">
        <f t="shared" si="23"/>
        <v>0</v>
      </c>
      <c r="C149" s="58" t="str">
        <f t="shared" si="24"/>
        <v/>
      </c>
      <c r="D149" s="58" t="str">
        <f>IF(OR(E149=0,E149=""),"",COUNTIF($E$7:E149,E149)&amp;E149)</f>
        <v/>
      </c>
      <c r="E149" s="58" t="str">
        <f t="shared" si="25"/>
        <v/>
      </c>
      <c r="F149" s="57">
        <f t="shared" si="26"/>
        <v>0</v>
      </c>
      <c r="H149" s="51"/>
      <c r="I149" s="50"/>
      <c r="J149" s="50"/>
      <c r="K149" s="50"/>
      <c r="L149" s="55" t="str">
        <f t="shared" si="22"/>
        <v/>
      </c>
      <c r="M149" s="48"/>
      <c r="N149" s="49"/>
      <c r="O149" s="50"/>
      <c r="P149" s="81" t="str">
        <f t="shared" si="28"/>
        <v/>
      </c>
      <c r="Q149" s="5"/>
      <c r="R149" s="81" t="str">
        <f t="shared" si="27"/>
        <v/>
      </c>
    </row>
    <row r="150" spans="2:18" ht="13" x14ac:dyDescent="0.3">
      <c r="B150" s="58">
        <f t="shared" si="23"/>
        <v>0</v>
      </c>
      <c r="C150" s="58" t="str">
        <f t="shared" si="24"/>
        <v/>
      </c>
      <c r="D150" s="58" t="str">
        <f>IF(OR(E150=0,E150=""),"",COUNTIF($E$7:E150,E150)&amp;E150)</f>
        <v/>
      </c>
      <c r="E150" s="58" t="str">
        <f t="shared" si="25"/>
        <v/>
      </c>
      <c r="F150" s="57">
        <f t="shared" si="26"/>
        <v>0</v>
      </c>
      <c r="H150" s="51"/>
      <c r="I150" s="50"/>
      <c r="J150" s="50"/>
      <c r="K150" s="50"/>
      <c r="L150" s="55" t="str">
        <f t="shared" si="22"/>
        <v/>
      </c>
      <c r="M150" s="48"/>
      <c r="N150" s="49"/>
      <c r="O150" s="50"/>
      <c r="P150" s="81" t="str">
        <f t="shared" si="28"/>
        <v/>
      </c>
      <c r="Q150" s="5"/>
      <c r="R150" s="81" t="str">
        <f t="shared" si="27"/>
        <v/>
      </c>
    </row>
    <row r="151" spans="2:18" ht="13" x14ac:dyDescent="0.3">
      <c r="B151" s="58">
        <f t="shared" si="23"/>
        <v>0</v>
      </c>
      <c r="C151" s="58" t="str">
        <f t="shared" si="24"/>
        <v/>
      </c>
      <c r="D151" s="58" t="str">
        <f>IF(OR(E151=0,E151=""),"",COUNTIF($E$7:E151,E151)&amp;E151)</f>
        <v/>
      </c>
      <c r="E151" s="58" t="str">
        <f t="shared" si="25"/>
        <v/>
      </c>
      <c r="F151" s="57">
        <f t="shared" si="26"/>
        <v>0</v>
      </c>
      <c r="H151" s="51"/>
      <c r="I151" s="50"/>
      <c r="J151" s="50"/>
      <c r="K151" s="50"/>
      <c r="L151" s="55" t="str">
        <f t="shared" si="22"/>
        <v/>
      </c>
      <c r="M151" s="48"/>
      <c r="N151" s="49"/>
      <c r="O151" s="50"/>
      <c r="P151" s="81" t="str">
        <f t="shared" si="28"/>
        <v/>
      </c>
      <c r="Q151" s="5"/>
      <c r="R151" s="81" t="str">
        <f t="shared" si="27"/>
        <v/>
      </c>
    </row>
    <row r="152" spans="2:18" ht="13" x14ac:dyDescent="0.3">
      <c r="B152" s="58">
        <f t="shared" si="23"/>
        <v>0</v>
      </c>
      <c r="C152" s="58" t="str">
        <f t="shared" si="24"/>
        <v/>
      </c>
      <c r="D152" s="58" t="str">
        <f>IF(OR(E152=0,E152=""),"",COUNTIF($E$7:E152,E152)&amp;E152)</f>
        <v/>
      </c>
      <c r="E152" s="58" t="str">
        <f t="shared" si="25"/>
        <v/>
      </c>
      <c r="F152" s="57">
        <f t="shared" si="26"/>
        <v>0</v>
      </c>
      <c r="H152" s="51"/>
      <c r="I152" s="50"/>
      <c r="J152" s="50"/>
      <c r="K152" s="50"/>
      <c r="L152" s="55" t="str">
        <f t="shared" si="22"/>
        <v/>
      </c>
      <c r="M152" s="48"/>
      <c r="N152" s="49"/>
      <c r="O152" s="50"/>
      <c r="P152" s="81" t="str">
        <f t="shared" si="28"/>
        <v/>
      </c>
      <c r="Q152" s="5"/>
      <c r="R152" s="81" t="str">
        <f t="shared" si="27"/>
        <v/>
      </c>
    </row>
    <row r="153" spans="2:18" ht="13" x14ac:dyDescent="0.3">
      <c r="B153" s="58">
        <f t="shared" si="23"/>
        <v>0</v>
      </c>
      <c r="C153" s="58" t="str">
        <f t="shared" si="24"/>
        <v/>
      </c>
      <c r="D153" s="58" t="str">
        <f>IF(OR(E153=0,E153=""),"",COUNTIF($E$7:E153,E153)&amp;E153)</f>
        <v/>
      </c>
      <c r="E153" s="58" t="str">
        <f t="shared" si="25"/>
        <v/>
      </c>
      <c r="F153" s="57">
        <f t="shared" si="26"/>
        <v>0</v>
      </c>
      <c r="H153" s="51"/>
      <c r="I153" s="50"/>
      <c r="J153" s="50"/>
      <c r="K153" s="50"/>
      <c r="L153" s="55" t="str">
        <f t="shared" si="22"/>
        <v/>
      </c>
      <c r="M153" s="48"/>
      <c r="N153" s="49"/>
      <c r="O153" s="50"/>
      <c r="P153" s="81" t="str">
        <f t="shared" si="28"/>
        <v/>
      </c>
      <c r="Q153" s="5"/>
      <c r="R153" s="81" t="str">
        <f t="shared" si="27"/>
        <v/>
      </c>
    </row>
    <row r="154" spans="2:18" ht="13" x14ac:dyDescent="0.3">
      <c r="B154" s="58">
        <f t="shared" si="23"/>
        <v>0</v>
      </c>
      <c r="C154" s="58" t="str">
        <f t="shared" si="24"/>
        <v/>
      </c>
      <c r="D154" s="58" t="str">
        <f>IF(OR(E154=0,E154=""),"",COUNTIF($E$7:E154,E154)&amp;E154)</f>
        <v/>
      </c>
      <c r="E154" s="58" t="str">
        <f t="shared" si="25"/>
        <v/>
      </c>
      <c r="F154" s="57">
        <f t="shared" si="26"/>
        <v>0</v>
      </c>
      <c r="H154" s="51"/>
      <c r="I154" s="50"/>
      <c r="J154" s="50"/>
      <c r="K154" s="50"/>
      <c r="L154" s="55" t="str">
        <f t="shared" si="22"/>
        <v/>
      </c>
      <c r="M154" s="48"/>
      <c r="N154" s="49"/>
      <c r="O154" s="50"/>
      <c r="P154" s="81" t="str">
        <f t="shared" si="28"/>
        <v/>
      </c>
      <c r="Q154" s="5"/>
      <c r="R154" s="81" t="str">
        <f t="shared" si="27"/>
        <v/>
      </c>
    </row>
    <row r="155" spans="2:18" ht="13" x14ac:dyDescent="0.3">
      <c r="B155" s="58">
        <f t="shared" si="23"/>
        <v>0</v>
      </c>
      <c r="C155" s="58" t="str">
        <f t="shared" si="24"/>
        <v/>
      </c>
      <c r="D155" s="58" t="str">
        <f>IF(OR(E155=0,E155=""),"",COUNTIF($E$7:E155,E155)&amp;E155)</f>
        <v/>
      </c>
      <c r="E155" s="58" t="str">
        <f t="shared" si="25"/>
        <v/>
      </c>
      <c r="F155" s="57">
        <f t="shared" si="26"/>
        <v>0</v>
      </c>
      <c r="H155" s="51"/>
      <c r="I155" s="50"/>
      <c r="J155" s="50"/>
      <c r="K155" s="50"/>
      <c r="L155" s="55" t="str">
        <f t="shared" si="22"/>
        <v/>
      </c>
      <c r="M155" s="48"/>
      <c r="N155" s="49"/>
      <c r="O155" s="50"/>
      <c r="P155" s="81" t="str">
        <f t="shared" si="28"/>
        <v/>
      </c>
      <c r="Q155" s="5"/>
      <c r="R155" s="81" t="str">
        <f t="shared" si="27"/>
        <v/>
      </c>
    </row>
    <row r="156" spans="2:18" ht="13" x14ac:dyDescent="0.3">
      <c r="B156" s="58">
        <f t="shared" si="23"/>
        <v>0</v>
      </c>
      <c r="C156" s="58" t="str">
        <f t="shared" si="24"/>
        <v/>
      </c>
      <c r="D156" s="58" t="str">
        <f>IF(OR(E156=0,E156=""),"",COUNTIF($E$7:E156,E156)&amp;E156)</f>
        <v/>
      </c>
      <c r="E156" s="58" t="str">
        <f t="shared" si="25"/>
        <v/>
      </c>
      <c r="F156" s="57">
        <f t="shared" si="26"/>
        <v>0</v>
      </c>
      <c r="H156" s="51"/>
      <c r="I156" s="50"/>
      <c r="J156" s="50"/>
      <c r="K156" s="50"/>
      <c r="L156" s="55" t="str">
        <f t="shared" si="22"/>
        <v/>
      </c>
      <c r="M156" s="48"/>
      <c r="N156" s="49"/>
      <c r="O156" s="50"/>
      <c r="P156" s="81" t="str">
        <f t="shared" si="28"/>
        <v/>
      </c>
      <c r="Q156" s="5"/>
      <c r="R156" s="81" t="str">
        <f t="shared" si="27"/>
        <v/>
      </c>
    </row>
    <row r="157" spans="2:18" ht="13" x14ac:dyDescent="0.3">
      <c r="B157" s="58">
        <f t="shared" si="23"/>
        <v>0</v>
      </c>
      <c r="C157" s="58" t="str">
        <f t="shared" si="24"/>
        <v/>
      </c>
      <c r="D157" s="58" t="str">
        <f>IF(OR(E157=0,E157=""),"",COUNTIF($E$7:E157,E157)&amp;E157)</f>
        <v/>
      </c>
      <c r="E157" s="58" t="str">
        <f t="shared" si="25"/>
        <v/>
      </c>
      <c r="F157" s="57">
        <f t="shared" si="26"/>
        <v>0</v>
      </c>
      <c r="H157" s="51"/>
      <c r="I157" s="50"/>
      <c r="J157" s="50"/>
      <c r="K157" s="50"/>
      <c r="L157" s="55" t="str">
        <f t="shared" si="22"/>
        <v/>
      </c>
      <c r="M157" s="48"/>
      <c r="N157" s="49"/>
      <c r="O157" s="50"/>
      <c r="P157" s="81" t="str">
        <f t="shared" si="28"/>
        <v/>
      </c>
      <c r="Q157" s="5"/>
      <c r="R157" s="81" t="str">
        <f t="shared" si="27"/>
        <v/>
      </c>
    </row>
    <row r="158" spans="2:18" ht="13" x14ac:dyDescent="0.3">
      <c r="B158" s="58">
        <f t="shared" si="23"/>
        <v>0</v>
      </c>
      <c r="C158" s="58" t="str">
        <f t="shared" si="24"/>
        <v/>
      </c>
      <c r="D158" s="58" t="str">
        <f>IF(OR(E158=0,E158=""),"",COUNTIF($E$7:E158,E158)&amp;E158)</f>
        <v/>
      </c>
      <c r="E158" s="58" t="str">
        <f t="shared" si="25"/>
        <v/>
      </c>
      <c r="F158" s="57">
        <f t="shared" si="26"/>
        <v>0</v>
      </c>
      <c r="H158" s="51"/>
      <c r="I158" s="50"/>
      <c r="J158" s="50"/>
      <c r="K158" s="50"/>
      <c r="L158" s="55" t="str">
        <f t="shared" si="22"/>
        <v/>
      </c>
      <c r="M158" s="48"/>
      <c r="N158" s="49"/>
      <c r="O158" s="50"/>
      <c r="P158" s="81" t="str">
        <f t="shared" si="28"/>
        <v/>
      </c>
      <c r="Q158" s="5"/>
      <c r="R158" s="81" t="str">
        <f t="shared" si="27"/>
        <v/>
      </c>
    </row>
    <row r="159" spans="2:18" ht="13" x14ac:dyDescent="0.3">
      <c r="B159" s="58">
        <f t="shared" si="23"/>
        <v>0</v>
      </c>
      <c r="C159" s="58" t="str">
        <f t="shared" si="24"/>
        <v/>
      </c>
      <c r="D159" s="58" t="str">
        <f>IF(OR(E159=0,E159=""),"",COUNTIF($E$7:E159,E159)&amp;E159)</f>
        <v/>
      </c>
      <c r="E159" s="58" t="str">
        <f t="shared" si="25"/>
        <v/>
      </c>
      <c r="F159" s="57">
        <f t="shared" si="26"/>
        <v>0</v>
      </c>
      <c r="H159" s="51"/>
      <c r="I159" s="50"/>
      <c r="J159" s="50"/>
      <c r="K159" s="50"/>
      <c r="L159" s="55" t="str">
        <f t="shared" si="22"/>
        <v/>
      </c>
      <c r="M159" s="48"/>
      <c r="N159" s="49"/>
      <c r="O159" s="50"/>
      <c r="P159" s="81" t="str">
        <f t="shared" si="28"/>
        <v/>
      </c>
      <c r="Q159" s="5"/>
      <c r="R159" s="81" t="str">
        <f t="shared" si="27"/>
        <v/>
      </c>
    </row>
    <row r="160" spans="2:18" ht="13" x14ac:dyDescent="0.3">
      <c r="B160" s="58">
        <f t="shared" si="23"/>
        <v>0</v>
      </c>
      <c r="C160" s="58" t="str">
        <f t="shared" si="24"/>
        <v/>
      </c>
      <c r="D160" s="58" t="str">
        <f>IF(OR(E160=0,E160=""),"",COUNTIF($E$7:E160,E160)&amp;E160)</f>
        <v/>
      </c>
      <c r="E160" s="58" t="str">
        <f t="shared" si="25"/>
        <v/>
      </c>
      <c r="F160" s="57">
        <f t="shared" si="26"/>
        <v>0</v>
      </c>
      <c r="H160" s="51"/>
      <c r="I160" s="50"/>
      <c r="J160" s="50"/>
      <c r="K160" s="50"/>
      <c r="L160" s="55" t="str">
        <f t="shared" si="22"/>
        <v/>
      </c>
      <c r="M160" s="48"/>
      <c r="N160" s="49"/>
      <c r="O160" s="50"/>
      <c r="P160" s="81" t="str">
        <f t="shared" si="28"/>
        <v/>
      </c>
      <c r="Q160" s="5"/>
      <c r="R160" s="81" t="str">
        <f t="shared" si="27"/>
        <v/>
      </c>
    </row>
    <row r="161" spans="2:18" ht="13" x14ac:dyDescent="0.3">
      <c r="B161" s="58">
        <f t="shared" si="23"/>
        <v>0</v>
      </c>
      <c r="C161" s="58" t="str">
        <f t="shared" si="24"/>
        <v/>
      </c>
      <c r="D161" s="58" t="str">
        <f>IF(OR(E161=0,E161=""),"",COUNTIF($E$7:E161,E161)&amp;E161)</f>
        <v/>
      </c>
      <c r="E161" s="58" t="str">
        <f t="shared" si="25"/>
        <v/>
      </c>
      <c r="F161" s="57">
        <f t="shared" si="26"/>
        <v>0</v>
      </c>
      <c r="H161" s="51"/>
      <c r="I161" s="50"/>
      <c r="J161" s="50"/>
      <c r="K161" s="50"/>
      <c r="L161" s="55" t="str">
        <f t="shared" si="22"/>
        <v/>
      </c>
      <c r="M161" s="48"/>
      <c r="N161" s="49"/>
      <c r="O161" s="50"/>
      <c r="P161" s="81" t="str">
        <f t="shared" si="28"/>
        <v/>
      </c>
      <c r="Q161" s="5"/>
      <c r="R161" s="81" t="str">
        <f t="shared" si="27"/>
        <v/>
      </c>
    </row>
    <row r="162" spans="2:18" ht="13" x14ac:dyDescent="0.3">
      <c r="B162" s="58">
        <f t="shared" si="23"/>
        <v>0</v>
      </c>
      <c r="C162" s="58" t="str">
        <f t="shared" si="24"/>
        <v/>
      </c>
      <c r="D162" s="58" t="str">
        <f>IF(OR(E162=0,E162=""),"",COUNTIF($E$7:E162,E162)&amp;E162)</f>
        <v/>
      </c>
      <c r="E162" s="58" t="str">
        <f t="shared" si="25"/>
        <v/>
      </c>
      <c r="F162" s="57">
        <f t="shared" si="26"/>
        <v>0</v>
      </c>
      <c r="H162" s="51"/>
      <c r="I162" s="50"/>
      <c r="J162" s="50"/>
      <c r="K162" s="50"/>
      <c r="L162" s="55" t="str">
        <f t="shared" si="22"/>
        <v/>
      </c>
      <c r="M162" s="48"/>
      <c r="N162" s="49"/>
      <c r="O162" s="50"/>
      <c r="P162" s="81" t="str">
        <f t="shared" si="28"/>
        <v/>
      </c>
      <c r="Q162" s="5"/>
      <c r="R162" s="81" t="str">
        <f t="shared" si="27"/>
        <v/>
      </c>
    </row>
    <row r="163" spans="2:18" ht="13" x14ac:dyDescent="0.3">
      <c r="B163" s="58">
        <f t="shared" si="23"/>
        <v>0</v>
      </c>
      <c r="C163" s="58" t="str">
        <f t="shared" si="24"/>
        <v/>
      </c>
      <c r="D163" s="58" t="str">
        <f>IF(OR(E163=0,E163=""),"",COUNTIF($E$7:E163,E163)&amp;E163)</f>
        <v/>
      </c>
      <c r="E163" s="58" t="str">
        <f t="shared" si="25"/>
        <v/>
      </c>
      <c r="F163" s="57">
        <f t="shared" si="26"/>
        <v>0</v>
      </c>
      <c r="H163" s="51"/>
      <c r="I163" s="50"/>
      <c r="J163" s="50"/>
      <c r="K163" s="50"/>
      <c r="L163" s="55" t="str">
        <f t="shared" si="22"/>
        <v/>
      </c>
      <c r="M163" s="48"/>
      <c r="N163" s="49"/>
      <c r="O163" s="50"/>
      <c r="P163" s="81" t="str">
        <f t="shared" si="28"/>
        <v/>
      </c>
      <c r="Q163" s="5"/>
      <c r="R163" s="81" t="str">
        <f t="shared" si="27"/>
        <v/>
      </c>
    </row>
    <row r="164" spans="2:18" ht="13" x14ac:dyDescent="0.3">
      <c r="B164" s="58">
        <f t="shared" si="23"/>
        <v>0</v>
      </c>
      <c r="C164" s="58" t="str">
        <f t="shared" si="24"/>
        <v/>
      </c>
      <c r="D164" s="58" t="str">
        <f>IF(OR(E164=0,E164=""),"",COUNTIF($E$7:E164,E164)&amp;E164)</f>
        <v/>
      </c>
      <c r="E164" s="58" t="str">
        <f t="shared" si="25"/>
        <v/>
      </c>
      <c r="F164" s="57">
        <f t="shared" si="26"/>
        <v>0</v>
      </c>
      <c r="H164" s="51"/>
      <c r="I164" s="50"/>
      <c r="J164" s="50"/>
      <c r="K164" s="50"/>
      <c r="L164" s="55" t="str">
        <f t="shared" si="22"/>
        <v/>
      </c>
      <c r="M164" s="48"/>
      <c r="N164" s="49"/>
      <c r="O164" s="50"/>
      <c r="P164" s="81" t="str">
        <f t="shared" si="28"/>
        <v/>
      </c>
      <c r="Q164" s="5"/>
      <c r="R164" s="81" t="str">
        <f t="shared" si="27"/>
        <v/>
      </c>
    </row>
    <row r="165" spans="2:18" ht="13" x14ac:dyDescent="0.3">
      <c r="B165" s="58">
        <f t="shared" si="23"/>
        <v>0</v>
      </c>
      <c r="C165" s="58" t="str">
        <f t="shared" si="24"/>
        <v/>
      </c>
      <c r="D165" s="58" t="str">
        <f>IF(OR(E165=0,E165=""),"",COUNTIF($E$7:E165,E165)&amp;E165)</f>
        <v/>
      </c>
      <c r="E165" s="58" t="str">
        <f t="shared" si="25"/>
        <v/>
      </c>
      <c r="F165" s="57">
        <f t="shared" si="26"/>
        <v>0</v>
      </c>
      <c r="H165" s="51"/>
      <c r="I165" s="50"/>
      <c r="J165" s="50"/>
      <c r="K165" s="50"/>
      <c r="L165" s="55" t="str">
        <f t="shared" si="22"/>
        <v/>
      </c>
      <c r="M165" s="48"/>
      <c r="N165" s="49"/>
      <c r="O165" s="50"/>
      <c r="P165" s="81" t="str">
        <f t="shared" si="28"/>
        <v/>
      </c>
      <c r="Q165" s="5"/>
      <c r="R165" s="81" t="str">
        <f t="shared" si="27"/>
        <v/>
      </c>
    </row>
    <row r="166" spans="2:18" ht="13" x14ac:dyDescent="0.3">
      <c r="B166" s="58">
        <f t="shared" si="23"/>
        <v>0</v>
      </c>
      <c r="C166" s="58" t="str">
        <f t="shared" si="24"/>
        <v/>
      </c>
      <c r="D166" s="58" t="str">
        <f>IF(OR(E166=0,E166=""),"",COUNTIF($E$7:E166,E166)&amp;E166)</f>
        <v/>
      </c>
      <c r="E166" s="58" t="str">
        <f t="shared" si="25"/>
        <v/>
      </c>
      <c r="F166" s="57">
        <f t="shared" si="26"/>
        <v>0</v>
      </c>
      <c r="H166" s="51"/>
      <c r="I166" s="50"/>
      <c r="J166" s="50"/>
      <c r="K166" s="50"/>
      <c r="L166" s="55" t="str">
        <f t="shared" si="22"/>
        <v/>
      </c>
      <c r="M166" s="48"/>
      <c r="N166" s="49"/>
      <c r="O166" s="50"/>
      <c r="P166" s="81" t="str">
        <f t="shared" si="28"/>
        <v/>
      </c>
      <c r="Q166" s="5"/>
      <c r="R166" s="81" t="str">
        <f t="shared" si="27"/>
        <v/>
      </c>
    </row>
    <row r="167" spans="2:18" ht="13" x14ac:dyDescent="0.3">
      <c r="B167" s="58">
        <f t="shared" si="23"/>
        <v>0</v>
      </c>
      <c r="C167" s="58" t="str">
        <f t="shared" si="24"/>
        <v/>
      </c>
      <c r="D167" s="58" t="str">
        <f>IF(OR(E167=0,E167=""),"",COUNTIF($E$7:E167,E167)&amp;E167)</f>
        <v/>
      </c>
      <c r="E167" s="58" t="str">
        <f t="shared" si="25"/>
        <v/>
      </c>
      <c r="F167" s="57">
        <f t="shared" si="26"/>
        <v>0</v>
      </c>
      <c r="H167" s="51"/>
      <c r="I167" s="50"/>
      <c r="J167" s="50"/>
      <c r="K167" s="50"/>
      <c r="L167" s="55" t="str">
        <f t="shared" si="22"/>
        <v/>
      </c>
      <c r="M167" s="48"/>
      <c r="N167" s="49"/>
      <c r="O167" s="50"/>
      <c r="P167" s="81" t="str">
        <f t="shared" si="28"/>
        <v/>
      </c>
      <c r="Q167" s="5"/>
      <c r="R167" s="81" t="str">
        <f t="shared" si="27"/>
        <v/>
      </c>
    </row>
    <row r="168" spans="2:18" ht="13" x14ac:dyDescent="0.3">
      <c r="B168" s="58">
        <f t="shared" si="23"/>
        <v>0</v>
      </c>
      <c r="C168" s="58" t="str">
        <f t="shared" si="24"/>
        <v/>
      </c>
      <c r="D168" s="58" t="str">
        <f>IF(OR(E168=0,E168=""),"",COUNTIF($E$7:E168,E168)&amp;E168)</f>
        <v/>
      </c>
      <c r="E168" s="58" t="str">
        <f t="shared" si="25"/>
        <v/>
      </c>
      <c r="F168" s="57">
        <f t="shared" si="26"/>
        <v>0</v>
      </c>
      <c r="H168" s="51"/>
      <c r="I168" s="50"/>
      <c r="J168" s="50"/>
      <c r="K168" s="50"/>
      <c r="L168" s="55" t="str">
        <f t="shared" si="22"/>
        <v/>
      </c>
      <c r="M168" s="48"/>
      <c r="N168" s="49"/>
      <c r="O168" s="50"/>
      <c r="P168" s="81" t="str">
        <f t="shared" si="28"/>
        <v/>
      </c>
      <c r="Q168" s="5"/>
      <c r="R168" s="81" t="str">
        <f t="shared" si="27"/>
        <v/>
      </c>
    </row>
    <row r="169" spans="2:18" ht="13" x14ac:dyDescent="0.3">
      <c r="B169" s="58">
        <f t="shared" si="23"/>
        <v>0</v>
      </c>
      <c r="C169" s="58" t="str">
        <f t="shared" si="24"/>
        <v/>
      </c>
      <c r="D169" s="58" t="str">
        <f>IF(OR(E169=0,E169=""),"",COUNTIF($E$7:E169,E169)&amp;E169)</f>
        <v/>
      </c>
      <c r="E169" s="58" t="str">
        <f t="shared" si="25"/>
        <v/>
      </c>
      <c r="F169" s="57">
        <f t="shared" si="26"/>
        <v>0</v>
      </c>
      <c r="H169" s="51"/>
      <c r="I169" s="50"/>
      <c r="J169" s="50"/>
      <c r="K169" s="50"/>
      <c r="L169" s="55" t="str">
        <f t="shared" si="22"/>
        <v/>
      </c>
      <c r="M169" s="48"/>
      <c r="N169" s="49"/>
      <c r="O169" s="50"/>
      <c r="P169" s="81" t="str">
        <f t="shared" si="28"/>
        <v/>
      </c>
      <c r="Q169" s="5"/>
      <c r="R169" s="81" t="str">
        <f t="shared" si="27"/>
        <v/>
      </c>
    </row>
    <row r="170" spans="2:18" ht="13" x14ac:dyDescent="0.3">
      <c r="B170" s="58">
        <f t="shared" si="23"/>
        <v>0</v>
      </c>
      <c r="C170" s="58" t="str">
        <f t="shared" si="24"/>
        <v/>
      </c>
      <c r="D170" s="58" t="str">
        <f>IF(OR(E170=0,E170=""),"",COUNTIF($E$7:E170,E170)&amp;E170)</f>
        <v/>
      </c>
      <c r="E170" s="58" t="str">
        <f t="shared" si="25"/>
        <v/>
      </c>
      <c r="F170" s="57">
        <f t="shared" si="26"/>
        <v>0</v>
      </c>
      <c r="H170" s="51"/>
      <c r="I170" s="50"/>
      <c r="J170" s="50"/>
      <c r="K170" s="50"/>
      <c r="L170" s="55" t="str">
        <f t="shared" si="22"/>
        <v/>
      </c>
      <c r="M170" s="48"/>
      <c r="N170" s="49"/>
      <c r="O170" s="50"/>
      <c r="P170" s="81" t="str">
        <f t="shared" si="28"/>
        <v/>
      </c>
      <c r="Q170" s="5"/>
      <c r="R170" s="81" t="str">
        <f t="shared" si="27"/>
        <v/>
      </c>
    </row>
    <row r="171" spans="2:18" ht="13" x14ac:dyDescent="0.3">
      <c r="B171" s="58">
        <f t="shared" si="23"/>
        <v>0</v>
      </c>
      <c r="C171" s="58" t="str">
        <f t="shared" si="24"/>
        <v/>
      </c>
      <c r="D171" s="58" t="str">
        <f>IF(OR(E171=0,E171=""),"",COUNTIF($E$7:E171,E171)&amp;E171)</f>
        <v/>
      </c>
      <c r="E171" s="58" t="str">
        <f t="shared" si="25"/>
        <v/>
      </c>
      <c r="F171" s="57">
        <f t="shared" si="26"/>
        <v>0</v>
      </c>
      <c r="H171" s="51"/>
      <c r="I171" s="50"/>
      <c r="J171" s="50"/>
      <c r="K171" s="50"/>
      <c r="L171" s="55" t="str">
        <f t="shared" si="22"/>
        <v/>
      </c>
      <c r="M171" s="48"/>
      <c r="N171" s="49"/>
      <c r="O171" s="50"/>
      <c r="P171" s="81" t="str">
        <f t="shared" si="28"/>
        <v/>
      </c>
      <c r="Q171" s="5"/>
      <c r="R171" s="81" t="str">
        <f t="shared" si="27"/>
        <v/>
      </c>
    </row>
    <row r="172" spans="2:18" ht="13" x14ac:dyDescent="0.3">
      <c r="B172" s="58">
        <f t="shared" si="23"/>
        <v>0</v>
      </c>
      <c r="C172" s="58" t="str">
        <f t="shared" si="24"/>
        <v/>
      </c>
      <c r="D172" s="58" t="str">
        <f>IF(OR(E172=0,E172=""),"",COUNTIF($E$7:E172,E172)&amp;E172)</f>
        <v/>
      </c>
      <c r="E172" s="58" t="str">
        <f t="shared" si="25"/>
        <v/>
      </c>
      <c r="F172" s="57">
        <f t="shared" si="26"/>
        <v>0</v>
      </c>
      <c r="H172" s="51"/>
      <c r="I172" s="50"/>
      <c r="J172" s="50"/>
      <c r="K172" s="50"/>
      <c r="L172" s="55" t="str">
        <f t="shared" si="22"/>
        <v/>
      </c>
      <c r="M172" s="48"/>
      <c r="N172" s="49"/>
      <c r="O172" s="50"/>
      <c r="P172" s="81" t="str">
        <f t="shared" si="28"/>
        <v/>
      </c>
      <c r="Q172" s="5"/>
      <c r="R172" s="81" t="str">
        <f t="shared" si="27"/>
        <v/>
      </c>
    </row>
    <row r="173" spans="2:18" ht="13" x14ac:dyDescent="0.3">
      <c r="B173" s="58">
        <f t="shared" si="23"/>
        <v>0</v>
      </c>
      <c r="C173" s="58" t="str">
        <f t="shared" si="24"/>
        <v/>
      </c>
      <c r="D173" s="58" t="str">
        <f>IF(OR(E173=0,E173=""),"",COUNTIF($E$7:E173,E173)&amp;E173)</f>
        <v/>
      </c>
      <c r="E173" s="58" t="str">
        <f t="shared" si="25"/>
        <v/>
      </c>
      <c r="F173" s="57">
        <f t="shared" si="26"/>
        <v>0</v>
      </c>
      <c r="H173" s="51"/>
      <c r="I173" s="50"/>
      <c r="J173" s="50"/>
      <c r="K173" s="50"/>
      <c r="L173" s="55" t="str">
        <f t="shared" si="22"/>
        <v/>
      </c>
      <c r="M173" s="48"/>
      <c r="N173" s="49"/>
      <c r="O173" s="50"/>
      <c r="P173" s="81" t="str">
        <f t="shared" si="28"/>
        <v/>
      </c>
      <c r="Q173" s="5"/>
      <c r="R173" s="81" t="str">
        <f t="shared" si="27"/>
        <v/>
      </c>
    </row>
    <row r="174" spans="2:18" ht="13" x14ac:dyDescent="0.3">
      <c r="B174" s="58">
        <f t="shared" si="23"/>
        <v>0</v>
      </c>
      <c r="C174" s="58" t="str">
        <f t="shared" si="24"/>
        <v/>
      </c>
      <c r="D174" s="58" t="str">
        <f>IF(OR(E174=0,E174=""),"",COUNTIF($E$7:E174,E174)&amp;E174)</f>
        <v/>
      </c>
      <c r="E174" s="58" t="str">
        <f t="shared" si="25"/>
        <v/>
      </c>
      <c r="F174" s="57">
        <f t="shared" si="26"/>
        <v>0</v>
      </c>
      <c r="H174" s="51"/>
      <c r="I174" s="50"/>
      <c r="J174" s="50"/>
      <c r="K174" s="50"/>
      <c r="L174" s="55" t="str">
        <f t="shared" si="22"/>
        <v/>
      </c>
      <c r="M174" s="48"/>
      <c r="N174" s="49"/>
      <c r="O174" s="50"/>
      <c r="P174" s="81" t="str">
        <f t="shared" si="28"/>
        <v/>
      </c>
      <c r="Q174" s="5"/>
      <c r="R174" s="81" t="str">
        <f t="shared" si="27"/>
        <v/>
      </c>
    </row>
    <row r="175" spans="2:18" ht="13" x14ac:dyDescent="0.3">
      <c r="B175" s="58">
        <f t="shared" si="23"/>
        <v>0</v>
      </c>
      <c r="C175" s="58" t="str">
        <f t="shared" si="24"/>
        <v/>
      </c>
      <c r="D175" s="58" t="str">
        <f>IF(OR(E175=0,E175=""),"",COUNTIF($E$7:E175,E175)&amp;E175)</f>
        <v/>
      </c>
      <c r="E175" s="58" t="str">
        <f t="shared" si="25"/>
        <v/>
      </c>
      <c r="F175" s="57">
        <f t="shared" si="26"/>
        <v>0</v>
      </c>
      <c r="H175" s="51"/>
      <c r="I175" s="50"/>
      <c r="J175" s="50"/>
      <c r="K175" s="50"/>
      <c r="L175" s="55" t="str">
        <f t="shared" si="22"/>
        <v/>
      </c>
      <c r="M175" s="48"/>
      <c r="N175" s="49"/>
      <c r="O175" s="50"/>
      <c r="P175" s="81" t="str">
        <f t="shared" si="28"/>
        <v/>
      </c>
      <c r="Q175" s="5"/>
      <c r="R175" s="81" t="str">
        <f t="shared" si="27"/>
        <v/>
      </c>
    </row>
    <row r="176" spans="2:18" ht="13" x14ac:dyDescent="0.3">
      <c r="B176" s="58">
        <f t="shared" si="23"/>
        <v>0</v>
      </c>
      <c r="C176" s="58" t="str">
        <f t="shared" si="24"/>
        <v/>
      </c>
      <c r="D176" s="58" t="str">
        <f>IF(OR(E176=0,E176=""),"",COUNTIF($E$7:E176,E176)&amp;E176)</f>
        <v/>
      </c>
      <c r="E176" s="58" t="str">
        <f t="shared" si="25"/>
        <v/>
      </c>
      <c r="F176" s="57">
        <f t="shared" si="26"/>
        <v>0</v>
      </c>
      <c r="H176" s="51"/>
      <c r="I176" s="50"/>
      <c r="J176" s="50"/>
      <c r="K176" s="50"/>
      <c r="L176" s="55" t="str">
        <f t="shared" si="22"/>
        <v/>
      </c>
      <c r="M176" s="48"/>
      <c r="N176" s="49"/>
      <c r="O176" s="50"/>
      <c r="P176" s="81" t="str">
        <f t="shared" si="28"/>
        <v/>
      </c>
      <c r="Q176" s="5"/>
      <c r="R176" s="81" t="str">
        <f t="shared" si="27"/>
        <v/>
      </c>
    </row>
    <row r="177" spans="2:18" ht="13" x14ac:dyDescent="0.3">
      <c r="B177" s="58">
        <f t="shared" si="23"/>
        <v>0</v>
      </c>
      <c r="C177" s="58" t="str">
        <f t="shared" si="24"/>
        <v/>
      </c>
      <c r="D177" s="58" t="str">
        <f>IF(OR(E177=0,E177=""),"",COUNTIF($E$7:E177,E177)&amp;E177)</f>
        <v/>
      </c>
      <c r="E177" s="58" t="str">
        <f t="shared" si="25"/>
        <v/>
      </c>
      <c r="F177" s="57">
        <f t="shared" si="26"/>
        <v>0</v>
      </c>
      <c r="H177" s="51"/>
      <c r="I177" s="50"/>
      <c r="J177" s="50"/>
      <c r="K177" s="50"/>
      <c r="L177" s="55" t="str">
        <f t="shared" si="22"/>
        <v/>
      </c>
      <c r="M177" s="48"/>
      <c r="N177" s="49"/>
      <c r="O177" s="50"/>
      <c r="P177" s="81" t="str">
        <f t="shared" si="28"/>
        <v/>
      </c>
      <c r="Q177" s="5"/>
      <c r="R177" s="81" t="str">
        <f t="shared" si="27"/>
        <v/>
      </c>
    </row>
    <row r="178" spans="2:18" ht="13" x14ac:dyDescent="0.3">
      <c r="B178" s="58">
        <f t="shared" si="23"/>
        <v>0</v>
      </c>
      <c r="C178" s="58" t="str">
        <f t="shared" si="24"/>
        <v/>
      </c>
      <c r="D178" s="58" t="str">
        <f>IF(OR(E178=0,E178=""),"",COUNTIF($E$7:E178,E178)&amp;E178)</f>
        <v/>
      </c>
      <c r="E178" s="58" t="str">
        <f t="shared" si="25"/>
        <v/>
      </c>
      <c r="F178" s="57">
        <f t="shared" si="26"/>
        <v>0</v>
      </c>
      <c r="H178" s="51"/>
      <c r="I178" s="50"/>
      <c r="J178" s="50"/>
      <c r="K178" s="50"/>
      <c r="L178" s="55" t="str">
        <f t="shared" si="22"/>
        <v/>
      </c>
      <c r="M178" s="48"/>
      <c r="N178" s="49"/>
      <c r="O178" s="50"/>
      <c r="P178" s="81" t="str">
        <f t="shared" si="28"/>
        <v/>
      </c>
      <c r="Q178" s="5"/>
      <c r="R178" s="81" t="str">
        <f t="shared" si="27"/>
        <v/>
      </c>
    </row>
    <row r="179" spans="2:18" ht="13" x14ac:dyDescent="0.3">
      <c r="B179" s="58">
        <f t="shared" si="23"/>
        <v>0</v>
      </c>
      <c r="C179" s="58" t="str">
        <f t="shared" si="24"/>
        <v/>
      </c>
      <c r="D179" s="58" t="str">
        <f>IF(OR(E179=0,E179=""),"",COUNTIF($E$7:E179,E179)&amp;E179)</f>
        <v/>
      </c>
      <c r="E179" s="58" t="str">
        <f t="shared" si="25"/>
        <v/>
      </c>
      <c r="F179" s="57">
        <f t="shared" si="26"/>
        <v>0</v>
      </c>
      <c r="H179" s="51"/>
      <c r="I179" s="50"/>
      <c r="J179" s="50"/>
      <c r="K179" s="50"/>
      <c r="L179" s="55" t="str">
        <f t="shared" si="22"/>
        <v/>
      </c>
      <c r="M179" s="48"/>
      <c r="N179" s="49"/>
      <c r="O179" s="50"/>
      <c r="P179" s="81" t="str">
        <f t="shared" si="28"/>
        <v/>
      </c>
      <c r="Q179" s="5"/>
      <c r="R179" s="81" t="str">
        <f t="shared" si="27"/>
        <v/>
      </c>
    </row>
    <row r="180" spans="2:18" ht="13" x14ac:dyDescent="0.3">
      <c r="B180" s="58">
        <f t="shared" si="23"/>
        <v>0</v>
      </c>
      <c r="C180" s="58" t="str">
        <f t="shared" si="24"/>
        <v/>
      </c>
      <c r="D180" s="58" t="str">
        <f>IF(OR(E180=0,E180=""),"",COUNTIF($E$7:E180,E180)&amp;E180)</f>
        <v/>
      </c>
      <c r="E180" s="58" t="str">
        <f t="shared" si="25"/>
        <v/>
      </c>
      <c r="F180" s="57">
        <f t="shared" si="26"/>
        <v>0</v>
      </c>
      <c r="H180" s="51"/>
      <c r="I180" s="50"/>
      <c r="J180" s="50"/>
      <c r="K180" s="50"/>
      <c r="L180" s="55" t="str">
        <f t="shared" si="22"/>
        <v/>
      </c>
      <c r="M180" s="48"/>
      <c r="N180" s="49"/>
      <c r="O180" s="50"/>
      <c r="P180" s="81" t="str">
        <f t="shared" si="28"/>
        <v/>
      </c>
      <c r="Q180" s="5"/>
      <c r="R180" s="81" t="str">
        <f t="shared" si="27"/>
        <v/>
      </c>
    </row>
    <row r="181" spans="2:18" ht="13" x14ac:dyDescent="0.3">
      <c r="B181" s="58">
        <f t="shared" si="23"/>
        <v>0</v>
      </c>
      <c r="C181" s="58" t="str">
        <f t="shared" si="24"/>
        <v/>
      </c>
      <c r="D181" s="58" t="str">
        <f>IF(OR(E181=0,E181=""),"",COUNTIF($E$7:E181,E181)&amp;E181)</f>
        <v/>
      </c>
      <c r="E181" s="58" t="str">
        <f t="shared" si="25"/>
        <v/>
      </c>
      <c r="F181" s="57">
        <f t="shared" si="26"/>
        <v>0</v>
      </c>
      <c r="H181" s="51"/>
      <c r="I181" s="50"/>
      <c r="J181" s="50"/>
      <c r="K181" s="50"/>
      <c r="L181" s="55" t="str">
        <f t="shared" si="22"/>
        <v/>
      </c>
      <c r="M181" s="48"/>
      <c r="N181" s="49"/>
      <c r="O181" s="50"/>
      <c r="P181" s="81" t="str">
        <f t="shared" si="28"/>
        <v/>
      </c>
      <c r="Q181" s="5"/>
      <c r="R181" s="81" t="str">
        <f t="shared" si="27"/>
        <v/>
      </c>
    </row>
    <row r="182" spans="2:18" ht="13" x14ac:dyDescent="0.3">
      <c r="B182" s="58">
        <f t="shared" si="23"/>
        <v>0</v>
      </c>
      <c r="C182" s="58" t="str">
        <f t="shared" si="24"/>
        <v/>
      </c>
      <c r="D182" s="58" t="str">
        <f>IF(OR(E182=0,E182=""),"",COUNTIF($E$7:E182,E182)&amp;E182)</f>
        <v/>
      </c>
      <c r="E182" s="58" t="str">
        <f t="shared" si="25"/>
        <v/>
      </c>
      <c r="F182" s="57">
        <f t="shared" si="26"/>
        <v>0</v>
      </c>
      <c r="H182" s="51"/>
      <c r="I182" s="50"/>
      <c r="J182" s="50"/>
      <c r="K182" s="50"/>
      <c r="L182" s="55" t="str">
        <f t="shared" si="22"/>
        <v/>
      </c>
      <c r="M182" s="48"/>
      <c r="N182" s="49"/>
      <c r="O182" s="50"/>
      <c r="P182" s="81" t="str">
        <f t="shared" si="28"/>
        <v/>
      </c>
      <c r="Q182" s="5"/>
      <c r="R182" s="81" t="str">
        <f t="shared" si="27"/>
        <v/>
      </c>
    </row>
    <row r="183" spans="2:18" ht="13" x14ac:dyDescent="0.3">
      <c r="B183" s="58">
        <f t="shared" si="23"/>
        <v>0</v>
      </c>
      <c r="C183" s="58" t="str">
        <f t="shared" si="24"/>
        <v/>
      </c>
      <c r="D183" s="58" t="str">
        <f>IF(OR(E183=0,E183=""),"",COUNTIF($E$7:E183,E183)&amp;E183)</f>
        <v/>
      </c>
      <c r="E183" s="58" t="str">
        <f t="shared" si="25"/>
        <v/>
      </c>
      <c r="F183" s="57">
        <f t="shared" si="26"/>
        <v>0</v>
      </c>
      <c r="H183" s="51"/>
      <c r="I183" s="50"/>
      <c r="J183" s="50"/>
      <c r="K183" s="50"/>
      <c r="L183" s="55" t="str">
        <f t="shared" si="22"/>
        <v/>
      </c>
      <c r="M183" s="48"/>
      <c r="N183" s="49"/>
      <c r="O183" s="50"/>
      <c r="P183" s="81" t="str">
        <f t="shared" si="28"/>
        <v/>
      </c>
      <c r="Q183" s="5"/>
      <c r="R183" s="81" t="str">
        <f t="shared" si="27"/>
        <v/>
      </c>
    </row>
    <row r="184" spans="2:18" ht="13" x14ac:dyDescent="0.3">
      <c r="B184" s="58">
        <f t="shared" si="23"/>
        <v>0</v>
      </c>
      <c r="C184" s="58" t="str">
        <f t="shared" si="24"/>
        <v/>
      </c>
      <c r="D184" s="58" t="str">
        <f>IF(OR(E184=0,E184=""),"",COUNTIF($E$7:E184,E184)&amp;E184)</f>
        <v/>
      </c>
      <c r="E184" s="58" t="str">
        <f t="shared" si="25"/>
        <v/>
      </c>
      <c r="F184" s="57">
        <f t="shared" si="26"/>
        <v>0</v>
      </c>
      <c r="H184" s="51"/>
      <c r="I184" s="50"/>
      <c r="J184" s="50"/>
      <c r="K184" s="50"/>
      <c r="L184" s="55" t="str">
        <f t="shared" si="22"/>
        <v/>
      </c>
      <c r="M184" s="48"/>
      <c r="N184" s="49"/>
      <c r="O184" s="50"/>
      <c r="P184" s="81" t="str">
        <f t="shared" si="28"/>
        <v/>
      </c>
      <c r="Q184" s="5"/>
      <c r="R184" s="81" t="str">
        <f t="shared" si="27"/>
        <v/>
      </c>
    </row>
    <row r="185" spans="2:18" ht="13" x14ac:dyDescent="0.3">
      <c r="B185" s="58">
        <f t="shared" si="23"/>
        <v>0</v>
      </c>
      <c r="C185" s="58" t="str">
        <f t="shared" si="24"/>
        <v/>
      </c>
      <c r="D185" s="58" t="str">
        <f>IF(OR(E185=0,E185=""),"",COUNTIF($E$7:E185,E185)&amp;E185)</f>
        <v/>
      </c>
      <c r="E185" s="58" t="str">
        <f t="shared" si="25"/>
        <v/>
      </c>
      <c r="F185" s="57">
        <f t="shared" si="26"/>
        <v>0</v>
      </c>
      <c r="H185" s="51"/>
      <c r="I185" s="50"/>
      <c r="J185" s="50"/>
      <c r="K185" s="50"/>
      <c r="L185" s="55" t="str">
        <f t="shared" si="22"/>
        <v/>
      </c>
      <c r="M185" s="48"/>
      <c r="N185" s="49"/>
      <c r="O185" s="50"/>
      <c r="P185" s="81" t="str">
        <f t="shared" si="28"/>
        <v/>
      </c>
      <c r="Q185" s="5"/>
      <c r="R185" s="81" t="str">
        <f t="shared" si="27"/>
        <v/>
      </c>
    </row>
    <row r="186" spans="2:18" ht="13" x14ac:dyDescent="0.3">
      <c r="B186" s="58">
        <f t="shared" si="23"/>
        <v>0</v>
      </c>
      <c r="C186" s="58" t="str">
        <f t="shared" si="24"/>
        <v/>
      </c>
      <c r="D186" s="58" t="str">
        <f>IF(OR(E186=0,E186=""),"",COUNTIF($E$7:E186,E186)&amp;E186)</f>
        <v/>
      </c>
      <c r="E186" s="58" t="str">
        <f t="shared" si="25"/>
        <v/>
      </c>
      <c r="F186" s="57">
        <f t="shared" si="26"/>
        <v>0</v>
      </c>
      <c r="H186" s="51"/>
      <c r="I186" s="50"/>
      <c r="J186" s="50"/>
      <c r="K186" s="50"/>
      <c r="L186" s="55" t="str">
        <f t="shared" si="22"/>
        <v/>
      </c>
      <c r="M186" s="48"/>
      <c r="N186" s="49"/>
      <c r="O186" s="50"/>
      <c r="P186" s="81" t="str">
        <f t="shared" si="28"/>
        <v/>
      </c>
      <c r="Q186" s="5"/>
      <c r="R186" s="81" t="str">
        <f t="shared" si="27"/>
        <v/>
      </c>
    </row>
    <row r="187" spans="2:18" ht="13" x14ac:dyDescent="0.3">
      <c r="B187" s="58">
        <f t="shared" si="23"/>
        <v>0</v>
      </c>
      <c r="C187" s="58" t="str">
        <f t="shared" si="24"/>
        <v/>
      </c>
      <c r="D187" s="58" t="str">
        <f>IF(OR(E187=0,E187=""),"",COUNTIF($E$7:E187,E187)&amp;E187)</f>
        <v/>
      </c>
      <c r="E187" s="58" t="str">
        <f t="shared" si="25"/>
        <v/>
      </c>
      <c r="F187" s="57">
        <f t="shared" si="26"/>
        <v>0</v>
      </c>
      <c r="H187" s="51"/>
      <c r="I187" s="50"/>
      <c r="J187" s="50"/>
      <c r="K187" s="50"/>
      <c r="L187" s="55" t="str">
        <f t="shared" si="22"/>
        <v/>
      </c>
      <c r="M187" s="48"/>
      <c r="N187" s="49"/>
      <c r="O187" s="50"/>
      <c r="P187" s="81" t="str">
        <f t="shared" si="28"/>
        <v/>
      </c>
      <c r="Q187" s="5"/>
      <c r="R187" s="81" t="str">
        <f t="shared" si="27"/>
        <v/>
      </c>
    </row>
    <row r="188" spans="2:18" ht="13" x14ac:dyDescent="0.3">
      <c r="B188" s="58">
        <f t="shared" si="23"/>
        <v>0</v>
      </c>
      <c r="C188" s="58" t="str">
        <f t="shared" si="24"/>
        <v/>
      </c>
      <c r="D188" s="58" t="str">
        <f>IF(OR(E188=0,E188=""),"",COUNTIF($E$7:E188,E188)&amp;E188)</f>
        <v/>
      </c>
      <c r="E188" s="58" t="str">
        <f t="shared" si="25"/>
        <v/>
      </c>
      <c r="F188" s="57">
        <f t="shared" si="26"/>
        <v>0</v>
      </c>
      <c r="H188" s="51"/>
      <c r="I188" s="50"/>
      <c r="J188" s="50"/>
      <c r="K188" s="50"/>
      <c r="L188" s="55" t="str">
        <f t="shared" si="22"/>
        <v/>
      </c>
      <c r="M188" s="48"/>
      <c r="N188" s="49"/>
      <c r="O188" s="50"/>
      <c r="P188" s="81" t="str">
        <f t="shared" si="28"/>
        <v/>
      </c>
      <c r="Q188" s="5"/>
      <c r="R188" s="81" t="str">
        <f t="shared" si="27"/>
        <v/>
      </c>
    </row>
    <row r="189" spans="2:18" ht="13" x14ac:dyDescent="0.3">
      <c r="B189" s="58">
        <f t="shared" si="23"/>
        <v>0</v>
      </c>
      <c r="C189" s="58" t="str">
        <f t="shared" si="24"/>
        <v/>
      </c>
      <c r="D189" s="58" t="str">
        <f>IF(OR(E189=0,E189=""),"",COUNTIF($E$7:E189,E189)&amp;E189)</f>
        <v/>
      </c>
      <c r="E189" s="58" t="str">
        <f t="shared" si="25"/>
        <v/>
      </c>
      <c r="F189" s="57">
        <f t="shared" si="26"/>
        <v>0</v>
      </c>
      <c r="H189" s="51"/>
      <c r="I189" s="50"/>
      <c r="J189" s="50"/>
      <c r="K189" s="50"/>
      <c r="L189" s="55" t="str">
        <f t="shared" si="22"/>
        <v/>
      </c>
      <c r="M189" s="48"/>
      <c r="N189" s="49"/>
      <c r="O189" s="50"/>
      <c r="P189" s="81" t="str">
        <f t="shared" si="28"/>
        <v/>
      </c>
      <c r="Q189" s="5"/>
      <c r="R189" s="81" t="str">
        <f t="shared" si="27"/>
        <v/>
      </c>
    </row>
    <row r="190" spans="2:18" ht="13" x14ac:dyDescent="0.3">
      <c r="B190" s="58">
        <f t="shared" si="23"/>
        <v>0</v>
      </c>
      <c r="C190" s="58" t="str">
        <f t="shared" si="24"/>
        <v/>
      </c>
      <c r="D190" s="58" t="str">
        <f>IF(OR(E190=0,E190=""),"",COUNTIF($E$7:E190,E190)&amp;E190)</f>
        <v/>
      </c>
      <c r="E190" s="58" t="str">
        <f t="shared" si="25"/>
        <v/>
      </c>
      <c r="F190" s="57">
        <f t="shared" si="26"/>
        <v>0</v>
      </c>
      <c r="H190" s="51"/>
      <c r="I190" s="50"/>
      <c r="J190" s="50"/>
      <c r="K190" s="50"/>
      <c r="L190" s="55" t="str">
        <f t="shared" si="22"/>
        <v/>
      </c>
      <c r="M190" s="48"/>
      <c r="N190" s="49"/>
      <c r="O190" s="50"/>
      <c r="P190" s="81" t="str">
        <f t="shared" si="28"/>
        <v/>
      </c>
      <c r="Q190" s="5"/>
      <c r="R190" s="81" t="str">
        <f t="shared" si="27"/>
        <v/>
      </c>
    </row>
    <row r="191" spans="2:18" ht="13" x14ac:dyDescent="0.3">
      <c r="B191" s="58">
        <f t="shared" si="23"/>
        <v>0</v>
      </c>
      <c r="C191" s="58" t="str">
        <f t="shared" si="24"/>
        <v/>
      </c>
      <c r="D191" s="58" t="str">
        <f>IF(OR(E191=0,E191=""),"",COUNTIF($E$7:E191,E191)&amp;E191)</f>
        <v/>
      </c>
      <c r="E191" s="58" t="str">
        <f t="shared" si="25"/>
        <v/>
      </c>
      <c r="F191" s="57">
        <f t="shared" si="26"/>
        <v>0</v>
      </c>
      <c r="H191" s="51"/>
      <c r="I191" s="50"/>
      <c r="J191" s="50"/>
      <c r="K191" s="50"/>
      <c r="L191" s="55" t="str">
        <f t="shared" si="22"/>
        <v/>
      </c>
      <c r="M191" s="48"/>
      <c r="N191" s="49"/>
      <c r="O191" s="50"/>
      <c r="P191" s="81" t="str">
        <f t="shared" si="28"/>
        <v/>
      </c>
      <c r="Q191" s="5"/>
      <c r="R191" s="81" t="str">
        <f t="shared" si="27"/>
        <v/>
      </c>
    </row>
    <row r="192" spans="2:18" ht="13" x14ac:dyDescent="0.3">
      <c r="B192" s="58">
        <f t="shared" si="23"/>
        <v>0</v>
      </c>
      <c r="C192" s="58" t="str">
        <f t="shared" si="24"/>
        <v/>
      </c>
      <c r="D192" s="58" t="str">
        <f>IF(OR(E192=0,E192=""),"",COUNTIF($E$7:E192,E192)&amp;E192)</f>
        <v/>
      </c>
      <c r="E192" s="58" t="str">
        <f t="shared" si="25"/>
        <v/>
      </c>
      <c r="F192" s="57">
        <f t="shared" si="26"/>
        <v>0</v>
      </c>
      <c r="H192" s="51"/>
      <c r="I192" s="50"/>
      <c r="J192" s="50"/>
      <c r="K192" s="50"/>
      <c r="L192" s="55" t="str">
        <f t="shared" si="22"/>
        <v/>
      </c>
      <c r="M192" s="48"/>
      <c r="N192" s="49"/>
      <c r="O192" s="50"/>
      <c r="P192" s="81" t="str">
        <f t="shared" si="28"/>
        <v/>
      </c>
      <c r="Q192" s="5"/>
      <c r="R192" s="81" t="str">
        <f t="shared" si="27"/>
        <v/>
      </c>
    </row>
    <row r="193" spans="2:18" ht="13" x14ac:dyDescent="0.3">
      <c r="B193" s="58">
        <f t="shared" si="23"/>
        <v>0</v>
      </c>
      <c r="C193" s="58" t="str">
        <f t="shared" si="24"/>
        <v/>
      </c>
      <c r="D193" s="58" t="str">
        <f>IF(OR(E193=0,E193=""),"",COUNTIF($E$7:E193,E193)&amp;E193)</f>
        <v/>
      </c>
      <c r="E193" s="58" t="str">
        <f t="shared" si="25"/>
        <v/>
      </c>
      <c r="F193" s="57">
        <f t="shared" si="26"/>
        <v>0</v>
      </c>
      <c r="H193" s="51"/>
      <c r="I193" s="50"/>
      <c r="J193" s="50"/>
      <c r="K193" s="50"/>
      <c r="L193" s="55" t="str">
        <f t="shared" si="22"/>
        <v/>
      </c>
      <c r="M193" s="48"/>
      <c r="N193" s="49"/>
      <c r="O193" s="50"/>
      <c r="P193" s="81" t="str">
        <f t="shared" si="28"/>
        <v/>
      </c>
      <c r="Q193" s="5"/>
      <c r="R193" s="81" t="str">
        <f t="shared" si="27"/>
        <v/>
      </c>
    </row>
    <row r="194" spans="2:18" ht="13" x14ac:dyDescent="0.3">
      <c r="B194" s="58">
        <f t="shared" si="23"/>
        <v>0</v>
      </c>
      <c r="C194" s="58" t="str">
        <f t="shared" si="24"/>
        <v/>
      </c>
      <c r="D194" s="58" t="str">
        <f>IF(OR(E194=0,E194=""),"",COUNTIF($E$7:E194,E194)&amp;E194)</f>
        <v/>
      </c>
      <c r="E194" s="58" t="str">
        <f t="shared" si="25"/>
        <v/>
      </c>
      <c r="F194" s="57">
        <f t="shared" si="26"/>
        <v>0</v>
      </c>
      <c r="H194" s="51"/>
      <c r="I194" s="50"/>
      <c r="J194" s="50"/>
      <c r="K194" s="50"/>
      <c r="L194" s="55" t="str">
        <f t="shared" si="22"/>
        <v/>
      </c>
      <c r="M194" s="48"/>
      <c r="N194" s="49"/>
      <c r="O194" s="50"/>
      <c r="P194" s="81" t="str">
        <f t="shared" si="28"/>
        <v/>
      </c>
      <c r="Q194" s="5"/>
      <c r="R194" s="81" t="str">
        <f t="shared" si="27"/>
        <v/>
      </c>
    </row>
    <row r="195" spans="2:18" ht="13" x14ac:dyDescent="0.3">
      <c r="B195" s="58">
        <f t="shared" si="23"/>
        <v>0</v>
      </c>
      <c r="C195" s="58" t="str">
        <f t="shared" si="24"/>
        <v/>
      </c>
      <c r="D195" s="58" t="str">
        <f>IF(OR(E195=0,E195=""),"",COUNTIF($E$7:E195,E195)&amp;E195)</f>
        <v/>
      </c>
      <c r="E195" s="58" t="str">
        <f t="shared" si="25"/>
        <v/>
      </c>
      <c r="F195" s="57">
        <f t="shared" si="26"/>
        <v>0</v>
      </c>
      <c r="H195" s="51"/>
      <c r="I195" s="50"/>
      <c r="J195" s="50"/>
      <c r="K195" s="50"/>
      <c r="L195" s="55" t="str">
        <f t="shared" si="22"/>
        <v/>
      </c>
      <c r="M195" s="48"/>
      <c r="N195" s="49"/>
      <c r="O195" s="50"/>
      <c r="P195" s="81" t="str">
        <f t="shared" si="28"/>
        <v/>
      </c>
      <c r="Q195" s="5"/>
      <c r="R195" s="81" t="str">
        <f t="shared" si="27"/>
        <v/>
      </c>
    </row>
    <row r="196" spans="2:18" ht="13" x14ac:dyDescent="0.3">
      <c r="B196" s="58">
        <f t="shared" si="23"/>
        <v>0</v>
      </c>
      <c r="C196" s="58" t="str">
        <f t="shared" si="24"/>
        <v/>
      </c>
      <c r="D196" s="58" t="str">
        <f>IF(OR(E196=0,E196=""),"",COUNTIF($E$7:E196,E196)&amp;E196)</f>
        <v/>
      </c>
      <c r="E196" s="58" t="str">
        <f t="shared" si="25"/>
        <v/>
      </c>
      <c r="F196" s="57">
        <f t="shared" si="26"/>
        <v>0</v>
      </c>
      <c r="H196" s="51"/>
      <c r="I196" s="50"/>
      <c r="J196" s="50"/>
      <c r="K196" s="50"/>
      <c r="L196" s="55" t="str">
        <f t="shared" si="22"/>
        <v/>
      </c>
      <c r="M196" s="48"/>
      <c r="N196" s="49"/>
      <c r="O196" s="50"/>
      <c r="P196" s="81" t="str">
        <f t="shared" si="28"/>
        <v/>
      </c>
      <c r="Q196" s="5"/>
      <c r="R196" s="81" t="str">
        <f t="shared" si="27"/>
        <v/>
      </c>
    </row>
    <row r="197" spans="2:18" ht="13" x14ac:dyDescent="0.3">
      <c r="B197" s="58">
        <f t="shared" si="23"/>
        <v>0</v>
      </c>
      <c r="C197" s="58" t="str">
        <f t="shared" si="24"/>
        <v/>
      </c>
      <c r="D197" s="58" t="str">
        <f>IF(OR(E197=0,E197=""),"",COUNTIF($E$7:E197,E197)&amp;E197)</f>
        <v/>
      </c>
      <c r="E197" s="58" t="str">
        <f t="shared" si="25"/>
        <v/>
      </c>
      <c r="F197" s="57">
        <f t="shared" si="26"/>
        <v>0</v>
      </c>
      <c r="H197" s="51"/>
      <c r="I197" s="50"/>
      <c r="J197" s="50"/>
      <c r="K197" s="50"/>
      <c r="L197" s="55" t="str">
        <f t="shared" si="22"/>
        <v/>
      </c>
      <c r="M197" s="48"/>
      <c r="N197" s="49"/>
      <c r="O197" s="50"/>
      <c r="P197" s="81" t="str">
        <f t="shared" si="28"/>
        <v/>
      </c>
      <c r="Q197" s="5"/>
      <c r="R197" s="81" t="str">
        <f t="shared" si="27"/>
        <v/>
      </c>
    </row>
    <row r="198" spans="2:18" ht="13" x14ac:dyDescent="0.3">
      <c r="B198" s="58">
        <f t="shared" si="23"/>
        <v>0</v>
      </c>
      <c r="C198" s="58" t="str">
        <f t="shared" si="24"/>
        <v/>
      </c>
      <c r="D198" s="58" t="str">
        <f>IF(OR(E198=0,E198=""),"",COUNTIF($E$7:E198,E198)&amp;E198)</f>
        <v/>
      </c>
      <c r="E198" s="58" t="str">
        <f t="shared" si="25"/>
        <v/>
      </c>
      <c r="F198" s="57">
        <f t="shared" si="26"/>
        <v>0</v>
      </c>
      <c r="H198" s="51"/>
      <c r="I198" s="50"/>
      <c r="J198" s="50"/>
      <c r="K198" s="50"/>
      <c r="L198" s="55" t="str">
        <f t="shared" si="22"/>
        <v/>
      </c>
      <c r="M198" s="48"/>
      <c r="N198" s="49"/>
      <c r="O198" s="50"/>
      <c r="P198" s="81" t="str">
        <f t="shared" si="28"/>
        <v/>
      </c>
      <c r="Q198" s="5"/>
      <c r="R198" s="81" t="str">
        <f t="shared" si="27"/>
        <v/>
      </c>
    </row>
    <row r="199" spans="2:18" ht="13" x14ac:dyDescent="0.3">
      <c r="B199" s="58">
        <f t="shared" si="23"/>
        <v>0</v>
      </c>
      <c r="C199" s="58" t="str">
        <f t="shared" si="24"/>
        <v/>
      </c>
      <c r="D199" s="58" t="str">
        <f>IF(OR(E199=0,E199=""),"",COUNTIF($E$7:E199,E199)&amp;E199)</f>
        <v/>
      </c>
      <c r="E199" s="58" t="str">
        <f t="shared" si="25"/>
        <v/>
      </c>
      <c r="F199" s="57">
        <f t="shared" si="26"/>
        <v>0</v>
      </c>
      <c r="H199" s="51"/>
      <c r="I199" s="50"/>
      <c r="J199" s="50"/>
      <c r="K199" s="50"/>
      <c r="L199" s="55" t="str">
        <f t="shared" si="22"/>
        <v/>
      </c>
      <c r="M199" s="48"/>
      <c r="N199" s="49"/>
      <c r="O199" s="50"/>
      <c r="P199" s="81" t="str">
        <f t="shared" si="28"/>
        <v/>
      </c>
      <c r="Q199" s="5"/>
      <c r="R199" s="81" t="str">
        <f t="shared" si="27"/>
        <v/>
      </c>
    </row>
    <row r="200" spans="2:18" ht="13" x14ac:dyDescent="0.3">
      <c r="B200" s="58">
        <f t="shared" si="23"/>
        <v>0</v>
      </c>
      <c r="C200" s="58" t="str">
        <f t="shared" si="24"/>
        <v/>
      </c>
      <c r="D200" s="58" t="str">
        <f>IF(OR(E200=0,E200=""),"",COUNTIF($E$7:E200,E200)&amp;E200)</f>
        <v/>
      </c>
      <c r="E200" s="58" t="str">
        <f t="shared" si="25"/>
        <v/>
      </c>
      <c r="F200" s="57">
        <f t="shared" si="26"/>
        <v>0</v>
      </c>
      <c r="H200" s="51"/>
      <c r="I200" s="50"/>
      <c r="J200" s="50"/>
      <c r="K200" s="50"/>
      <c r="L200" s="55" t="str">
        <f t="shared" ref="L200:L263" si="29">IFERROR(IF(K200="","",VLOOKUP(K200,T_Akun,2,0)),"Cek Kembali Kode Akun nya!!!")</f>
        <v/>
      </c>
      <c r="M200" s="48"/>
      <c r="N200" s="49"/>
      <c r="O200" s="50"/>
      <c r="P200" s="81" t="str">
        <f t="shared" si="28"/>
        <v/>
      </c>
      <c r="Q200" s="5"/>
      <c r="R200" s="81" t="str">
        <f t="shared" si="27"/>
        <v/>
      </c>
    </row>
    <row r="201" spans="2:18" ht="13" x14ac:dyDescent="0.3">
      <c r="B201" s="58">
        <f t="shared" ref="B201:B264" si="30">IF(C201&lt;&gt;"","",K201)</f>
        <v>0</v>
      </c>
      <c r="C201" s="58" t="str">
        <f t="shared" ref="C201:C264" si="31">IF(LEFT(I201,3)="JP-",K201,"")</f>
        <v/>
      </c>
      <c r="D201" s="58" t="str">
        <f>IF(OR(E201=0,E201=""),"",COUNTIF($E$7:E201,E201)&amp;E201)</f>
        <v/>
      </c>
      <c r="E201" s="58" t="str">
        <f t="shared" ref="E201:E264" si="32">IF(K201=Filter_BB,K201,"")</f>
        <v/>
      </c>
      <c r="F201" s="57">
        <f t="shared" ref="F201:F264" si="33">IF(J201="",0,1)</f>
        <v>0</v>
      </c>
      <c r="H201" s="51"/>
      <c r="I201" s="50"/>
      <c r="J201" s="50"/>
      <c r="K201" s="50"/>
      <c r="L201" s="55" t="str">
        <f t="shared" si="29"/>
        <v/>
      </c>
      <c r="M201" s="48"/>
      <c r="N201" s="49"/>
      <c r="O201" s="50"/>
      <c r="P201" s="81" t="str">
        <f t="shared" si="28"/>
        <v/>
      </c>
      <c r="Q201" s="5"/>
      <c r="R201" s="81" t="str">
        <f t="shared" ref="R201:R264" si="34">IF($O201&gt;0,$O201,IF($H201&gt;0,IF($O202&gt;0,$O202,""),""))</f>
        <v/>
      </c>
    </row>
    <row r="202" spans="2:18" ht="13" x14ac:dyDescent="0.3">
      <c r="B202" s="58">
        <f t="shared" si="30"/>
        <v>0</v>
      </c>
      <c r="C202" s="58" t="str">
        <f t="shared" si="31"/>
        <v/>
      </c>
      <c r="D202" s="58" t="str">
        <f>IF(OR(E202=0,E202=""),"",COUNTIF($E$7:E202,E202)&amp;E202)</f>
        <v/>
      </c>
      <c r="E202" s="58" t="str">
        <f t="shared" si="32"/>
        <v/>
      </c>
      <c r="F202" s="57">
        <f t="shared" si="33"/>
        <v>0</v>
      </c>
      <c r="H202" s="51"/>
      <c r="I202" s="50"/>
      <c r="J202" s="50"/>
      <c r="K202" s="50"/>
      <c r="L202" s="55" t="str">
        <f t="shared" si="29"/>
        <v/>
      </c>
      <c r="M202" s="48"/>
      <c r="N202" s="49"/>
      <c r="O202" s="50"/>
      <c r="P202" s="81" t="str">
        <f t="shared" ref="P202:P265" si="35">IF(O202&gt;0,O202,IF(H202&gt;0,IF(OR(P201="F.TTD",P201=""),R203,P201),""))</f>
        <v/>
      </c>
      <c r="Q202" s="5"/>
      <c r="R202" s="81" t="str">
        <f t="shared" si="34"/>
        <v/>
      </c>
    </row>
    <row r="203" spans="2:18" ht="13" x14ac:dyDescent="0.3">
      <c r="B203" s="58">
        <f t="shared" si="30"/>
        <v>0</v>
      </c>
      <c r="C203" s="58" t="str">
        <f t="shared" si="31"/>
        <v/>
      </c>
      <c r="D203" s="58" t="str">
        <f>IF(OR(E203=0,E203=""),"",COUNTIF($E$7:E203,E203)&amp;E203)</f>
        <v/>
      </c>
      <c r="E203" s="58" t="str">
        <f t="shared" si="32"/>
        <v/>
      </c>
      <c r="F203" s="57">
        <f t="shared" si="33"/>
        <v>0</v>
      </c>
      <c r="H203" s="51"/>
      <c r="I203" s="50"/>
      <c r="J203" s="50"/>
      <c r="K203" s="50"/>
      <c r="L203" s="55" t="str">
        <f t="shared" si="29"/>
        <v/>
      </c>
      <c r="M203" s="48"/>
      <c r="N203" s="49"/>
      <c r="O203" s="50"/>
      <c r="P203" s="81" t="str">
        <f t="shared" si="35"/>
        <v/>
      </c>
      <c r="Q203" s="5"/>
      <c r="R203" s="81" t="str">
        <f t="shared" si="34"/>
        <v/>
      </c>
    </row>
    <row r="204" spans="2:18" ht="13" x14ac:dyDescent="0.3">
      <c r="B204" s="58">
        <f t="shared" si="30"/>
        <v>0</v>
      </c>
      <c r="C204" s="58" t="str">
        <f t="shared" si="31"/>
        <v/>
      </c>
      <c r="D204" s="58" t="str">
        <f>IF(OR(E204=0,E204=""),"",COUNTIF($E$7:E204,E204)&amp;E204)</f>
        <v/>
      </c>
      <c r="E204" s="58" t="str">
        <f t="shared" si="32"/>
        <v/>
      </c>
      <c r="F204" s="57">
        <f t="shared" si="33"/>
        <v>0</v>
      </c>
      <c r="H204" s="51"/>
      <c r="I204" s="50"/>
      <c r="J204" s="50"/>
      <c r="K204" s="50"/>
      <c r="L204" s="55" t="str">
        <f t="shared" si="29"/>
        <v/>
      </c>
      <c r="M204" s="48"/>
      <c r="N204" s="49"/>
      <c r="O204" s="50"/>
      <c r="P204" s="81" t="str">
        <f t="shared" si="35"/>
        <v/>
      </c>
      <c r="Q204" s="5"/>
      <c r="R204" s="81" t="str">
        <f t="shared" si="34"/>
        <v/>
      </c>
    </row>
    <row r="205" spans="2:18" ht="13" x14ac:dyDescent="0.3">
      <c r="B205" s="58">
        <f t="shared" si="30"/>
        <v>0</v>
      </c>
      <c r="C205" s="58" t="str">
        <f t="shared" si="31"/>
        <v/>
      </c>
      <c r="D205" s="58" t="str">
        <f>IF(OR(E205=0,E205=""),"",COUNTIF($E$7:E205,E205)&amp;E205)</f>
        <v/>
      </c>
      <c r="E205" s="58" t="str">
        <f t="shared" si="32"/>
        <v/>
      </c>
      <c r="F205" s="57">
        <f t="shared" si="33"/>
        <v>0</v>
      </c>
      <c r="H205" s="51"/>
      <c r="I205" s="50"/>
      <c r="J205" s="50"/>
      <c r="K205" s="50"/>
      <c r="L205" s="55" t="str">
        <f t="shared" si="29"/>
        <v/>
      </c>
      <c r="M205" s="48"/>
      <c r="N205" s="49"/>
      <c r="O205" s="50"/>
      <c r="P205" s="81" t="str">
        <f t="shared" si="35"/>
        <v/>
      </c>
      <c r="Q205" s="5"/>
      <c r="R205" s="81" t="str">
        <f t="shared" si="34"/>
        <v/>
      </c>
    </row>
    <row r="206" spans="2:18" ht="13" x14ac:dyDescent="0.3">
      <c r="B206" s="58">
        <f t="shared" si="30"/>
        <v>0</v>
      </c>
      <c r="C206" s="58" t="str">
        <f t="shared" si="31"/>
        <v/>
      </c>
      <c r="D206" s="58" t="str">
        <f>IF(OR(E206=0,E206=""),"",COUNTIF($E$7:E206,E206)&amp;E206)</f>
        <v/>
      </c>
      <c r="E206" s="58" t="str">
        <f t="shared" si="32"/>
        <v/>
      </c>
      <c r="F206" s="57">
        <f t="shared" si="33"/>
        <v>0</v>
      </c>
      <c r="H206" s="51"/>
      <c r="I206" s="50"/>
      <c r="J206" s="50"/>
      <c r="K206" s="50"/>
      <c r="L206" s="55" t="str">
        <f t="shared" si="29"/>
        <v/>
      </c>
      <c r="M206" s="48"/>
      <c r="N206" s="49"/>
      <c r="O206" s="50"/>
      <c r="P206" s="81" t="str">
        <f t="shared" si="35"/>
        <v/>
      </c>
      <c r="Q206" s="5"/>
      <c r="R206" s="81" t="str">
        <f t="shared" si="34"/>
        <v/>
      </c>
    </row>
    <row r="207" spans="2:18" ht="13" x14ac:dyDescent="0.3">
      <c r="B207" s="58">
        <f t="shared" si="30"/>
        <v>0</v>
      </c>
      <c r="C207" s="58" t="str">
        <f t="shared" si="31"/>
        <v/>
      </c>
      <c r="D207" s="58" t="str">
        <f>IF(OR(E207=0,E207=""),"",COUNTIF($E$7:E207,E207)&amp;E207)</f>
        <v/>
      </c>
      <c r="E207" s="58" t="str">
        <f t="shared" si="32"/>
        <v/>
      </c>
      <c r="F207" s="57">
        <f t="shared" si="33"/>
        <v>0</v>
      </c>
      <c r="H207" s="51"/>
      <c r="I207" s="50"/>
      <c r="J207" s="50"/>
      <c r="K207" s="50"/>
      <c r="L207" s="55" t="str">
        <f t="shared" si="29"/>
        <v/>
      </c>
      <c r="M207" s="48"/>
      <c r="N207" s="49"/>
      <c r="O207" s="50"/>
      <c r="P207" s="81" t="str">
        <f t="shared" si="35"/>
        <v/>
      </c>
      <c r="Q207" s="5"/>
      <c r="R207" s="81" t="str">
        <f t="shared" si="34"/>
        <v/>
      </c>
    </row>
    <row r="208" spans="2:18" ht="13" x14ac:dyDescent="0.3">
      <c r="B208" s="58">
        <f t="shared" si="30"/>
        <v>0</v>
      </c>
      <c r="C208" s="58" t="str">
        <f t="shared" si="31"/>
        <v/>
      </c>
      <c r="D208" s="58" t="str">
        <f>IF(OR(E208=0,E208=""),"",COUNTIF($E$7:E208,E208)&amp;E208)</f>
        <v/>
      </c>
      <c r="E208" s="58" t="str">
        <f t="shared" si="32"/>
        <v/>
      </c>
      <c r="F208" s="57">
        <f t="shared" si="33"/>
        <v>0</v>
      </c>
      <c r="H208" s="51"/>
      <c r="I208" s="50"/>
      <c r="J208" s="50"/>
      <c r="K208" s="50"/>
      <c r="L208" s="55" t="str">
        <f t="shared" si="29"/>
        <v/>
      </c>
      <c r="M208" s="48"/>
      <c r="N208" s="49"/>
      <c r="O208" s="50"/>
      <c r="P208" s="81" t="str">
        <f t="shared" si="35"/>
        <v/>
      </c>
      <c r="Q208" s="5"/>
      <c r="R208" s="81" t="str">
        <f t="shared" si="34"/>
        <v/>
      </c>
    </row>
    <row r="209" spans="2:18" ht="13" x14ac:dyDescent="0.3">
      <c r="B209" s="58">
        <f t="shared" si="30"/>
        <v>0</v>
      </c>
      <c r="C209" s="58" t="str">
        <f t="shared" si="31"/>
        <v/>
      </c>
      <c r="D209" s="58" t="str">
        <f>IF(OR(E209=0,E209=""),"",COUNTIF($E$7:E209,E209)&amp;E209)</f>
        <v/>
      </c>
      <c r="E209" s="58" t="str">
        <f t="shared" si="32"/>
        <v/>
      </c>
      <c r="F209" s="57">
        <f t="shared" si="33"/>
        <v>0</v>
      </c>
      <c r="H209" s="51"/>
      <c r="I209" s="50"/>
      <c r="J209" s="50"/>
      <c r="K209" s="50"/>
      <c r="L209" s="55" t="str">
        <f t="shared" si="29"/>
        <v/>
      </c>
      <c r="M209" s="48"/>
      <c r="N209" s="49"/>
      <c r="O209" s="50"/>
      <c r="P209" s="81" t="str">
        <f t="shared" si="35"/>
        <v/>
      </c>
      <c r="Q209" s="5"/>
      <c r="R209" s="81" t="str">
        <f t="shared" si="34"/>
        <v/>
      </c>
    </row>
    <row r="210" spans="2:18" ht="13" x14ac:dyDescent="0.3">
      <c r="B210" s="58">
        <f t="shared" si="30"/>
        <v>0</v>
      </c>
      <c r="C210" s="58" t="str">
        <f t="shared" si="31"/>
        <v/>
      </c>
      <c r="D210" s="58" t="str">
        <f>IF(OR(E210=0,E210=""),"",COUNTIF($E$7:E210,E210)&amp;E210)</f>
        <v/>
      </c>
      <c r="E210" s="58" t="str">
        <f t="shared" si="32"/>
        <v/>
      </c>
      <c r="F210" s="57">
        <f t="shared" si="33"/>
        <v>0</v>
      </c>
      <c r="H210" s="51"/>
      <c r="I210" s="50"/>
      <c r="J210" s="50"/>
      <c r="K210" s="50"/>
      <c r="L210" s="55" t="str">
        <f t="shared" si="29"/>
        <v/>
      </c>
      <c r="M210" s="48"/>
      <c r="N210" s="49"/>
      <c r="O210" s="50"/>
      <c r="P210" s="81" t="str">
        <f t="shared" si="35"/>
        <v/>
      </c>
      <c r="Q210" s="5"/>
      <c r="R210" s="81" t="str">
        <f t="shared" si="34"/>
        <v/>
      </c>
    </row>
    <row r="211" spans="2:18" ht="13" x14ac:dyDescent="0.3">
      <c r="B211" s="58">
        <f t="shared" si="30"/>
        <v>0</v>
      </c>
      <c r="C211" s="58" t="str">
        <f t="shared" si="31"/>
        <v/>
      </c>
      <c r="D211" s="58" t="str">
        <f>IF(OR(E211=0,E211=""),"",COUNTIF($E$7:E211,E211)&amp;E211)</f>
        <v/>
      </c>
      <c r="E211" s="58" t="str">
        <f t="shared" si="32"/>
        <v/>
      </c>
      <c r="F211" s="57">
        <f t="shared" si="33"/>
        <v>0</v>
      </c>
      <c r="H211" s="51"/>
      <c r="I211" s="50"/>
      <c r="J211" s="50"/>
      <c r="K211" s="50"/>
      <c r="L211" s="55" t="str">
        <f t="shared" si="29"/>
        <v/>
      </c>
      <c r="M211" s="48"/>
      <c r="N211" s="49"/>
      <c r="O211" s="50"/>
      <c r="P211" s="81" t="str">
        <f t="shared" si="35"/>
        <v/>
      </c>
      <c r="Q211" s="5"/>
      <c r="R211" s="81" t="str">
        <f t="shared" si="34"/>
        <v/>
      </c>
    </row>
    <row r="212" spans="2:18" ht="13" x14ac:dyDescent="0.3">
      <c r="B212" s="58">
        <f t="shared" si="30"/>
        <v>0</v>
      </c>
      <c r="C212" s="58" t="str">
        <f t="shared" si="31"/>
        <v/>
      </c>
      <c r="D212" s="58" t="str">
        <f>IF(OR(E212=0,E212=""),"",COUNTIF($E$7:E212,E212)&amp;E212)</f>
        <v/>
      </c>
      <c r="E212" s="58" t="str">
        <f t="shared" si="32"/>
        <v/>
      </c>
      <c r="F212" s="57">
        <f t="shared" si="33"/>
        <v>0</v>
      </c>
      <c r="H212" s="51"/>
      <c r="I212" s="50"/>
      <c r="J212" s="50"/>
      <c r="K212" s="50"/>
      <c r="L212" s="55" t="str">
        <f t="shared" si="29"/>
        <v/>
      </c>
      <c r="M212" s="48"/>
      <c r="N212" s="49"/>
      <c r="O212" s="50"/>
      <c r="P212" s="81" t="str">
        <f t="shared" si="35"/>
        <v/>
      </c>
      <c r="Q212" s="5"/>
      <c r="R212" s="81" t="str">
        <f t="shared" si="34"/>
        <v/>
      </c>
    </row>
    <row r="213" spans="2:18" ht="13" x14ac:dyDescent="0.3">
      <c r="B213" s="58">
        <f t="shared" si="30"/>
        <v>0</v>
      </c>
      <c r="C213" s="58" t="str">
        <f t="shared" si="31"/>
        <v/>
      </c>
      <c r="D213" s="58" t="str">
        <f>IF(OR(E213=0,E213=""),"",COUNTIF($E$7:E213,E213)&amp;E213)</f>
        <v/>
      </c>
      <c r="E213" s="58" t="str">
        <f t="shared" si="32"/>
        <v/>
      </c>
      <c r="F213" s="57">
        <f t="shared" si="33"/>
        <v>0</v>
      </c>
      <c r="H213" s="51"/>
      <c r="I213" s="50"/>
      <c r="J213" s="50"/>
      <c r="K213" s="50"/>
      <c r="L213" s="55" t="str">
        <f t="shared" si="29"/>
        <v/>
      </c>
      <c r="M213" s="48"/>
      <c r="N213" s="49"/>
      <c r="O213" s="50"/>
      <c r="P213" s="81" t="str">
        <f t="shared" si="35"/>
        <v/>
      </c>
      <c r="Q213" s="5"/>
      <c r="R213" s="81" t="str">
        <f t="shared" si="34"/>
        <v/>
      </c>
    </row>
    <row r="214" spans="2:18" ht="13" x14ac:dyDescent="0.3">
      <c r="B214" s="58">
        <f t="shared" si="30"/>
        <v>0</v>
      </c>
      <c r="C214" s="58" t="str">
        <f t="shared" si="31"/>
        <v/>
      </c>
      <c r="D214" s="58" t="str">
        <f>IF(OR(E214=0,E214=""),"",COUNTIF($E$7:E214,E214)&amp;E214)</f>
        <v/>
      </c>
      <c r="E214" s="58" t="str">
        <f t="shared" si="32"/>
        <v/>
      </c>
      <c r="F214" s="57">
        <f t="shared" si="33"/>
        <v>0</v>
      </c>
      <c r="H214" s="51"/>
      <c r="I214" s="50"/>
      <c r="J214" s="50"/>
      <c r="K214" s="50"/>
      <c r="L214" s="55" t="str">
        <f t="shared" si="29"/>
        <v/>
      </c>
      <c r="M214" s="48"/>
      <c r="N214" s="49"/>
      <c r="O214" s="50"/>
      <c r="P214" s="81" t="str">
        <f t="shared" si="35"/>
        <v/>
      </c>
      <c r="Q214" s="5"/>
      <c r="R214" s="81" t="str">
        <f t="shared" si="34"/>
        <v/>
      </c>
    </row>
    <row r="215" spans="2:18" ht="13" x14ac:dyDescent="0.3">
      <c r="B215" s="58">
        <f t="shared" si="30"/>
        <v>0</v>
      </c>
      <c r="C215" s="58" t="str">
        <f t="shared" si="31"/>
        <v/>
      </c>
      <c r="D215" s="58" t="str">
        <f>IF(OR(E215=0,E215=""),"",COUNTIF($E$7:E215,E215)&amp;E215)</f>
        <v/>
      </c>
      <c r="E215" s="58" t="str">
        <f t="shared" si="32"/>
        <v/>
      </c>
      <c r="F215" s="57">
        <f t="shared" si="33"/>
        <v>0</v>
      </c>
      <c r="H215" s="51"/>
      <c r="I215" s="50"/>
      <c r="J215" s="50"/>
      <c r="K215" s="50"/>
      <c r="L215" s="55" t="str">
        <f t="shared" si="29"/>
        <v/>
      </c>
      <c r="M215" s="48"/>
      <c r="N215" s="49"/>
      <c r="O215" s="50"/>
      <c r="P215" s="81" t="str">
        <f t="shared" si="35"/>
        <v/>
      </c>
      <c r="Q215" s="5"/>
      <c r="R215" s="81" t="str">
        <f t="shared" si="34"/>
        <v/>
      </c>
    </row>
    <row r="216" spans="2:18" ht="13" x14ac:dyDescent="0.3">
      <c r="B216" s="58">
        <f t="shared" si="30"/>
        <v>0</v>
      </c>
      <c r="C216" s="58" t="str">
        <f t="shared" si="31"/>
        <v/>
      </c>
      <c r="D216" s="58" t="str">
        <f>IF(OR(E216=0,E216=""),"",COUNTIF($E$7:E216,E216)&amp;E216)</f>
        <v/>
      </c>
      <c r="E216" s="58" t="str">
        <f t="shared" si="32"/>
        <v/>
      </c>
      <c r="F216" s="57">
        <f t="shared" si="33"/>
        <v>0</v>
      </c>
      <c r="H216" s="51"/>
      <c r="I216" s="50"/>
      <c r="J216" s="50"/>
      <c r="K216" s="50"/>
      <c r="L216" s="55" t="str">
        <f t="shared" si="29"/>
        <v/>
      </c>
      <c r="M216" s="48"/>
      <c r="N216" s="49"/>
      <c r="O216" s="50"/>
      <c r="P216" s="81" t="str">
        <f t="shared" si="35"/>
        <v/>
      </c>
      <c r="Q216" s="5"/>
      <c r="R216" s="81" t="str">
        <f t="shared" si="34"/>
        <v/>
      </c>
    </row>
    <row r="217" spans="2:18" ht="13" x14ac:dyDescent="0.3">
      <c r="B217" s="58">
        <f t="shared" si="30"/>
        <v>0</v>
      </c>
      <c r="C217" s="58" t="str">
        <f t="shared" si="31"/>
        <v/>
      </c>
      <c r="D217" s="58" t="str">
        <f>IF(OR(E217=0,E217=""),"",COUNTIF($E$7:E217,E217)&amp;E217)</f>
        <v/>
      </c>
      <c r="E217" s="58" t="str">
        <f t="shared" si="32"/>
        <v/>
      </c>
      <c r="F217" s="57">
        <f t="shared" si="33"/>
        <v>0</v>
      </c>
      <c r="H217" s="51"/>
      <c r="I217" s="50"/>
      <c r="J217" s="50"/>
      <c r="K217" s="50"/>
      <c r="L217" s="55" t="str">
        <f t="shared" si="29"/>
        <v/>
      </c>
      <c r="M217" s="48"/>
      <c r="N217" s="49"/>
      <c r="O217" s="50"/>
      <c r="P217" s="81" t="str">
        <f t="shared" si="35"/>
        <v/>
      </c>
      <c r="Q217" s="5"/>
      <c r="R217" s="81" t="str">
        <f t="shared" si="34"/>
        <v/>
      </c>
    </row>
    <row r="218" spans="2:18" ht="13" x14ac:dyDescent="0.3">
      <c r="B218" s="58">
        <f t="shared" si="30"/>
        <v>0</v>
      </c>
      <c r="C218" s="58" t="str">
        <f t="shared" si="31"/>
        <v/>
      </c>
      <c r="D218" s="58" t="str">
        <f>IF(OR(E218=0,E218=""),"",COUNTIF($E$7:E218,E218)&amp;E218)</f>
        <v/>
      </c>
      <c r="E218" s="58" t="str">
        <f t="shared" si="32"/>
        <v/>
      </c>
      <c r="F218" s="57">
        <f t="shared" si="33"/>
        <v>0</v>
      </c>
      <c r="H218" s="51"/>
      <c r="I218" s="50"/>
      <c r="J218" s="50"/>
      <c r="K218" s="50"/>
      <c r="L218" s="55" t="str">
        <f t="shared" si="29"/>
        <v/>
      </c>
      <c r="M218" s="48"/>
      <c r="N218" s="49"/>
      <c r="O218" s="50"/>
      <c r="P218" s="81" t="str">
        <f t="shared" si="35"/>
        <v/>
      </c>
      <c r="Q218" s="5"/>
      <c r="R218" s="81" t="str">
        <f t="shared" si="34"/>
        <v/>
      </c>
    </row>
    <row r="219" spans="2:18" ht="13" x14ac:dyDescent="0.3">
      <c r="B219" s="58">
        <f t="shared" si="30"/>
        <v>0</v>
      </c>
      <c r="C219" s="58" t="str">
        <f t="shared" si="31"/>
        <v/>
      </c>
      <c r="D219" s="58" t="str">
        <f>IF(OR(E219=0,E219=""),"",COUNTIF($E$7:E219,E219)&amp;E219)</f>
        <v/>
      </c>
      <c r="E219" s="58" t="str">
        <f t="shared" si="32"/>
        <v/>
      </c>
      <c r="F219" s="57">
        <f t="shared" si="33"/>
        <v>0</v>
      </c>
      <c r="H219" s="51"/>
      <c r="I219" s="50"/>
      <c r="J219" s="50"/>
      <c r="K219" s="50"/>
      <c r="L219" s="55" t="str">
        <f t="shared" si="29"/>
        <v/>
      </c>
      <c r="M219" s="48"/>
      <c r="N219" s="49"/>
      <c r="O219" s="50"/>
      <c r="P219" s="81" t="str">
        <f t="shared" si="35"/>
        <v/>
      </c>
      <c r="Q219" s="5"/>
      <c r="R219" s="81" t="str">
        <f t="shared" si="34"/>
        <v/>
      </c>
    </row>
    <row r="220" spans="2:18" ht="13" x14ac:dyDescent="0.3">
      <c r="B220" s="58">
        <f t="shared" si="30"/>
        <v>0</v>
      </c>
      <c r="C220" s="58" t="str">
        <f t="shared" si="31"/>
        <v/>
      </c>
      <c r="D220" s="58" t="str">
        <f>IF(OR(E220=0,E220=""),"",COUNTIF($E$7:E220,E220)&amp;E220)</f>
        <v/>
      </c>
      <c r="E220" s="58" t="str">
        <f t="shared" si="32"/>
        <v/>
      </c>
      <c r="F220" s="57">
        <f t="shared" si="33"/>
        <v>0</v>
      </c>
      <c r="H220" s="51"/>
      <c r="I220" s="50"/>
      <c r="J220" s="50"/>
      <c r="K220" s="50"/>
      <c r="L220" s="55" t="str">
        <f t="shared" si="29"/>
        <v/>
      </c>
      <c r="M220" s="48"/>
      <c r="N220" s="49"/>
      <c r="O220" s="50"/>
      <c r="P220" s="81" t="str">
        <f t="shared" si="35"/>
        <v/>
      </c>
      <c r="Q220" s="5"/>
      <c r="R220" s="81" t="str">
        <f t="shared" si="34"/>
        <v/>
      </c>
    </row>
    <row r="221" spans="2:18" ht="13" x14ac:dyDescent="0.3">
      <c r="B221" s="58">
        <f t="shared" si="30"/>
        <v>0</v>
      </c>
      <c r="C221" s="58" t="str">
        <f t="shared" si="31"/>
        <v/>
      </c>
      <c r="D221" s="58" t="str">
        <f>IF(OR(E221=0,E221=""),"",COUNTIF($E$7:E221,E221)&amp;E221)</f>
        <v/>
      </c>
      <c r="E221" s="58" t="str">
        <f t="shared" si="32"/>
        <v/>
      </c>
      <c r="F221" s="57">
        <f t="shared" si="33"/>
        <v>0</v>
      </c>
      <c r="H221" s="51"/>
      <c r="I221" s="50"/>
      <c r="J221" s="50"/>
      <c r="K221" s="50"/>
      <c r="L221" s="55" t="str">
        <f t="shared" si="29"/>
        <v/>
      </c>
      <c r="M221" s="48"/>
      <c r="N221" s="49"/>
      <c r="O221" s="50"/>
      <c r="P221" s="81" t="str">
        <f t="shared" si="35"/>
        <v/>
      </c>
      <c r="Q221" s="5"/>
      <c r="R221" s="81" t="str">
        <f t="shared" si="34"/>
        <v/>
      </c>
    </row>
    <row r="222" spans="2:18" ht="13" x14ac:dyDescent="0.3">
      <c r="B222" s="58">
        <f t="shared" si="30"/>
        <v>0</v>
      </c>
      <c r="C222" s="58" t="str">
        <f t="shared" si="31"/>
        <v/>
      </c>
      <c r="D222" s="58" t="str">
        <f>IF(OR(E222=0,E222=""),"",COUNTIF($E$7:E222,E222)&amp;E222)</f>
        <v/>
      </c>
      <c r="E222" s="58" t="str">
        <f t="shared" si="32"/>
        <v/>
      </c>
      <c r="F222" s="57">
        <f t="shared" si="33"/>
        <v>0</v>
      </c>
      <c r="H222" s="51"/>
      <c r="I222" s="50"/>
      <c r="J222" s="50"/>
      <c r="K222" s="50"/>
      <c r="L222" s="55" t="str">
        <f t="shared" si="29"/>
        <v/>
      </c>
      <c r="M222" s="48"/>
      <c r="N222" s="49"/>
      <c r="O222" s="50"/>
      <c r="P222" s="81" t="str">
        <f t="shared" si="35"/>
        <v/>
      </c>
      <c r="Q222" s="5"/>
      <c r="R222" s="81" t="str">
        <f t="shared" si="34"/>
        <v/>
      </c>
    </row>
    <row r="223" spans="2:18" ht="13" x14ac:dyDescent="0.3">
      <c r="B223" s="58">
        <f t="shared" si="30"/>
        <v>0</v>
      </c>
      <c r="C223" s="58" t="str">
        <f t="shared" si="31"/>
        <v/>
      </c>
      <c r="D223" s="58" t="str">
        <f>IF(OR(E223=0,E223=""),"",COUNTIF($E$7:E223,E223)&amp;E223)</f>
        <v/>
      </c>
      <c r="E223" s="58" t="str">
        <f t="shared" si="32"/>
        <v/>
      </c>
      <c r="F223" s="57">
        <f t="shared" si="33"/>
        <v>0</v>
      </c>
      <c r="H223" s="51"/>
      <c r="I223" s="50"/>
      <c r="J223" s="50"/>
      <c r="K223" s="50"/>
      <c r="L223" s="55" t="str">
        <f t="shared" si="29"/>
        <v/>
      </c>
      <c r="M223" s="48"/>
      <c r="N223" s="49"/>
      <c r="O223" s="50"/>
      <c r="P223" s="81" t="str">
        <f t="shared" si="35"/>
        <v/>
      </c>
      <c r="Q223" s="5"/>
      <c r="R223" s="81" t="str">
        <f t="shared" si="34"/>
        <v/>
      </c>
    </row>
    <row r="224" spans="2:18" ht="13" x14ac:dyDescent="0.3">
      <c r="B224" s="58">
        <f t="shared" si="30"/>
        <v>0</v>
      </c>
      <c r="C224" s="58" t="str">
        <f t="shared" si="31"/>
        <v/>
      </c>
      <c r="D224" s="58" t="str">
        <f>IF(OR(E224=0,E224=""),"",COUNTIF($E$7:E224,E224)&amp;E224)</f>
        <v/>
      </c>
      <c r="E224" s="58" t="str">
        <f t="shared" si="32"/>
        <v/>
      </c>
      <c r="F224" s="57">
        <f t="shared" si="33"/>
        <v>0</v>
      </c>
      <c r="H224" s="51"/>
      <c r="I224" s="50"/>
      <c r="J224" s="50"/>
      <c r="K224" s="50"/>
      <c r="L224" s="55" t="str">
        <f t="shared" si="29"/>
        <v/>
      </c>
      <c r="M224" s="48"/>
      <c r="N224" s="49"/>
      <c r="O224" s="50"/>
      <c r="P224" s="81" t="str">
        <f t="shared" si="35"/>
        <v/>
      </c>
      <c r="Q224" s="5"/>
      <c r="R224" s="81" t="str">
        <f t="shared" si="34"/>
        <v/>
      </c>
    </row>
    <row r="225" spans="2:18" ht="13" x14ac:dyDescent="0.3">
      <c r="B225" s="58">
        <f t="shared" si="30"/>
        <v>0</v>
      </c>
      <c r="C225" s="58" t="str">
        <f t="shared" si="31"/>
        <v/>
      </c>
      <c r="D225" s="58" t="str">
        <f>IF(OR(E225=0,E225=""),"",COUNTIF($E$7:E225,E225)&amp;E225)</f>
        <v/>
      </c>
      <c r="E225" s="58" t="str">
        <f t="shared" si="32"/>
        <v/>
      </c>
      <c r="F225" s="57">
        <f t="shared" si="33"/>
        <v>0</v>
      </c>
      <c r="H225" s="51"/>
      <c r="I225" s="50"/>
      <c r="J225" s="50"/>
      <c r="K225" s="50"/>
      <c r="L225" s="55" t="str">
        <f t="shared" si="29"/>
        <v/>
      </c>
      <c r="M225" s="48"/>
      <c r="N225" s="49"/>
      <c r="O225" s="50"/>
      <c r="P225" s="81" t="str">
        <f t="shared" si="35"/>
        <v/>
      </c>
      <c r="Q225" s="5"/>
      <c r="R225" s="81" t="str">
        <f t="shared" si="34"/>
        <v/>
      </c>
    </row>
    <row r="226" spans="2:18" ht="13" x14ac:dyDescent="0.3">
      <c r="B226" s="58">
        <f t="shared" si="30"/>
        <v>0</v>
      </c>
      <c r="C226" s="58" t="str">
        <f t="shared" si="31"/>
        <v/>
      </c>
      <c r="D226" s="58" t="str">
        <f>IF(OR(E226=0,E226=""),"",COUNTIF($E$7:E226,E226)&amp;E226)</f>
        <v/>
      </c>
      <c r="E226" s="58" t="str">
        <f t="shared" si="32"/>
        <v/>
      </c>
      <c r="F226" s="57">
        <f t="shared" si="33"/>
        <v>0</v>
      </c>
      <c r="H226" s="51"/>
      <c r="I226" s="50"/>
      <c r="J226" s="50"/>
      <c r="K226" s="50"/>
      <c r="L226" s="55" t="str">
        <f t="shared" si="29"/>
        <v/>
      </c>
      <c r="M226" s="48"/>
      <c r="N226" s="49"/>
      <c r="O226" s="50"/>
      <c r="P226" s="81" t="str">
        <f t="shared" si="35"/>
        <v/>
      </c>
      <c r="Q226" s="5"/>
      <c r="R226" s="81" t="str">
        <f t="shared" si="34"/>
        <v/>
      </c>
    </row>
    <row r="227" spans="2:18" ht="13" x14ac:dyDescent="0.3">
      <c r="B227" s="58">
        <f t="shared" si="30"/>
        <v>0</v>
      </c>
      <c r="C227" s="58" t="str">
        <f t="shared" si="31"/>
        <v/>
      </c>
      <c r="D227" s="58" t="str">
        <f>IF(OR(E227=0,E227=""),"",COUNTIF($E$7:E227,E227)&amp;E227)</f>
        <v/>
      </c>
      <c r="E227" s="58" t="str">
        <f t="shared" si="32"/>
        <v/>
      </c>
      <c r="F227" s="57">
        <f t="shared" si="33"/>
        <v>0</v>
      </c>
      <c r="H227" s="51"/>
      <c r="I227" s="50"/>
      <c r="J227" s="50"/>
      <c r="K227" s="50"/>
      <c r="L227" s="55" t="str">
        <f t="shared" si="29"/>
        <v/>
      </c>
      <c r="M227" s="48"/>
      <c r="N227" s="49"/>
      <c r="O227" s="50"/>
      <c r="P227" s="81" t="str">
        <f t="shared" si="35"/>
        <v/>
      </c>
      <c r="Q227" s="5"/>
      <c r="R227" s="81" t="str">
        <f t="shared" si="34"/>
        <v/>
      </c>
    </row>
    <row r="228" spans="2:18" ht="13" x14ac:dyDescent="0.3">
      <c r="B228" s="58">
        <f t="shared" si="30"/>
        <v>0</v>
      </c>
      <c r="C228" s="58" t="str">
        <f t="shared" si="31"/>
        <v/>
      </c>
      <c r="D228" s="58" t="str">
        <f>IF(OR(E228=0,E228=""),"",COUNTIF($E$7:E228,E228)&amp;E228)</f>
        <v/>
      </c>
      <c r="E228" s="58" t="str">
        <f t="shared" si="32"/>
        <v/>
      </c>
      <c r="F228" s="57">
        <f t="shared" si="33"/>
        <v>0</v>
      </c>
      <c r="H228" s="51"/>
      <c r="I228" s="50"/>
      <c r="J228" s="50"/>
      <c r="K228" s="50"/>
      <c r="L228" s="55" t="str">
        <f t="shared" si="29"/>
        <v/>
      </c>
      <c r="M228" s="48"/>
      <c r="N228" s="49"/>
      <c r="O228" s="50"/>
      <c r="P228" s="81" t="str">
        <f t="shared" si="35"/>
        <v/>
      </c>
      <c r="Q228" s="5"/>
      <c r="R228" s="81" t="str">
        <f t="shared" si="34"/>
        <v/>
      </c>
    </row>
    <row r="229" spans="2:18" ht="13" x14ac:dyDescent="0.3">
      <c r="B229" s="58">
        <f t="shared" si="30"/>
        <v>0</v>
      </c>
      <c r="C229" s="58" t="str">
        <f t="shared" si="31"/>
        <v/>
      </c>
      <c r="D229" s="58" t="str">
        <f>IF(OR(E229=0,E229=""),"",COUNTIF($E$7:E229,E229)&amp;E229)</f>
        <v/>
      </c>
      <c r="E229" s="58" t="str">
        <f t="shared" si="32"/>
        <v/>
      </c>
      <c r="F229" s="57">
        <f t="shared" si="33"/>
        <v>0</v>
      </c>
      <c r="H229" s="51"/>
      <c r="I229" s="50"/>
      <c r="J229" s="50"/>
      <c r="K229" s="50"/>
      <c r="L229" s="55" t="str">
        <f t="shared" si="29"/>
        <v/>
      </c>
      <c r="M229" s="48"/>
      <c r="N229" s="49"/>
      <c r="O229" s="50"/>
      <c r="P229" s="81" t="str">
        <f t="shared" si="35"/>
        <v/>
      </c>
      <c r="Q229" s="5"/>
      <c r="R229" s="81" t="str">
        <f t="shared" si="34"/>
        <v/>
      </c>
    </row>
    <row r="230" spans="2:18" ht="13" x14ac:dyDescent="0.3">
      <c r="B230" s="58">
        <f t="shared" si="30"/>
        <v>0</v>
      </c>
      <c r="C230" s="58" t="str">
        <f t="shared" si="31"/>
        <v/>
      </c>
      <c r="D230" s="58" t="str">
        <f>IF(OR(E230=0,E230=""),"",COUNTIF($E$7:E230,E230)&amp;E230)</f>
        <v/>
      </c>
      <c r="E230" s="58" t="str">
        <f t="shared" si="32"/>
        <v/>
      </c>
      <c r="F230" s="57">
        <f t="shared" si="33"/>
        <v>0</v>
      </c>
      <c r="H230" s="51"/>
      <c r="I230" s="50"/>
      <c r="J230" s="50"/>
      <c r="K230" s="50"/>
      <c r="L230" s="55" t="str">
        <f t="shared" si="29"/>
        <v/>
      </c>
      <c r="M230" s="48"/>
      <c r="N230" s="49"/>
      <c r="O230" s="50"/>
      <c r="P230" s="81" t="str">
        <f t="shared" si="35"/>
        <v/>
      </c>
      <c r="Q230" s="5"/>
      <c r="R230" s="81" t="str">
        <f t="shared" si="34"/>
        <v/>
      </c>
    </row>
    <row r="231" spans="2:18" ht="13" x14ac:dyDescent="0.3">
      <c r="B231" s="58">
        <f t="shared" si="30"/>
        <v>0</v>
      </c>
      <c r="C231" s="58" t="str">
        <f t="shared" si="31"/>
        <v/>
      </c>
      <c r="D231" s="58" t="str">
        <f>IF(OR(E231=0,E231=""),"",COUNTIF($E$7:E231,E231)&amp;E231)</f>
        <v/>
      </c>
      <c r="E231" s="58" t="str">
        <f t="shared" si="32"/>
        <v/>
      </c>
      <c r="F231" s="57">
        <f t="shared" si="33"/>
        <v>0</v>
      </c>
      <c r="H231" s="51"/>
      <c r="I231" s="50"/>
      <c r="J231" s="50"/>
      <c r="K231" s="50"/>
      <c r="L231" s="55" t="str">
        <f t="shared" si="29"/>
        <v/>
      </c>
      <c r="M231" s="48"/>
      <c r="N231" s="49"/>
      <c r="O231" s="50"/>
      <c r="P231" s="81" t="str">
        <f t="shared" si="35"/>
        <v/>
      </c>
      <c r="Q231" s="5"/>
      <c r="R231" s="81" t="str">
        <f t="shared" si="34"/>
        <v/>
      </c>
    </row>
    <row r="232" spans="2:18" ht="13" x14ac:dyDescent="0.3">
      <c r="B232" s="58">
        <f t="shared" si="30"/>
        <v>0</v>
      </c>
      <c r="C232" s="58" t="str">
        <f t="shared" si="31"/>
        <v/>
      </c>
      <c r="D232" s="58" t="str">
        <f>IF(OR(E232=0,E232=""),"",COUNTIF($E$7:E232,E232)&amp;E232)</f>
        <v/>
      </c>
      <c r="E232" s="58" t="str">
        <f t="shared" si="32"/>
        <v/>
      </c>
      <c r="F232" s="57">
        <f t="shared" si="33"/>
        <v>0</v>
      </c>
      <c r="H232" s="51"/>
      <c r="I232" s="50"/>
      <c r="J232" s="50"/>
      <c r="K232" s="50"/>
      <c r="L232" s="55" t="str">
        <f t="shared" si="29"/>
        <v/>
      </c>
      <c r="M232" s="48"/>
      <c r="N232" s="49"/>
      <c r="O232" s="50"/>
      <c r="P232" s="81" t="str">
        <f t="shared" si="35"/>
        <v/>
      </c>
      <c r="Q232" s="5"/>
      <c r="R232" s="81" t="str">
        <f t="shared" si="34"/>
        <v/>
      </c>
    </row>
    <row r="233" spans="2:18" ht="13" x14ac:dyDescent="0.3">
      <c r="B233" s="58">
        <f t="shared" si="30"/>
        <v>0</v>
      </c>
      <c r="C233" s="58" t="str">
        <f t="shared" si="31"/>
        <v/>
      </c>
      <c r="D233" s="58" t="str">
        <f>IF(OR(E233=0,E233=""),"",COUNTIF($E$7:E233,E233)&amp;E233)</f>
        <v/>
      </c>
      <c r="E233" s="58" t="str">
        <f t="shared" si="32"/>
        <v/>
      </c>
      <c r="F233" s="57">
        <f t="shared" si="33"/>
        <v>0</v>
      </c>
      <c r="H233" s="51"/>
      <c r="I233" s="50"/>
      <c r="J233" s="50"/>
      <c r="K233" s="50"/>
      <c r="L233" s="55" t="str">
        <f t="shared" si="29"/>
        <v/>
      </c>
      <c r="M233" s="48"/>
      <c r="N233" s="49"/>
      <c r="O233" s="50"/>
      <c r="P233" s="81" t="str">
        <f t="shared" si="35"/>
        <v/>
      </c>
      <c r="Q233" s="5"/>
      <c r="R233" s="81" t="str">
        <f t="shared" si="34"/>
        <v/>
      </c>
    </row>
    <row r="234" spans="2:18" ht="13" x14ac:dyDescent="0.3">
      <c r="B234" s="58">
        <f t="shared" si="30"/>
        <v>0</v>
      </c>
      <c r="C234" s="58" t="str">
        <f t="shared" si="31"/>
        <v/>
      </c>
      <c r="D234" s="58" t="str">
        <f>IF(OR(E234=0,E234=""),"",COUNTIF($E$7:E234,E234)&amp;E234)</f>
        <v/>
      </c>
      <c r="E234" s="58" t="str">
        <f t="shared" si="32"/>
        <v/>
      </c>
      <c r="F234" s="57">
        <f t="shared" si="33"/>
        <v>0</v>
      </c>
      <c r="H234" s="51"/>
      <c r="I234" s="50"/>
      <c r="J234" s="50"/>
      <c r="K234" s="50"/>
      <c r="L234" s="55" t="str">
        <f t="shared" si="29"/>
        <v/>
      </c>
      <c r="M234" s="48"/>
      <c r="N234" s="49"/>
      <c r="O234" s="50"/>
      <c r="P234" s="81" t="str">
        <f t="shared" si="35"/>
        <v/>
      </c>
      <c r="Q234" s="5"/>
      <c r="R234" s="81" t="str">
        <f t="shared" si="34"/>
        <v/>
      </c>
    </row>
    <row r="235" spans="2:18" ht="13" x14ac:dyDescent="0.3">
      <c r="B235" s="58">
        <f t="shared" si="30"/>
        <v>0</v>
      </c>
      <c r="C235" s="58" t="str">
        <f t="shared" si="31"/>
        <v/>
      </c>
      <c r="D235" s="58" t="str">
        <f>IF(OR(E235=0,E235=""),"",COUNTIF($E$7:E235,E235)&amp;E235)</f>
        <v/>
      </c>
      <c r="E235" s="58" t="str">
        <f t="shared" si="32"/>
        <v/>
      </c>
      <c r="F235" s="57">
        <f t="shared" si="33"/>
        <v>0</v>
      </c>
      <c r="H235" s="51"/>
      <c r="I235" s="50"/>
      <c r="J235" s="50"/>
      <c r="K235" s="50"/>
      <c r="L235" s="55" t="str">
        <f t="shared" si="29"/>
        <v/>
      </c>
      <c r="M235" s="48"/>
      <c r="N235" s="49"/>
      <c r="O235" s="50"/>
      <c r="P235" s="81" t="str">
        <f t="shared" si="35"/>
        <v/>
      </c>
      <c r="Q235" s="5"/>
      <c r="R235" s="81" t="str">
        <f t="shared" si="34"/>
        <v/>
      </c>
    </row>
    <row r="236" spans="2:18" ht="13" x14ac:dyDescent="0.3">
      <c r="B236" s="58">
        <f t="shared" si="30"/>
        <v>0</v>
      </c>
      <c r="C236" s="58" t="str">
        <f t="shared" si="31"/>
        <v/>
      </c>
      <c r="D236" s="58" t="str">
        <f>IF(OR(E236=0,E236=""),"",COUNTIF($E$7:E236,E236)&amp;E236)</f>
        <v/>
      </c>
      <c r="E236" s="58" t="str">
        <f t="shared" si="32"/>
        <v/>
      </c>
      <c r="F236" s="57">
        <f t="shared" si="33"/>
        <v>0</v>
      </c>
      <c r="H236" s="51"/>
      <c r="I236" s="50"/>
      <c r="J236" s="50"/>
      <c r="K236" s="50"/>
      <c r="L236" s="55" t="str">
        <f t="shared" si="29"/>
        <v/>
      </c>
      <c r="M236" s="48"/>
      <c r="N236" s="49"/>
      <c r="O236" s="50"/>
      <c r="P236" s="81" t="str">
        <f t="shared" si="35"/>
        <v/>
      </c>
      <c r="Q236" s="5"/>
      <c r="R236" s="81" t="str">
        <f t="shared" si="34"/>
        <v/>
      </c>
    </row>
    <row r="237" spans="2:18" ht="13" x14ac:dyDescent="0.3">
      <c r="B237" s="58">
        <f t="shared" si="30"/>
        <v>0</v>
      </c>
      <c r="C237" s="58" t="str">
        <f t="shared" si="31"/>
        <v/>
      </c>
      <c r="D237" s="58" t="str">
        <f>IF(OR(E237=0,E237=""),"",COUNTIF($E$7:E237,E237)&amp;E237)</f>
        <v/>
      </c>
      <c r="E237" s="58" t="str">
        <f t="shared" si="32"/>
        <v/>
      </c>
      <c r="F237" s="57">
        <f t="shared" si="33"/>
        <v>0</v>
      </c>
      <c r="H237" s="51"/>
      <c r="I237" s="50"/>
      <c r="J237" s="50"/>
      <c r="K237" s="50"/>
      <c r="L237" s="55" t="str">
        <f t="shared" si="29"/>
        <v/>
      </c>
      <c r="M237" s="48"/>
      <c r="N237" s="49"/>
      <c r="O237" s="50"/>
      <c r="P237" s="81" t="str">
        <f t="shared" si="35"/>
        <v/>
      </c>
      <c r="Q237" s="5"/>
      <c r="R237" s="81" t="str">
        <f t="shared" si="34"/>
        <v/>
      </c>
    </row>
    <row r="238" spans="2:18" ht="13" x14ac:dyDescent="0.3">
      <c r="B238" s="58">
        <f t="shared" si="30"/>
        <v>0</v>
      </c>
      <c r="C238" s="58" t="str">
        <f t="shared" si="31"/>
        <v/>
      </c>
      <c r="D238" s="58" t="str">
        <f>IF(OR(E238=0,E238=""),"",COUNTIF($E$7:E238,E238)&amp;E238)</f>
        <v/>
      </c>
      <c r="E238" s="58" t="str">
        <f t="shared" si="32"/>
        <v/>
      </c>
      <c r="F238" s="57">
        <f t="shared" si="33"/>
        <v>0</v>
      </c>
      <c r="H238" s="51"/>
      <c r="I238" s="50"/>
      <c r="J238" s="50"/>
      <c r="K238" s="50"/>
      <c r="L238" s="55" t="str">
        <f t="shared" si="29"/>
        <v/>
      </c>
      <c r="M238" s="48"/>
      <c r="N238" s="49"/>
      <c r="O238" s="50"/>
      <c r="P238" s="81" t="str">
        <f t="shared" si="35"/>
        <v/>
      </c>
      <c r="Q238" s="5"/>
      <c r="R238" s="81" t="str">
        <f t="shared" si="34"/>
        <v/>
      </c>
    </row>
    <row r="239" spans="2:18" ht="13" x14ac:dyDescent="0.3">
      <c r="B239" s="58">
        <f t="shared" si="30"/>
        <v>0</v>
      </c>
      <c r="C239" s="58" t="str">
        <f t="shared" si="31"/>
        <v/>
      </c>
      <c r="D239" s="58" t="str">
        <f>IF(OR(E239=0,E239=""),"",COUNTIF($E$7:E239,E239)&amp;E239)</f>
        <v/>
      </c>
      <c r="E239" s="58" t="str">
        <f t="shared" si="32"/>
        <v/>
      </c>
      <c r="F239" s="57">
        <f t="shared" si="33"/>
        <v>0</v>
      </c>
      <c r="H239" s="51"/>
      <c r="I239" s="50"/>
      <c r="J239" s="50"/>
      <c r="K239" s="50"/>
      <c r="L239" s="55" t="str">
        <f t="shared" si="29"/>
        <v/>
      </c>
      <c r="M239" s="48"/>
      <c r="N239" s="49"/>
      <c r="O239" s="50"/>
      <c r="P239" s="81" t="str">
        <f t="shared" si="35"/>
        <v/>
      </c>
      <c r="Q239" s="5"/>
      <c r="R239" s="81" t="str">
        <f t="shared" si="34"/>
        <v/>
      </c>
    </row>
    <row r="240" spans="2:18" ht="13" x14ac:dyDescent="0.3">
      <c r="B240" s="58">
        <f t="shared" si="30"/>
        <v>0</v>
      </c>
      <c r="C240" s="58" t="str">
        <f t="shared" si="31"/>
        <v/>
      </c>
      <c r="D240" s="58" t="str">
        <f>IF(OR(E240=0,E240=""),"",COUNTIF($E$7:E240,E240)&amp;E240)</f>
        <v/>
      </c>
      <c r="E240" s="58" t="str">
        <f t="shared" si="32"/>
        <v/>
      </c>
      <c r="F240" s="57">
        <f t="shared" si="33"/>
        <v>0</v>
      </c>
      <c r="H240" s="51"/>
      <c r="I240" s="50"/>
      <c r="J240" s="50"/>
      <c r="K240" s="50"/>
      <c r="L240" s="55" t="str">
        <f t="shared" si="29"/>
        <v/>
      </c>
      <c r="M240" s="48"/>
      <c r="N240" s="49"/>
      <c r="O240" s="50"/>
      <c r="P240" s="81" t="str">
        <f t="shared" si="35"/>
        <v/>
      </c>
      <c r="Q240" s="5"/>
      <c r="R240" s="81" t="str">
        <f t="shared" si="34"/>
        <v/>
      </c>
    </row>
    <row r="241" spans="2:18" ht="13" x14ac:dyDescent="0.3">
      <c r="B241" s="58">
        <f t="shared" si="30"/>
        <v>0</v>
      </c>
      <c r="C241" s="58" t="str">
        <f t="shared" si="31"/>
        <v/>
      </c>
      <c r="D241" s="58" t="str">
        <f>IF(OR(E241=0,E241=""),"",COUNTIF($E$7:E241,E241)&amp;E241)</f>
        <v/>
      </c>
      <c r="E241" s="58" t="str">
        <f t="shared" si="32"/>
        <v/>
      </c>
      <c r="F241" s="57">
        <f t="shared" si="33"/>
        <v>0</v>
      </c>
      <c r="H241" s="51"/>
      <c r="I241" s="50"/>
      <c r="J241" s="50"/>
      <c r="K241" s="50"/>
      <c r="L241" s="55" t="str">
        <f t="shared" si="29"/>
        <v/>
      </c>
      <c r="M241" s="48"/>
      <c r="N241" s="49"/>
      <c r="O241" s="50"/>
      <c r="P241" s="81" t="str">
        <f t="shared" si="35"/>
        <v/>
      </c>
      <c r="Q241" s="5"/>
      <c r="R241" s="81" t="str">
        <f t="shared" si="34"/>
        <v/>
      </c>
    </row>
    <row r="242" spans="2:18" ht="13" x14ac:dyDescent="0.3">
      <c r="B242" s="58">
        <f t="shared" si="30"/>
        <v>0</v>
      </c>
      <c r="C242" s="58" t="str">
        <f t="shared" si="31"/>
        <v/>
      </c>
      <c r="D242" s="58" t="str">
        <f>IF(OR(E242=0,E242=""),"",COUNTIF($E$7:E242,E242)&amp;E242)</f>
        <v/>
      </c>
      <c r="E242" s="58" t="str">
        <f t="shared" si="32"/>
        <v/>
      </c>
      <c r="F242" s="57">
        <f t="shared" si="33"/>
        <v>0</v>
      </c>
      <c r="H242" s="51"/>
      <c r="I242" s="50"/>
      <c r="J242" s="50"/>
      <c r="K242" s="50"/>
      <c r="L242" s="55" t="str">
        <f t="shared" si="29"/>
        <v/>
      </c>
      <c r="M242" s="48"/>
      <c r="N242" s="49"/>
      <c r="O242" s="50"/>
      <c r="P242" s="81" t="str">
        <f t="shared" si="35"/>
        <v/>
      </c>
      <c r="Q242" s="5"/>
      <c r="R242" s="81" t="str">
        <f t="shared" si="34"/>
        <v/>
      </c>
    </row>
    <row r="243" spans="2:18" ht="13" x14ac:dyDescent="0.3">
      <c r="B243" s="58">
        <f t="shared" si="30"/>
        <v>0</v>
      </c>
      <c r="C243" s="58" t="str">
        <f t="shared" si="31"/>
        <v/>
      </c>
      <c r="D243" s="58" t="str">
        <f>IF(OR(E243=0,E243=""),"",COUNTIF($E$7:E243,E243)&amp;E243)</f>
        <v/>
      </c>
      <c r="E243" s="58" t="str">
        <f t="shared" si="32"/>
        <v/>
      </c>
      <c r="F243" s="57">
        <f t="shared" si="33"/>
        <v>0</v>
      </c>
      <c r="H243" s="51"/>
      <c r="I243" s="50"/>
      <c r="J243" s="50"/>
      <c r="K243" s="50"/>
      <c r="L243" s="55" t="str">
        <f t="shared" si="29"/>
        <v/>
      </c>
      <c r="M243" s="48"/>
      <c r="N243" s="49"/>
      <c r="O243" s="50"/>
      <c r="P243" s="81" t="str">
        <f t="shared" si="35"/>
        <v/>
      </c>
      <c r="Q243" s="5"/>
      <c r="R243" s="81" t="str">
        <f t="shared" si="34"/>
        <v/>
      </c>
    </row>
    <row r="244" spans="2:18" ht="13" x14ac:dyDescent="0.3">
      <c r="B244" s="58">
        <f t="shared" si="30"/>
        <v>0</v>
      </c>
      <c r="C244" s="58" t="str">
        <f t="shared" si="31"/>
        <v/>
      </c>
      <c r="D244" s="58" t="str">
        <f>IF(OR(E244=0,E244=""),"",COUNTIF($E$7:E244,E244)&amp;E244)</f>
        <v/>
      </c>
      <c r="E244" s="58" t="str">
        <f t="shared" si="32"/>
        <v/>
      </c>
      <c r="F244" s="57">
        <f t="shared" si="33"/>
        <v>0</v>
      </c>
      <c r="H244" s="51"/>
      <c r="I244" s="50"/>
      <c r="J244" s="50"/>
      <c r="K244" s="50"/>
      <c r="L244" s="55" t="str">
        <f t="shared" si="29"/>
        <v/>
      </c>
      <c r="M244" s="48"/>
      <c r="N244" s="49"/>
      <c r="O244" s="50"/>
      <c r="P244" s="81" t="str">
        <f t="shared" si="35"/>
        <v/>
      </c>
      <c r="Q244" s="5"/>
      <c r="R244" s="81" t="str">
        <f t="shared" si="34"/>
        <v/>
      </c>
    </row>
    <row r="245" spans="2:18" ht="13" x14ac:dyDescent="0.3">
      <c r="B245" s="58">
        <f t="shared" si="30"/>
        <v>0</v>
      </c>
      <c r="C245" s="58" t="str">
        <f t="shared" si="31"/>
        <v/>
      </c>
      <c r="D245" s="58" t="str">
        <f>IF(OR(E245=0,E245=""),"",COUNTIF($E$7:E245,E245)&amp;E245)</f>
        <v/>
      </c>
      <c r="E245" s="58" t="str">
        <f t="shared" si="32"/>
        <v/>
      </c>
      <c r="F245" s="57">
        <f t="shared" si="33"/>
        <v>0</v>
      </c>
      <c r="H245" s="51"/>
      <c r="I245" s="50"/>
      <c r="J245" s="50"/>
      <c r="K245" s="50"/>
      <c r="L245" s="55" t="str">
        <f t="shared" si="29"/>
        <v/>
      </c>
      <c r="M245" s="48"/>
      <c r="N245" s="49"/>
      <c r="O245" s="50"/>
      <c r="P245" s="81" t="str">
        <f t="shared" si="35"/>
        <v/>
      </c>
      <c r="Q245" s="5"/>
      <c r="R245" s="81" t="str">
        <f t="shared" si="34"/>
        <v/>
      </c>
    </row>
    <row r="246" spans="2:18" ht="13" x14ac:dyDescent="0.3">
      <c r="B246" s="58">
        <f t="shared" si="30"/>
        <v>0</v>
      </c>
      <c r="C246" s="58" t="str">
        <f t="shared" si="31"/>
        <v/>
      </c>
      <c r="D246" s="58" t="str">
        <f>IF(OR(E246=0,E246=""),"",COUNTIF($E$7:E246,E246)&amp;E246)</f>
        <v/>
      </c>
      <c r="E246" s="58" t="str">
        <f t="shared" si="32"/>
        <v/>
      </c>
      <c r="F246" s="57">
        <f t="shared" si="33"/>
        <v>0</v>
      </c>
      <c r="H246" s="51"/>
      <c r="I246" s="50"/>
      <c r="J246" s="50"/>
      <c r="K246" s="50"/>
      <c r="L246" s="55" t="str">
        <f t="shared" si="29"/>
        <v/>
      </c>
      <c r="M246" s="48"/>
      <c r="N246" s="49"/>
      <c r="O246" s="50"/>
      <c r="P246" s="81" t="str">
        <f t="shared" si="35"/>
        <v/>
      </c>
      <c r="Q246" s="5"/>
      <c r="R246" s="81" t="str">
        <f t="shared" si="34"/>
        <v/>
      </c>
    </row>
    <row r="247" spans="2:18" ht="13" x14ac:dyDescent="0.3">
      <c r="B247" s="58">
        <f t="shared" si="30"/>
        <v>0</v>
      </c>
      <c r="C247" s="58" t="str">
        <f t="shared" si="31"/>
        <v/>
      </c>
      <c r="D247" s="58" t="str">
        <f>IF(OR(E247=0,E247=""),"",COUNTIF($E$7:E247,E247)&amp;E247)</f>
        <v/>
      </c>
      <c r="E247" s="58" t="str">
        <f t="shared" si="32"/>
        <v/>
      </c>
      <c r="F247" s="57">
        <f t="shared" si="33"/>
        <v>0</v>
      </c>
      <c r="H247" s="51"/>
      <c r="I247" s="50"/>
      <c r="J247" s="50"/>
      <c r="K247" s="50"/>
      <c r="L247" s="55" t="str">
        <f t="shared" si="29"/>
        <v/>
      </c>
      <c r="M247" s="48"/>
      <c r="N247" s="49"/>
      <c r="O247" s="50"/>
      <c r="P247" s="81" t="str">
        <f t="shared" si="35"/>
        <v/>
      </c>
      <c r="Q247" s="5"/>
      <c r="R247" s="81" t="str">
        <f t="shared" si="34"/>
        <v/>
      </c>
    </row>
    <row r="248" spans="2:18" ht="13" x14ac:dyDescent="0.3">
      <c r="B248" s="58">
        <f t="shared" si="30"/>
        <v>0</v>
      </c>
      <c r="C248" s="58" t="str">
        <f t="shared" si="31"/>
        <v/>
      </c>
      <c r="D248" s="58" t="str">
        <f>IF(OR(E248=0,E248=""),"",COUNTIF($E$7:E248,E248)&amp;E248)</f>
        <v/>
      </c>
      <c r="E248" s="58" t="str">
        <f t="shared" si="32"/>
        <v/>
      </c>
      <c r="F248" s="57">
        <f t="shared" si="33"/>
        <v>0</v>
      </c>
      <c r="H248" s="51"/>
      <c r="I248" s="50"/>
      <c r="J248" s="50"/>
      <c r="K248" s="50"/>
      <c r="L248" s="55" t="str">
        <f t="shared" si="29"/>
        <v/>
      </c>
      <c r="M248" s="48"/>
      <c r="N248" s="49"/>
      <c r="O248" s="50"/>
      <c r="P248" s="81" t="str">
        <f t="shared" si="35"/>
        <v/>
      </c>
      <c r="Q248" s="5"/>
      <c r="R248" s="81" t="str">
        <f t="shared" si="34"/>
        <v/>
      </c>
    </row>
    <row r="249" spans="2:18" ht="13" x14ac:dyDescent="0.3">
      <c r="B249" s="58">
        <f t="shared" si="30"/>
        <v>0</v>
      </c>
      <c r="C249" s="58" t="str">
        <f t="shared" si="31"/>
        <v/>
      </c>
      <c r="D249" s="58" t="str">
        <f>IF(OR(E249=0,E249=""),"",COUNTIF($E$7:E249,E249)&amp;E249)</f>
        <v/>
      </c>
      <c r="E249" s="58" t="str">
        <f t="shared" si="32"/>
        <v/>
      </c>
      <c r="F249" s="57">
        <f t="shared" si="33"/>
        <v>0</v>
      </c>
      <c r="H249" s="51"/>
      <c r="I249" s="50"/>
      <c r="J249" s="50"/>
      <c r="K249" s="50"/>
      <c r="L249" s="55" t="str">
        <f t="shared" si="29"/>
        <v/>
      </c>
      <c r="M249" s="48"/>
      <c r="N249" s="49"/>
      <c r="O249" s="50"/>
      <c r="P249" s="81" t="str">
        <f t="shared" si="35"/>
        <v/>
      </c>
      <c r="Q249" s="5"/>
      <c r="R249" s="81" t="str">
        <f t="shared" si="34"/>
        <v/>
      </c>
    </row>
    <row r="250" spans="2:18" ht="13" x14ac:dyDescent="0.3">
      <c r="B250" s="58">
        <f t="shared" si="30"/>
        <v>0</v>
      </c>
      <c r="C250" s="58" t="str">
        <f t="shared" si="31"/>
        <v/>
      </c>
      <c r="D250" s="58" t="str">
        <f>IF(OR(E250=0,E250=""),"",COUNTIF($E$7:E250,E250)&amp;E250)</f>
        <v/>
      </c>
      <c r="E250" s="58" t="str">
        <f t="shared" si="32"/>
        <v/>
      </c>
      <c r="F250" s="57">
        <f t="shared" si="33"/>
        <v>0</v>
      </c>
      <c r="H250" s="51"/>
      <c r="I250" s="50"/>
      <c r="J250" s="50"/>
      <c r="K250" s="50"/>
      <c r="L250" s="55" t="str">
        <f t="shared" si="29"/>
        <v/>
      </c>
      <c r="M250" s="48"/>
      <c r="N250" s="49"/>
      <c r="O250" s="50"/>
      <c r="P250" s="81" t="str">
        <f t="shared" si="35"/>
        <v/>
      </c>
      <c r="Q250" s="5"/>
      <c r="R250" s="81" t="str">
        <f t="shared" si="34"/>
        <v/>
      </c>
    </row>
    <row r="251" spans="2:18" ht="13" x14ac:dyDescent="0.3">
      <c r="B251" s="58">
        <f t="shared" si="30"/>
        <v>0</v>
      </c>
      <c r="C251" s="58" t="str">
        <f t="shared" si="31"/>
        <v/>
      </c>
      <c r="D251" s="58" t="str">
        <f>IF(OR(E251=0,E251=""),"",COUNTIF($E$7:E251,E251)&amp;E251)</f>
        <v/>
      </c>
      <c r="E251" s="58" t="str">
        <f t="shared" si="32"/>
        <v/>
      </c>
      <c r="F251" s="57">
        <f t="shared" si="33"/>
        <v>0</v>
      </c>
      <c r="H251" s="51"/>
      <c r="I251" s="50"/>
      <c r="J251" s="50"/>
      <c r="K251" s="50"/>
      <c r="L251" s="55" t="str">
        <f t="shared" si="29"/>
        <v/>
      </c>
      <c r="M251" s="48"/>
      <c r="N251" s="49"/>
      <c r="O251" s="50"/>
      <c r="P251" s="81" t="str">
        <f t="shared" si="35"/>
        <v/>
      </c>
      <c r="Q251" s="5"/>
      <c r="R251" s="81" t="str">
        <f t="shared" si="34"/>
        <v/>
      </c>
    </row>
    <row r="252" spans="2:18" ht="13" x14ac:dyDescent="0.3">
      <c r="B252" s="58">
        <f t="shared" si="30"/>
        <v>0</v>
      </c>
      <c r="C252" s="58" t="str">
        <f t="shared" si="31"/>
        <v/>
      </c>
      <c r="D252" s="58" t="str">
        <f>IF(OR(E252=0,E252=""),"",COUNTIF($E$7:E252,E252)&amp;E252)</f>
        <v/>
      </c>
      <c r="E252" s="58" t="str">
        <f t="shared" si="32"/>
        <v/>
      </c>
      <c r="F252" s="57">
        <f t="shared" si="33"/>
        <v>0</v>
      </c>
      <c r="H252" s="51"/>
      <c r="I252" s="50"/>
      <c r="J252" s="50"/>
      <c r="K252" s="50"/>
      <c r="L252" s="55" t="str">
        <f t="shared" si="29"/>
        <v/>
      </c>
      <c r="M252" s="48"/>
      <c r="N252" s="49"/>
      <c r="O252" s="50"/>
      <c r="P252" s="81" t="str">
        <f t="shared" si="35"/>
        <v/>
      </c>
      <c r="Q252" s="5"/>
      <c r="R252" s="81" t="str">
        <f t="shared" si="34"/>
        <v/>
      </c>
    </row>
    <row r="253" spans="2:18" ht="13" x14ac:dyDescent="0.3">
      <c r="B253" s="58">
        <f t="shared" si="30"/>
        <v>0</v>
      </c>
      <c r="C253" s="58" t="str">
        <f t="shared" si="31"/>
        <v/>
      </c>
      <c r="D253" s="58" t="str">
        <f>IF(OR(E253=0,E253=""),"",COUNTIF($E$7:E253,E253)&amp;E253)</f>
        <v/>
      </c>
      <c r="E253" s="58" t="str">
        <f t="shared" si="32"/>
        <v/>
      </c>
      <c r="F253" s="57">
        <f t="shared" si="33"/>
        <v>0</v>
      </c>
      <c r="H253" s="51"/>
      <c r="I253" s="50"/>
      <c r="J253" s="50"/>
      <c r="K253" s="50"/>
      <c r="L253" s="55" t="str">
        <f t="shared" si="29"/>
        <v/>
      </c>
      <c r="M253" s="48"/>
      <c r="N253" s="49"/>
      <c r="O253" s="50"/>
      <c r="P253" s="81" t="str">
        <f t="shared" si="35"/>
        <v/>
      </c>
      <c r="Q253" s="5"/>
      <c r="R253" s="81" t="str">
        <f t="shared" si="34"/>
        <v/>
      </c>
    </row>
    <row r="254" spans="2:18" ht="13" x14ac:dyDescent="0.3">
      <c r="B254" s="58">
        <f t="shared" si="30"/>
        <v>0</v>
      </c>
      <c r="C254" s="58" t="str">
        <f t="shared" si="31"/>
        <v/>
      </c>
      <c r="D254" s="58" t="str">
        <f>IF(OR(E254=0,E254=""),"",COUNTIF($E$7:E254,E254)&amp;E254)</f>
        <v/>
      </c>
      <c r="E254" s="58" t="str">
        <f t="shared" si="32"/>
        <v/>
      </c>
      <c r="F254" s="57">
        <f t="shared" si="33"/>
        <v>0</v>
      </c>
      <c r="H254" s="51"/>
      <c r="I254" s="50"/>
      <c r="J254" s="50"/>
      <c r="K254" s="50"/>
      <c r="L254" s="55" t="str">
        <f t="shared" si="29"/>
        <v/>
      </c>
      <c r="M254" s="48"/>
      <c r="N254" s="49"/>
      <c r="O254" s="50"/>
      <c r="P254" s="81" t="str">
        <f t="shared" si="35"/>
        <v/>
      </c>
      <c r="Q254" s="5"/>
      <c r="R254" s="81" t="str">
        <f t="shared" si="34"/>
        <v/>
      </c>
    </row>
    <row r="255" spans="2:18" ht="13" x14ac:dyDescent="0.3">
      <c r="B255" s="58">
        <f t="shared" si="30"/>
        <v>0</v>
      </c>
      <c r="C255" s="58" t="str">
        <f t="shared" si="31"/>
        <v/>
      </c>
      <c r="D255" s="58" t="str">
        <f>IF(OR(E255=0,E255=""),"",COUNTIF($E$7:E255,E255)&amp;E255)</f>
        <v/>
      </c>
      <c r="E255" s="58" t="str">
        <f t="shared" si="32"/>
        <v/>
      </c>
      <c r="F255" s="57">
        <f t="shared" si="33"/>
        <v>0</v>
      </c>
      <c r="H255" s="51"/>
      <c r="I255" s="50"/>
      <c r="J255" s="50"/>
      <c r="K255" s="50"/>
      <c r="L255" s="55" t="str">
        <f t="shared" si="29"/>
        <v/>
      </c>
      <c r="M255" s="48"/>
      <c r="N255" s="49"/>
      <c r="O255" s="50"/>
      <c r="P255" s="81" t="str">
        <f t="shared" si="35"/>
        <v/>
      </c>
      <c r="Q255" s="5"/>
      <c r="R255" s="81" t="str">
        <f t="shared" si="34"/>
        <v/>
      </c>
    </row>
    <row r="256" spans="2:18" ht="13" x14ac:dyDescent="0.3">
      <c r="B256" s="58">
        <f t="shared" si="30"/>
        <v>0</v>
      </c>
      <c r="C256" s="58" t="str">
        <f t="shared" si="31"/>
        <v/>
      </c>
      <c r="D256" s="58" t="str">
        <f>IF(OR(E256=0,E256=""),"",COUNTIF($E$7:E256,E256)&amp;E256)</f>
        <v/>
      </c>
      <c r="E256" s="58" t="str">
        <f t="shared" si="32"/>
        <v/>
      </c>
      <c r="F256" s="57">
        <f t="shared" si="33"/>
        <v>0</v>
      </c>
      <c r="H256" s="51"/>
      <c r="I256" s="50"/>
      <c r="J256" s="50"/>
      <c r="K256" s="50"/>
      <c r="L256" s="55" t="str">
        <f t="shared" si="29"/>
        <v/>
      </c>
      <c r="M256" s="48"/>
      <c r="N256" s="49"/>
      <c r="O256" s="50"/>
      <c r="P256" s="81" t="str">
        <f t="shared" si="35"/>
        <v/>
      </c>
      <c r="Q256" s="5"/>
      <c r="R256" s="81" t="str">
        <f t="shared" si="34"/>
        <v/>
      </c>
    </row>
    <row r="257" spans="2:18" ht="13" x14ac:dyDescent="0.3">
      <c r="B257" s="58">
        <f t="shared" si="30"/>
        <v>0</v>
      </c>
      <c r="C257" s="58" t="str">
        <f t="shared" si="31"/>
        <v/>
      </c>
      <c r="D257" s="58" t="str">
        <f>IF(OR(E257=0,E257=""),"",COUNTIF($E$7:E257,E257)&amp;E257)</f>
        <v/>
      </c>
      <c r="E257" s="58" t="str">
        <f t="shared" si="32"/>
        <v/>
      </c>
      <c r="F257" s="57">
        <f t="shared" si="33"/>
        <v>0</v>
      </c>
      <c r="H257" s="51"/>
      <c r="I257" s="50"/>
      <c r="J257" s="50"/>
      <c r="K257" s="50"/>
      <c r="L257" s="55" t="str">
        <f t="shared" si="29"/>
        <v/>
      </c>
      <c r="M257" s="48"/>
      <c r="N257" s="49"/>
      <c r="O257" s="50"/>
      <c r="P257" s="81" t="str">
        <f t="shared" si="35"/>
        <v/>
      </c>
      <c r="Q257" s="5"/>
      <c r="R257" s="81" t="str">
        <f t="shared" si="34"/>
        <v/>
      </c>
    </row>
    <row r="258" spans="2:18" ht="13" x14ac:dyDescent="0.3">
      <c r="B258" s="58">
        <f t="shared" si="30"/>
        <v>0</v>
      </c>
      <c r="C258" s="58" t="str">
        <f t="shared" si="31"/>
        <v/>
      </c>
      <c r="D258" s="58" t="str">
        <f>IF(OR(E258=0,E258=""),"",COUNTIF($E$7:E258,E258)&amp;E258)</f>
        <v/>
      </c>
      <c r="E258" s="58" t="str">
        <f t="shared" si="32"/>
        <v/>
      </c>
      <c r="F258" s="57">
        <f t="shared" si="33"/>
        <v>0</v>
      </c>
      <c r="H258" s="51"/>
      <c r="I258" s="50"/>
      <c r="J258" s="50"/>
      <c r="K258" s="50"/>
      <c r="L258" s="55" t="str">
        <f t="shared" si="29"/>
        <v/>
      </c>
      <c r="M258" s="48"/>
      <c r="N258" s="49"/>
      <c r="O258" s="50"/>
      <c r="P258" s="81" t="str">
        <f t="shared" si="35"/>
        <v/>
      </c>
      <c r="Q258" s="5"/>
      <c r="R258" s="81" t="str">
        <f t="shared" si="34"/>
        <v/>
      </c>
    </row>
    <row r="259" spans="2:18" ht="13" x14ac:dyDescent="0.3">
      <c r="B259" s="58">
        <f t="shared" si="30"/>
        <v>0</v>
      </c>
      <c r="C259" s="58" t="str">
        <f t="shared" si="31"/>
        <v/>
      </c>
      <c r="D259" s="58" t="str">
        <f>IF(OR(E259=0,E259=""),"",COUNTIF($E$7:E259,E259)&amp;E259)</f>
        <v/>
      </c>
      <c r="E259" s="58" t="str">
        <f t="shared" si="32"/>
        <v/>
      </c>
      <c r="F259" s="57">
        <f t="shared" si="33"/>
        <v>0</v>
      </c>
      <c r="H259" s="51"/>
      <c r="I259" s="50"/>
      <c r="J259" s="50"/>
      <c r="K259" s="50"/>
      <c r="L259" s="55" t="str">
        <f t="shared" si="29"/>
        <v/>
      </c>
      <c r="M259" s="48"/>
      <c r="N259" s="49"/>
      <c r="O259" s="50"/>
      <c r="P259" s="81" t="str">
        <f t="shared" si="35"/>
        <v/>
      </c>
      <c r="Q259" s="5"/>
      <c r="R259" s="81" t="str">
        <f t="shared" si="34"/>
        <v/>
      </c>
    </row>
    <row r="260" spans="2:18" ht="13" x14ac:dyDescent="0.3">
      <c r="B260" s="58">
        <f t="shared" si="30"/>
        <v>0</v>
      </c>
      <c r="C260" s="58" t="str">
        <f t="shared" si="31"/>
        <v/>
      </c>
      <c r="D260" s="58" t="str">
        <f>IF(OR(E260=0,E260=""),"",COUNTIF($E$7:E260,E260)&amp;E260)</f>
        <v/>
      </c>
      <c r="E260" s="58" t="str">
        <f t="shared" si="32"/>
        <v/>
      </c>
      <c r="F260" s="57">
        <f t="shared" si="33"/>
        <v>0</v>
      </c>
      <c r="H260" s="51"/>
      <c r="I260" s="50"/>
      <c r="J260" s="50"/>
      <c r="K260" s="50"/>
      <c r="L260" s="55" t="str">
        <f t="shared" si="29"/>
        <v/>
      </c>
      <c r="M260" s="48"/>
      <c r="N260" s="49"/>
      <c r="O260" s="50"/>
      <c r="P260" s="81" t="str">
        <f t="shared" si="35"/>
        <v/>
      </c>
      <c r="Q260" s="5"/>
      <c r="R260" s="81" t="str">
        <f t="shared" si="34"/>
        <v/>
      </c>
    </row>
    <row r="261" spans="2:18" ht="13" x14ac:dyDescent="0.3">
      <c r="B261" s="58">
        <f t="shared" si="30"/>
        <v>0</v>
      </c>
      <c r="C261" s="58" t="str">
        <f t="shared" si="31"/>
        <v/>
      </c>
      <c r="D261" s="58" t="str">
        <f>IF(OR(E261=0,E261=""),"",COUNTIF($E$7:E261,E261)&amp;E261)</f>
        <v/>
      </c>
      <c r="E261" s="58" t="str">
        <f t="shared" si="32"/>
        <v/>
      </c>
      <c r="F261" s="57">
        <f t="shared" si="33"/>
        <v>0</v>
      </c>
      <c r="H261" s="51"/>
      <c r="I261" s="50"/>
      <c r="J261" s="50"/>
      <c r="K261" s="50"/>
      <c r="L261" s="55" t="str">
        <f t="shared" si="29"/>
        <v/>
      </c>
      <c r="M261" s="48"/>
      <c r="N261" s="49"/>
      <c r="O261" s="50"/>
      <c r="P261" s="81" t="str">
        <f t="shared" si="35"/>
        <v/>
      </c>
      <c r="Q261" s="5"/>
      <c r="R261" s="81" t="str">
        <f t="shared" si="34"/>
        <v/>
      </c>
    </row>
    <row r="262" spans="2:18" ht="13" x14ac:dyDescent="0.3">
      <c r="B262" s="58">
        <f t="shared" si="30"/>
        <v>0</v>
      </c>
      <c r="C262" s="58" t="str">
        <f t="shared" si="31"/>
        <v/>
      </c>
      <c r="D262" s="58" t="str">
        <f>IF(OR(E262=0,E262=""),"",COUNTIF($E$7:E262,E262)&amp;E262)</f>
        <v/>
      </c>
      <c r="E262" s="58" t="str">
        <f t="shared" si="32"/>
        <v/>
      </c>
      <c r="F262" s="57">
        <f t="shared" si="33"/>
        <v>0</v>
      </c>
      <c r="H262" s="51"/>
      <c r="I262" s="50"/>
      <c r="J262" s="50"/>
      <c r="K262" s="50"/>
      <c r="L262" s="55" t="str">
        <f t="shared" si="29"/>
        <v/>
      </c>
      <c r="M262" s="48"/>
      <c r="N262" s="49"/>
      <c r="O262" s="50"/>
      <c r="P262" s="81" t="str">
        <f t="shared" si="35"/>
        <v/>
      </c>
      <c r="Q262" s="5"/>
      <c r="R262" s="81" t="str">
        <f t="shared" si="34"/>
        <v/>
      </c>
    </row>
    <row r="263" spans="2:18" ht="13" x14ac:dyDescent="0.3">
      <c r="B263" s="58">
        <f t="shared" si="30"/>
        <v>0</v>
      </c>
      <c r="C263" s="58" t="str">
        <f t="shared" si="31"/>
        <v/>
      </c>
      <c r="D263" s="58" t="str">
        <f>IF(OR(E263=0,E263=""),"",COUNTIF($E$7:E263,E263)&amp;E263)</f>
        <v/>
      </c>
      <c r="E263" s="58" t="str">
        <f t="shared" si="32"/>
        <v/>
      </c>
      <c r="F263" s="57">
        <f t="shared" si="33"/>
        <v>0</v>
      </c>
      <c r="H263" s="51"/>
      <c r="I263" s="50"/>
      <c r="J263" s="50"/>
      <c r="K263" s="50"/>
      <c r="L263" s="55" t="str">
        <f t="shared" si="29"/>
        <v/>
      </c>
      <c r="M263" s="48"/>
      <c r="N263" s="49"/>
      <c r="O263" s="50"/>
      <c r="P263" s="81" t="str">
        <f t="shared" si="35"/>
        <v/>
      </c>
      <c r="Q263" s="5"/>
      <c r="R263" s="81" t="str">
        <f t="shared" si="34"/>
        <v/>
      </c>
    </row>
    <row r="264" spans="2:18" ht="13" x14ac:dyDescent="0.3">
      <c r="B264" s="58">
        <f t="shared" si="30"/>
        <v>0</v>
      </c>
      <c r="C264" s="58" t="str">
        <f t="shared" si="31"/>
        <v/>
      </c>
      <c r="D264" s="58" t="str">
        <f>IF(OR(E264=0,E264=""),"",COUNTIF($E$7:E264,E264)&amp;E264)</f>
        <v/>
      </c>
      <c r="E264" s="58" t="str">
        <f t="shared" si="32"/>
        <v/>
      </c>
      <c r="F264" s="57">
        <f t="shared" si="33"/>
        <v>0</v>
      </c>
      <c r="H264" s="51"/>
      <c r="I264" s="50"/>
      <c r="J264" s="50"/>
      <c r="K264" s="50"/>
      <c r="L264" s="55" t="str">
        <f t="shared" ref="L264:L327" si="36">IFERROR(IF(K264="","",VLOOKUP(K264,T_Akun,2,0)),"Cek Kembali Kode Akun nya!!!")</f>
        <v/>
      </c>
      <c r="M264" s="48"/>
      <c r="N264" s="49"/>
      <c r="O264" s="50"/>
      <c r="P264" s="81" t="str">
        <f t="shared" si="35"/>
        <v/>
      </c>
      <c r="Q264" s="5"/>
      <c r="R264" s="81" t="str">
        <f t="shared" si="34"/>
        <v/>
      </c>
    </row>
    <row r="265" spans="2:18" ht="13" x14ac:dyDescent="0.3">
      <c r="B265" s="58">
        <f t="shared" ref="B265:B328" si="37">IF(C265&lt;&gt;"","",K265)</f>
        <v>0</v>
      </c>
      <c r="C265" s="58" t="str">
        <f t="shared" ref="C265:C328" si="38">IF(LEFT(I265,3)="JP-",K265,"")</f>
        <v/>
      </c>
      <c r="D265" s="58" t="str">
        <f>IF(OR(E265=0,E265=""),"",COUNTIF($E$7:E265,E265)&amp;E265)</f>
        <v/>
      </c>
      <c r="E265" s="58" t="str">
        <f t="shared" ref="E265:E328" si="39">IF(K265=Filter_BB,K265,"")</f>
        <v/>
      </c>
      <c r="F265" s="57">
        <f t="shared" ref="F265:F328" si="40">IF(J265="",0,1)</f>
        <v>0</v>
      </c>
      <c r="H265" s="51"/>
      <c r="I265" s="50"/>
      <c r="J265" s="50"/>
      <c r="K265" s="50"/>
      <c r="L265" s="55" t="str">
        <f t="shared" si="36"/>
        <v/>
      </c>
      <c r="M265" s="48"/>
      <c r="N265" s="49"/>
      <c r="O265" s="50"/>
      <c r="P265" s="81" t="str">
        <f t="shared" si="35"/>
        <v/>
      </c>
      <c r="Q265" s="5"/>
      <c r="R265" s="81" t="str">
        <f t="shared" ref="R265:R328" si="41">IF($O265&gt;0,$O265,IF($H265&gt;0,IF($O266&gt;0,$O266,""),""))</f>
        <v/>
      </c>
    </row>
    <row r="266" spans="2:18" ht="13" x14ac:dyDescent="0.3">
      <c r="B266" s="58">
        <f t="shared" si="37"/>
        <v>0</v>
      </c>
      <c r="C266" s="58" t="str">
        <f t="shared" si="38"/>
        <v/>
      </c>
      <c r="D266" s="58" t="str">
        <f>IF(OR(E266=0,E266=""),"",COUNTIF($E$7:E266,E266)&amp;E266)</f>
        <v/>
      </c>
      <c r="E266" s="58" t="str">
        <f t="shared" si="39"/>
        <v/>
      </c>
      <c r="F266" s="57">
        <f t="shared" si="40"/>
        <v>0</v>
      </c>
      <c r="H266" s="51"/>
      <c r="I266" s="50"/>
      <c r="J266" s="50"/>
      <c r="K266" s="50"/>
      <c r="L266" s="55" t="str">
        <f t="shared" si="36"/>
        <v/>
      </c>
      <c r="M266" s="48"/>
      <c r="N266" s="49"/>
      <c r="O266" s="50"/>
      <c r="P266" s="81" t="str">
        <f t="shared" ref="P266:P329" si="42">IF(O266&gt;0,O266,IF(H266&gt;0,IF(OR(P265="F.TTD",P265=""),R267,P265),""))</f>
        <v/>
      </c>
      <c r="Q266" s="5"/>
      <c r="R266" s="81" t="str">
        <f t="shared" si="41"/>
        <v/>
      </c>
    </row>
    <row r="267" spans="2:18" ht="13" x14ac:dyDescent="0.3">
      <c r="B267" s="58">
        <f t="shared" si="37"/>
        <v>0</v>
      </c>
      <c r="C267" s="58" t="str">
        <f t="shared" si="38"/>
        <v/>
      </c>
      <c r="D267" s="58" t="str">
        <f>IF(OR(E267=0,E267=""),"",COUNTIF($E$7:E267,E267)&amp;E267)</f>
        <v/>
      </c>
      <c r="E267" s="58" t="str">
        <f t="shared" si="39"/>
        <v/>
      </c>
      <c r="F267" s="57">
        <f t="shared" si="40"/>
        <v>0</v>
      </c>
      <c r="H267" s="51"/>
      <c r="I267" s="50"/>
      <c r="J267" s="50"/>
      <c r="K267" s="50"/>
      <c r="L267" s="55" t="str">
        <f t="shared" si="36"/>
        <v/>
      </c>
      <c r="M267" s="48"/>
      <c r="N267" s="49"/>
      <c r="O267" s="50"/>
      <c r="P267" s="81" t="str">
        <f t="shared" si="42"/>
        <v/>
      </c>
      <c r="Q267" s="5"/>
      <c r="R267" s="81" t="str">
        <f t="shared" si="41"/>
        <v/>
      </c>
    </row>
    <row r="268" spans="2:18" ht="13" x14ac:dyDescent="0.3">
      <c r="B268" s="58">
        <f t="shared" si="37"/>
        <v>0</v>
      </c>
      <c r="C268" s="58" t="str">
        <f t="shared" si="38"/>
        <v/>
      </c>
      <c r="D268" s="58" t="str">
        <f>IF(OR(E268=0,E268=""),"",COUNTIF($E$7:E268,E268)&amp;E268)</f>
        <v/>
      </c>
      <c r="E268" s="58" t="str">
        <f t="shared" si="39"/>
        <v/>
      </c>
      <c r="F268" s="57">
        <f t="shared" si="40"/>
        <v>0</v>
      </c>
      <c r="H268" s="51"/>
      <c r="I268" s="50"/>
      <c r="J268" s="50"/>
      <c r="K268" s="50"/>
      <c r="L268" s="55" t="str">
        <f t="shared" si="36"/>
        <v/>
      </c>
      <c r="M268" s="48"/>
      <c r="N268" s="49"/>
      <c r="O268" s="50"/>
      <c r="P268" s="81" t="str">
        <f t="shared" si="42"/>
        <v/>
      </c>
      <c r="Q268" s="5"/>
      <c r="R268" s="81" t="str">
        <f t="shared" si="41"/>
        <v/>
      </c>
    </row>
    <row r="269" spans="2:18" ht="13" x14ac:dyDescent="0.3">
      <c r="B269" s="58">
        <f t="shared" si="37"/>
        <v>0</v>
      </c>
      <c r="C269" s="58" t="str">
        <f t="shared" si="38"/>
        <v/>
      </c>
      <c r="D269" s="58" t="str">
        <f>IF(OR(E269=0,E269=""),"",COUNTIF($E$7:E269,E269)&amp;E269)</f>
        <v/>
      </c>
      <c r="E269" s="58" t="str">
        <f t="shared" si="39"/>
        <v/>
      </c>
      <c r="F269" s="57">
        <f t="shared" si="40"/>
        <v>0</v>
      </c>
      <c r="H269" s="51"/>
      <c r="I269" s="50"/>
      <c r="J269" s="50"/>
      <c r="K269" s="50"/>
      <c r="L269" s="55" t="str">
        <f t="shared" si="36"/>
        <v/>
      </c>
      <c r="M269" s="48"/>
      <c r="N269" s="49"/>
      <c r="O269" s="50"/>
      <c r="P269" s="81" t="str">
        <f t="shared" si="42"/>
        <v/>
      </c>
      <c r="Q269" s="5"/>
      <c r="R269" s="81" t="str">
        <f t="shared" si="41"/>
        <v/>
      </c>
    </row>
    <row r="270" spans="2:18" ht="13" x14ac:dyDescent="0.3">
      <c r="B270" s="58">
        <f t="shared" si="37"/>
        <v>0</v>
      </c>
      <c r="C270" s="58" t="str">
        <f t="shared" si="38"/>
        <v/>
      </c>
      <c r="D270" s="58" t="str">
        <f>IF(OR(E270=0,E270=""),"",COUNTIF($E$7:E270,E270)&amp;E270)</f>
        <v/>
      </c>
      <c r="E270" s="58" t="str">
        <f t="shared" si="39"/>
        <v/>
      </c>
      <c r="F270" s="57">
        <f t="shared" si="40"/>
        <v>0</v>
      </c>
      <c r="H270" s="51"/>
      <c r="I270" s="50"/>
      <c r="J270" s="50"/>
      <c r="K270" s="50"/>
      <c r="L270" s="55" t="str">
        <f t="shared" si="36"/>
        <v/>
      </c>
      <c r="M270" s="48"/>
      <c r="N270" s="49"/>
      <c r="O270" s="50"/>
      <c r="P270" s="81" t="str">
        <f t="shared" si="42"/>
        <v/>
      </c>
      <c r="Q270" s="5"/>
      <c r="R270" s="81" t="str">
        <f t="shared" si="41"/>
        <v/>
      </c>
    </row>
    <row r="271" spans="2:18" ht="13" x14ac:dyDescent="0.3">
      <c r="B271" s="58">
        <f t="shared" si="37"/>
        <v>0</v>
      </c>
      <c r="C271" s="58" t="str">
        <f t="shared" si="38"/>
        <v/>
      </c>
      <c r="D271" s="58" t="str">
        <f>IF(OR(E271=0,E271=""),"",COUNTIF($E$7:E271,E271)&amp;E271)</f>
        <v/>
      </c>
      <c r="E271" s="58" t="str">
        <f t="shared" si="39"/>
        <v/>
      </c>
      <c r="F271" s="57">
        <f t="shared" si="40"/>
        <v>0</v>
      </c>
      <c r="H271" s="51"/>
      <c r="I271" s="50"/>
      <c r="J271" s="50"/>
      <c r="K271" s="50"/>
      <c r="L271" s="55" t="str">
        <f t="shared" si="36"/>
        <v/>
      </c>
      <c r="M271" s="48"/>
      <c r="N271" s="49"/>
      <c r="O271" s="50"/>
      <c r="P271" s="81" t="str">
        <f t="shared" si="42"/>
        <v/>
      </c>
      <c r="Q271" s="5"/>
      <c r="R271" s="81" t="str">
        <f t="shared" si="41"/>
        <v/>
      </c>
    </row>
    <row r="272" spans="2:18" ht="13" x14ac:dyDescent="0.3">
      <c r="B272" s="58">
        <f t="shared" si="37"/>
        <v>0</v>
      </c>
      <c r="C272" s="58" t="str">
        <f t="shared" si="38"/>
        <v/>
      </c>
      <c r="D272" s="58" t="str">
        <f>IF(OR(E272=0,E272=""),"",COUNTIF($E$7:E272,E272)&amp;E272)</f>
        <v/>
      </c>
      <c r="E272" s="58" t="str">
        <f t="shared" si="39"/>
        <v/>
      </c>
      <c r="F272" s="57">
        <f t="shared" si="40"/>
        <v>0</v>
      </c>
      <c r="H272" s="51"/>
      <c r="I272" s="50"/>
      <c r="J272" s="50"/>
      <c r="K272" s="50"/>
      <c r="L272" s="55" t="str">
        <f t="shared" si="36"/>
        <v/>
      </c>
      <c r="M272" s="48"/>
      <c r="N272" s="49"/>
      <c r="O272" s="50"/>
      <c r="P272" s="81" t="str">
        <f t="shared" si="42"/>
        <v/>
      </c>
      <c r="Q272" s="5"/>
      <c r="R272" s="81" t="str">
        <f t="shared" si="41"/>
        <v/>
      </c>
    </row>
    <row r="273" spans="2:18" ht="13" x14ac:dyDescent="0.3">
      <c r="B273" s="58">
        <f t="shared" si="37"/>
        <v>0</v>
      </c>
      <c r="C273" s="58" t="str">
        <f t="shared" si="38"/>
        <v/>
      </c>
      <c r="D273" s="58" t="str">
        <f>IF(OR(E273=0,E273=""),"",COUNTIF($E$7:E273,E273)&amp;E273)</f>
        <v/>
      </c>
      <c r="E273" s="58" t="str">
        <f t="shared" si="39"/>
        <v/>
      </c>
      <c r="F273" s="57">
        <f t="shared" si="40"/>
        <v>0</v>
      </c>
      <c r="H273" s="51"/>
      <c r="I273" s="50"/>
      <c r="J273" s="50"/>
      <c r="K273" s="50"/>
      <c r="L273" s="55" t="str">
        <f t="shared" si="36"/>
        <v/>
      </c>
      <c r="M273" s="48"/>
      <c r="N273" s="49"/>
      <c r="O273" s="50"/>
      <c r="P273" s="81" t="str">
        <f t="shared" si="42"/>
        <v/>
      </c>
      <c r="Q273" s="5"/>
      <c r="R273" s="81" t="str">
        <f t="shared" si="41"/>
        <v/>
      </c>
    </row>
    <row r="274" spans="2:18" ht="13" x14ac:dyDescent="0.3">
      <c r="B274" s="58">
        <f t="shared" si="37"/>
        <v>0</v>
      </c>
      <c r="C274" s="58" t="str">
        <f t="shared" si="38"/>
        <v/>
      </c>
      <c r="D274" s="58" t="str">
        <f>IF(OR(E274=0,E274=""),"",COUNTIF($E$7:E274,E274)&amp;E274)</f>
        <v/>
      </c>
      <c r="E274" s="58" t="str">
        <f t="shared" si="39"/>
        <v/>
      </c>
      <c r="F274" s="57">
        <f t="shared" si="40"/>
        <v>0</v>
      </c>
      <c r="H274" s="51"/>
      <c r="I274" s="50"/>
      <c r="J274" s="50"/>
      <c r="K274" s="50"/>
      <c r="L274" s="55" t="str">
        <f t="shared" si="36"/>
        <v/>
      </c>
      <c r="M274" s="48"/>
      <c r="N274" s="49"/>
      <c r="O274" s="50"/>
      <c r="P274" s="81" t="str">
        <f t="shared" si="42"/>
        <v/>
      </c>
      <c r="Q274" s="5"/>
      <c r="R274" s="81" t="str">
        <f t="shared" si="41"/>
        <v/>
      </c>
    </row>
    <row r="275" spans="2:18" ht="13" x14ac:dyDescent="0.3">
      <c r="B275" s="58">
        <f t="shared" si="37"/>
        <v>0</v>
      </c>
      <c r="C275" s="58" t="str">
        <f t="shared" si="38"/>
        <v/>
      </c>
      <c r="D275" s="58" t="str">
        <f>IF(OR(E275=0,E275=""),"",COUNTIF($E$7:E275,E275)&amp;E275)</f>
        <v/>
      </c>
      <c r="E275" s="58" t="str">
        <f t="shared" si="39"/>
        <v/>
      </c>
      <c r="F275" s="57">
        <f t="shared" si="40"/>
        <v>0</v>
      </c>
      <c r="H275" s="51"/>
      <c r="I275" s="50"/>
      <c r="J275" s="50"/>
      <c r="K275" s="50"/>
      <c r="L275" s="55" t="str">
        <f t="shared" si="36"/>
        <v/>
      </c>
      <c r="M275" s="48"/>
      <c r="N275" s="49"/>
      <c r="O275" s="50"/>
      <c r="P275" s="81" t="str">
        <f t="shared" si="42"/>
        <v/>
      </c>
      <c r="Q275" s="5"/>
      <c r="R275" s="81" t="str">
        <f t="shared" si="41"/>
        <v/>
      </c>
    </row>
    <row r="276" spans="2:18" ht="13" x14ac:dyDescent="0.3">
      <c r="B276" s="58">
        <f t="shared" si="37"/>
        <v>0</v>
      </c>
      <c r="C276" s="58" t="str">
        <f t="shared" si="38"/>
        <v/>
      </c>
      <c r="D276" s="58" t="str">
        <f>IF(OR(E276=0,E276=""),"",COUNTIF($E$7:E276,E276)&amp;E276)</f>
        <v/>
      </c>
      <c r="E276" s="58" t="str">
        <f t="shared" si="39"/>
        <v/>
      </c>
      <c r="F276" s="57">
        <f t="shared" si="40"/>
        <v>0</v>
      </c>
      <c r="H276" s="51"/>
      <c r="I276" s="50"/>
      <c r="J276" s="50"/>
      <c r="K276" s="50"/>
      <c r="L276" s="55" t="str">
        <f t="shared" si="36"/>
        <v/>
      </c>
      <c r="M276" s="48"/>
      <c r="N276" s="49"/>
      <c r="O276" s="50"/>
      <c r="P276" s="81" t="str">
        <f t="shared" si="42"/>
        <v/>
      </c>
      <c r="Q276" s="5"/>
      <c r="R276" s="81" t="str">
        <f t="shared" si="41"/>
        <v/>
      </c>
    </row>
    <row r="277" spans="2:18" ht="13" x14ac:dyDescent="0.3">
      <c r="B277" s="58">
        <f t="shared" si="37"/>
        <v>0</v>
      </c>
      <c r="C277" s="58" t="str">
        <f t="shared" si="38"/>
        <v/>
      </c>
      <c r="D277" s="58" t="str">
        <f>IF(OR(E277=0,E277=""),"",COUNTIF($E$7:E277,E277)&amp;E277)</f>
        <v/>
      </c>
      <c r="E277" s="58" t="str">
        <f t="shared" si="39"/>
        <v/>
      </c>
      <c r="F277" s="57">
        <f t="shared" si="40"/>
        <v>0</v>
      </c>
      <c r="H277" s="51"/>
      <c r="I277" s="50"/>
      <c r="J277" s="50"/>
      <c r="K277" s="50"/>
      <c r="L277" s="55" t="str">
        <f t="shared" si="36"/>
        <v/>
      </c>
      <c r="M277" s="48"/>
      <c r="N277" s="49"/>
      <c r="O277" s="50"/>
      <c r="P277" s="81" t="str">
        <f t="shared" si="42"/>
        <v/>
      </c>
      <c r="Q277" s="5"/>
      <c r="R277" s="81" t="str">
        <f t="shared" si="41"/>
        <v/>
      </c>
    </row>
    <row r="278" spans="2:18" ht="13" x14ac:dyDescent="0.3">
      <c r="B278" s="58">
        <f t="shared" si="37"/>
        <v>0</v>
      </c>
      <c r="C278" s="58" t="str">
        <f t="shared" si="38"/>
        <v/>
      </c>
      <c r="D278" s="58" t="str">
        <f>IF(OR(E278=0,E278=""),"",COUNTIF($E$7:E278,E278)&amp;E278)</f>
        <v/>
      </c>
      <c r="E278" s="58" t="str">
        <f t="shared" si="39"/>
        <v/>
      </c>
      <c r="F278" s="57">
        <f t="shared" si="40"/>
        <v>0</v>
      </c>
      <c r="H278" s="51"/>
      <c r="I278" s="50"/>
      <c r="J278" s="50"/>
      <c r="K278" s="50"/>
      <c r="L278" s="55" t="str">
        <f t="shared" si="36"/>
        <v/>
      </c>
      <c r="M278" s="48"/>
      <c r="N278" s="49"/>
      <c r="O278" s="50"/>
      <c r="P278" s="81" t="str">
        <f t="shared" si="42"/>
        <v/>
      </c>
      <c r="Q278" s="5"/>
      <c r="R278" s="81" t="str">
        <f t="shared" si="41"/>
        <v/>
      </c>
    </row>
    <row r="279" spans="2:18" ht="13" x14ac:dyDescent="0.3">
      <c r="B279" s="58">
        <f t="shared" si="37"/>
        <v>0</v>
      </c>
      <c r="C279" s="58" t="str">
        <f t="shared" si="38"/>
        <v/>
      </c>
      <c r="D279" s="58" t="str">
        <f>IF(OR(E279=0,E279=""),"",COUNTIF($E$7:E279,E279)&amp;E279)</f>
        <v/>
      </c>
      <c r="E279" s="58" t="str">
        <f t="shared" si="39"/>
        <v/>
      </c>
      <c r="F279" s="57">
        <f t="shared" si="40"/>
        <v>0</v>
      </c>
      <c r="H279" s="51"/>
      <c r="I279" s="50"/>
      <c r="J279" s="50"/>
      <c r="K279" s="50"/>
      <c r="L279" s="55" t="str">
        <f t="shared" si="36"/>
        <v/>
      </c>
      <c r="M279" s="48"/>
      <c r="N279" s="49"/>
      <c r="O279" s="50"/>
      <c r="P279" s="81" t="str">
        <f t="shared" si="42"/>
        <v/>
      </c>
      <c r="Q279" s="5"/>
      <c r="R279" s="81" t="str">
        <f t="shared" si="41"/>
        <v/>
      </c>
    </row>
    <row r="280" spans="2:18" ht="13" x14ac:dyDescent="0.3">
      <c r="B280" s="58">
        <f t="shared" si="37"/>
        <v>0</v>
      </c>
      <c r="C280" s="58" t="str">
        <f t="shared" si="38"/>
        <v/>
      </c>
      <c r="D280" s="58" t="str">
        <f>IF(OR(E280=0,E280=""),"",COUNTIF($E$7:E280,E280)&amp;E280)</f>
        <v/>
      </c>
      <c r="E280" s="58" t="str">
        <f t="shared" si="39"/>
        <v/>
      </c>
      <c r="F280" s="57">
        <f t="shared" si="40"/>
        <v>0</v>
      </c>
      <c r="H280" s="51"/>
      <c r="I280" s="50"/>
      <c r="J280" s="50"/>
      <c r="K280" s="50"/>
      <c r="L280" s="55" t="str">
        <f t="shared" si="36"/>
        <v/>
      </c>
      <c r="M280" s="48"/>
      <c r="N280" s="49"/>
      <c r="O280" s="50"/>
      <c r="P280" s="81" t="str">
        <f t="shared" si="42"/>
        <v/>
      </c>
      <c r="Q280" s="5"/>
      <c r="R280" s="81" t="str">
        <f t="shared" si="41"/>
        <v/>
      </c>
    </row>
    <row r="281" spans="2:18" ht="13" x14ac:dyDescent="0.3">
      <c r="B281" s="58">
        <f t="shared" si="37"/>
        <v>0</v>
      </c>
      <c r="C281" s="58" t="str">
        <f t="shared" si="38"/>
        <v/>
      </c>
      <c r="D281" s="58" t="str">
        <f>IF(OR(E281=0,E281=""),"",COUNTIF($E$7:E281,E281)&amp;E281)</f>
        <v/>
      </c>
      <c r="E281" s="58" t="str">
        <f t="shared" si="39"/>
        <v/>
      </c>
      <c r="F281" s="57">
        <f t="shared" si="40"/>
        <v>0</v>
      </c>
      <c r="H281" s="51"/>
      <c r="I281" s="50"/>
      <c r="J281" s="50"/>
      <c r="K281" s="50"/>
      <c r="L281" s="55" t="str">
        <f t="shared" si="36"/>
        <v/>
      </c>
      <c r="M281" s="48"/>
      <c r="N281" s="49"/>
      <c r="O281" s="50"/>
      <c r="P281" s="81" t="str">
        <f t="shared" si="42"/>
        <v/>
      </c>
      <c r="Q281" s="5"/>
      <c r="R281" s="81" t="str">
        <f t="shared" si="41"/>
        <v/>
      </c>
    </row>
    <row r="282" spans="2:18" ht="13" x14ac:dyDescent="0.3">
      <c r="B282" s="58">
        <f t="shared" si="37"/>
        <v>0</v>
      </c>
      <c r="C282" s="58" t="str">
        <f t="shared" si="38"/>
        <v/>
      </c>
      <c r="D282" s="58" t="str">
        <f>IF(OR(E282=0,E282=""),"",COUNTIF($E$7:E282,E282)&amp;E282)</f>
        <v/>
      </c>
      <c r="E282" s="58" t="str">
        <f t="shared" si="39"/>
        <v/>
      </c>
      <c r="F282" s="57">
        <f t="shared" si="40"/>
        <v>0</v>
      </c>
      <c r="H282" s="51"/>
      <c r="I282" s="50"/>
      <c r="J282" s="50"/>
      <c r="K282" s="50"/>
      <c r="L282" s="55" t="str">
        <f t="shared" si="36"/>
        <v/>
      </c>
      <c r="M282" s="48"/>
      <c r="N282" s="49"/>
      <c r="O282" s="50"/>
      <c r="P282" s="81" t="str">
        <f t="shared" si="42"/>
        <v/>
      </c>
      <c r="Q282" s="5"/>
      <c r="R282" s="81" t="str">
        <f t="shared" si="41"/>
        <v/>
      </c>
    </row>
    <row r="283" spans="2:18" ht="13" x14ac:dyDescent="0.3">
      <c r="B283" s="58">
        <f t="shared" si="37"/>
        <v>0</v>
      </c>
      <c r="C283" s="58" t="str">
        <f t="shared" si="38"/>
        <v/>
      </c>
      <c r="D283" s="58" t="str">
        <f>IF(OR(E283=0,E283=""),"",COUNTIF($E$7:E283,E283)&amp;E283)</f>
        <v/>
      </c>
      <c r="E283" s="58" t="str">
        <f t="shared" si="39"/>
        <v/>
      </c>
      <c r="F283" s="57">
        <f t="shared" si="40"/>
        <v>0</v>
      </c>
      <c r="H283" s="51"/>
      <c r="I283" s="50"/>
      <c r="J283" s="50"/>
      <c r="K283" s="50"/>
      <c r="L283" s="55" t="str">
        <f t="shared" si="36"/>
        <v/>
      </c>
      <c r="M283" s="48"/>
      <c r="N283" s="49"/>
      <c r="O283" s="50"/>
      <c r="P283" s="81" t="str">
        <f t="shared" si="42"/>
        <v/>
      </c>
      <c r="Q283" s="5"/>
      <c r="R283" s="81" t="str">
        <f t="shared" si="41"/>
        <v/>
      </c>
    </row>
    <row r="284" spans="2:18" ht="13" x14ac:dyDescent="0.3">
      <c r="B284" s="58">
        <f t="shared" si="37"/>
        <v>0</v>
      </c>
      <c r="C284" s="58" t="str">
        <f t="shared" si="38"/>
        <v/>
      </c>
      <c r="D284" s="58" t="str">
        <f>IF(OR(E284=0,E284=""),"",COUNTIF($E$7:E284,E284)&amp;E284)</f>
        <v/>
      </c>
      <c r="E284" s="58" t="str">
        <f t="shared" si="39"/>
        <v/>
      </c>
      <c r="F284" s="57">
        <f t="shared" si="40"/>
        <v>0</v>
      </c>
      <c r="H284" s="51"/>
      <c r="I284" s="50"/>
      <c r="J284" s="50"/>
      <c r="K284" s="50"/>
      <c r="L284" s="55" t="str">
        <f t="shared" si="36"/>
        <v/>
      </c>
      <c r="M284" s="48"/>
      <c r="N284" s="49"/>
      <c r="O284" s="50"/>
      <c r="P284" s="81" t="str">
        <f t="shared" si="42"/>
        <v/>
      </c>
      <c r="Q284" s="5"/>
      <c r="R284" s="81" t="str">
        <f t="shared" si="41"/>
        <v/>
      </c>
    </row>
    <row r="285" spans="2:18" ht="13" x14ac:dyDescent="0.3">
      <c r="B285" s="58">
        <f t="shared" si="37"/>
        <v>0</v>
      </c>
      <c r="C285" s="58" t="str">
        <f t="shared" si="38"/>
        <v/>
      </c>
      <c r="D285" s="58" t="str">
        <f>IF(OR(E285=0,E285=""),"",COUNTIF($E$7:E285,E285)&amp;E285)</f>
        <v/>
      </c>
      <c r="E285" s="58" t="str">
        <f t="shared" si="39"/>
        <v/>
      </c>
      <c r="F285" s="57">
        <f t="shared" si="40"/>
        <v>0</v>
      </c>
      <c r="H285" s="51"/>
      <c r="I285" s="50"/>
      <c r="J285" s="50"/>
      <c r="K285" s="50"/>
      <c r="L285" s="55" t="str">
        <f t="shared" si="36"/>
        <v/>
      </c>
      <c r="M285" s="48"/>
      <c r="N285" s="49"/>
      <c r="O285" s="50"/>
      <c r="P285" s="81" t="str">
        <f t="shared" si="42"/>
        <v/>
      </c>
      <c r="Q285" s="5"/>
      <c r="R285" s="81" t="str">
        <f t="shared" si="41"/>
        <v/>
      </c>
    </row>
    <row r="286" spans="2:18" ht="13" x14ac:dyDescent="0.3">
      <c r="B286" s="58">
        <f t="shared" si="37"/>
        <v>0</v>
      </c>
      <c r="C286" s="58" t="str">
        <f t="shared" si="38"/>
        <v/>
      </c>
      <c r="D286" s="58" t="str">
        <f>IF(OR(E286=0,E286=""),"",COUNTIF($E$7:E286,E286)&amp;E286)</f>
        <v/>
      </c>
      <c r="E286" s="58" t="str">
        <f t="shared" si="39"/>
        <v/>
      </c>
      <c r="F286" s="57">
        <f t="shared" si="40"/>
        <v>0</v>
      </c>
      <c r="H286" s="51"/>
      <c r="I286" s="50"/>
      <c r="J286" s="50"/>
      <c r="K286" s="50"/>
      <c r="L286" s="55" t="str">
        <f t="shared" si="36"/>
        <v/>
      </c>
      <c r="M286" s="48"/>
      <c r="N286" s="49"/>
      <c r="O286" s="50"/>
      <c r="P286" s="81" t="str">
        <f t="shared" si="42"/>
        <v/>
      </c>
      <c r="Q286" s="5"/>
      <c r="R286" s="81" t="str">
        <f t="shared" si="41"/>
        <v/>
      </c>
    </row>
    <row r="287" spans="2:18" ht="13" x14ac:dyDescent="0.3">
      <c r="B287" s="58">
        <f t="shared" si="37"/>
        <v>0</v>
      </c>
      <c r="C287" s="58" t="str">
        <f t="shared" si="38"/>
        <v/>
      </c>
      <c r="D287" s="58" t="str">
        <f>IF(OR(E287=0,E287=""),"",COUNTIF($E$7:E287,E287)&amp;E287)</f>
        <v/>
      </c>
      <c r="E287" s="58" t="str">
        <f t="shared" si="39"/>
        <v/>
      </c>
      <c r="F287" s="57">
        <f t="shared" si="40"/>
        <v>0</v>
      </c>
      <c r="H287" s="51"/>
      <c r="I287" s="50"/>
      <c r="J287" s="50"/>
      <c r="K287" s="50"/>
      <c r="L287" s="55" t="str">
        <f t="shared" si="36"/>
        <v/>
      </c>
      <c r="M287" s="48"/>
      <c r="N287" s="49"/>
      <c r="O287" s="50"/>
      <c r="P287" s="81" t="str">
        <f t="shared" si="42"/>
        <v/>
      </c>
      <c r="Q287" s="5"/>
      <c r="R287" s="81" t="str">
        <f t="shared" si="41"/>
        <v/>
      </c>
    </row>
    <row r="288" spans="2:18" ht="13" x14ac:dyDescent="0.3">
      <c r="B288" s="58">
        <f t="shared" si="37"/>
        <v>0</v>
      </c>
      <c r="C288" s="58" t="str">
        <f t="shared" si="38"/>
        <v/>
      </c>
      <c r="D288" s="58" t="str">
        <f>IF(OR(E288=0,E288=""),"",COUNTIF($E$7:E288,E288)&amp;E288)</f>
        <v/>
      </c>
      <c r="E288" s="58" t="str">
        <f t="shared" si="39"/>
        <v/>
      </c>
      <c r="F288" s="57">
        <f t="shared" si="40"/>
        <v>0</v>
      </c>
      <c r="H288" s="51"/>
      <c r="I288" s="50"/>
      <c r="J288" s="50"/>
      <c r="K288" s="50"/>
      <c r="L288" s="55" t="str">
        <f t="shared" si="36"/>
        <v/>
      </c>
      <c r="M288" s="48"/>
      <c r="N288" s="49"/>
      <c r="O288" s="50"/>
      <c r="P288" s="81" t="str">
        <f t="shared" si="42"/>
        <v/>
      </c>
      <c r="Q288" s="5"/>
      <c r="R288" s="81" t="str">
        <f t="shared" si="41"/>
        <v/>
      </c>
    </row>
    <row r="289" spans="2:18" ht="13" x14ac:dyDescent="0.3">
      <c r="B289" s="58">
        <f t="shared" si="37"/>
        <v>0</v>
      </c>
      <c r="C289" s="58" t="str">
        <f t="shared" si="38"/>
        <v/>
      </c>
      <c r="D289" s="58" t="str">
        <f>IF(OR(E289=0,E289=""),"",COUNTIF($E$7:E289,E289)&amp;E289)</f>
        <v/>
      </c>
      <c r="E289" s="58" t="str">
        <f t="shared" si="39"/>
        <v/>
      </c>
      <c r="F289" s="57">
        <f t="shared" si="40"/>
        <v>0</v>
      </c>
      <c r="H289" s="51"/>
      <c r="I289" s="50"/>
      <c r="J289" s="50"/>
      <c r="K289" s="50"/>
      <c r="L289" s="55" t="str">
        <f t="shared" si="36"/>
        <v/>
      </c>
      <c r="M289" s="48"/>
      <c r="N289" s="49"/>
      <c r="O289" s="50"/>
      <c r="P289" s="81" t="str">
        <f t="shared" si="42"/>
        <v/>
      </c>
      <c r="Q289" s="5"/>
      <c r="R289" s="81" t="str">
        <f t="shared" si="41"/>
        <v/>
      </c>
    </row>
    <row r="290" spans="2:18" ht="13" x14ac:dyDescent="0.3">
      <c r="B290" s="58">
        <f t="shared" si="37"/>
        <v>0</v>
      </c>
      <c r="C290" s="58" t="str">
        <f t="shared" si="38"/>
        <v/>
      </c>
      <c r="D290" s="58" t="str">
        <f>IF(OR(E290=0,E290=""),"",COUNTIF($E$7:E290,E290)&amp;E290)</f>
        <v/>
      </c>
      <c r="E290" s="58" t="str">
        <f t="shared" si="39"/>
        <v/>
      </c>
      <c r="F290" s="57">
        <f t="shared" si="40"/>
        <v>0</v>
      </c>
      <c r="H290" s="51"/>
      <c r="I290" s="50"/>
      <c r="J290" s="50"/>
      <c r="K290" s="50"/>
      <c r="L290" s="55" t="str">
        <f t="shared" si="36"/>
        <v/>
      </c>
      <c r="M290" s="48"/>
      <c r="N290" s="49"/>
      <c r="O290" s="50"/>
      <c r="P290" s="81" t="str">
        <f t="shared" si="42"/>
        <v/>
      </c>
      <c r="Q290" s="5"/>
      <c r="R290" s="81" t="str">
        <f t="shared" si="41"/>
        <v/>
      </c>
    </row>
    <row r="291" spans="2:18" ht="13" x14ac:dyDescent="0.3">
      <c r="B291" s="58">
        <f t="shared" si="37"/>
        <v>0</v>
      </c>
      <c r="C291" s="58" t="str">
        <f t="shared" si="38"/>
        <v/>
      </c>
      <c r="D291" s="58" t="str">
        <f>IF(OR(E291=0,E291=""),"",COUNTIF($E$7:E291,E291)&amp;E291)</f>
        <v/>
      </c>
      <c r="E291" s="58" t="str">
        <f t="shared" si="39"/>
        <v/>
      </c>
      <c r="F291" s="57">
        <f t="shared" si="40"/>
        <v>0</v>
      </c>
      <c r="H291" s="51"/>
      <c r="I291" s="50"/>
      <c r="J291" s="50"/>
      <c r="K291" s="50"/>
      <c r="L291" s="55" t="str">
        <f t="shared" si="36"/>
        <v/>
      </c>
      <c r="M291" s="48"/>
      <c r="N291" s="49"/>
      <c r="O291" s="50"/>
      <c r="P291" s="81" t="str">
        <f t="shared" si="42"/>
        <v/>
      </c>
      <c r="Q291" s="5"/>
      <c r="R291" s="81" t="str">
        <f t="shared" si="41"/>
        <v/>
      </c>
    </row>
    <row r="292" spans="2:18" ht="13" x14ac:dyDescent="0.3">
      <c r="B292" s="58">
        <f t="shared" si="37"/>
        <v>0</v>
      </c>
      <c r="C292" s="58" t="str">
        <f t="shared" si="38"/>
        <v/>
      </c>
      <c r="D292" s="58" t="str">
        <f>IF(OR(E292=0,E292=""),"",COUNTIF($E$7:E292,E292)&amp;E292)</f>
        <v/>
      </c>
      <c r="E292" s="58" t="str">
        <f t="shared" si="39"/>
        <v/>
      </c>
      <c r="F292" s="57">
        <f t="shared" si="40"/>
        <v>0</v>
      </c>
      <c r="H292" s="51"/>
      <c r="I292" s="50"/>
      <c r="J292" s="50"/>
      <c r="K292" s="50"/>
      <c r="L292" s="55" t="str">
        <f t="shared" si="36"/>
        <v/>
      </c>
      <c r="M292" s="48"/>
      <c r="N292" s="49"/>
      <c r="O292" s="50"/>
      <c r="P292" s="81" t="str">
        <f t="shared" si="42"/>
        <v/>
      </c>
      <c r="Q292" s="5"/>
      <c r="R292" s="81" t="str">
        <f t="shared" si="41"/>
        <v/>
      </c>
    </row>
    <row r="293" spans="2:18" ht="13" x14ac:dyDescent="0.3">
      <c r="B293" s="58">
        <f t="shared" si="37"/>
        <v>0</v>
      </c>
      <c r="C293" s="58" t="str">
        <f t="shared" si="38"/>
        <v/>
      </c>
      <c r="D293" s="58" t="str">
        <f>IF(OR(E293=0,E293=""),"",COUNTIF($E$7:E293,E293)&amp;E293)</f>
        <v/>
      </c>
      <c r="E293" s="58" t="str">
        <f t="shared" si="39"/>
        <v/>
      </c>
      <c r="F293" s="57">
        <f t="shared" si="40"/>
        <v>0</v>
      </c>
      <c r="H293" s="51"/>
      <c r="I293" s="50"/>
      <c r="J293" s="50"/>
      <c r="K293" s="50"/>
      <c r="L293" s="55" t="str">
        <f t="shared" si="36"/>
        <v/>
      </c>
      <c r="M293" s="48"/>
      <c r="N293" s="49"/>
      <c r="O293" s="50"/>
      <c r="P293" s="81" t="str">
        <f t="shared" si="42"/>
        <v/>
      </c>
      <c r="Q293" s="5"/>
      <c r="R293" s="81" t="str">
        <f t="shared" si="41"/>
        <v/>
      </c>
    </row>
    <row r="294" spans="2:18" ht="13" x14ac:dyDescent="0.3">
      <c r="B294" s="58">
        <f t="shared" si="37"/>
        <v>0</v>
      </c>
      <c r="C294" s="58" t="str">
        <f t="shared" si="38"/>
        <v/>
      </c>
      <c r="D294" s="58" t="str">
        <f>IF(OR(E294=0,E294=""),"",COUNTIF($E$7:E294,E294)&amp;E294)</f>
        <v/>
      </c>
      <c r="E294" s="58" t="str">
        <f t="shared" si="39"/>
        <v/>
      </c>
      <c r="F294" s="57">
        <f t="shared" si="40"/>
        <v>0</v>
      </c>
      <c r="H294" s="51"/>
      <c r="I294" s="50"/>
      <c r="J294" s="50"/>
      <c r="K294" s="50"/>
      <c r="L294" s="55" t="str">
        <f t="shared" si="36"/>
        <v/>
      </c>
      <c r="M294" s="48"/>
      <c r="N294" s="49"/>
      <c r="O294" s="50"/>
      <c r="P294" s="81" t="str">
        <f t="shared" si="42"/>
        <v/>
      </c>
      <c r="Q294" s="5"/>
      <c r="R294" s="81" t="str">
        <f t="shared" si="41"/>
        <v/>
      </c>
    </row>
    <row r="295" spans="2:18" ht="13" x14ac:dyDescent="0.3">
      <c r="B295" s="58">
        <f t="shared" si="37"/>
        <v>0</v>
      </c>
      <c r="C295" s="58" t="str">
        <f t="shared" si="38"/>
        <v/>
      </c>
      <c r="D295" s="58" t="str">
        <f>IF(OR(E295=0,E295=""),"",COUNTIF($E$7:E295,E295)&amp;E295)</f>
        <v/>
      </c>
      <c r="E295" s="58" t="str">
        <f t="shared" si="39"/>
        <v/>
      </c>
      <c r="F295" s="57">
        <f t="shared" si="40"/>
        <v>0</v>
      </c>
      <c r="H295" s="51"/>
      <c r="I295" s="50"/>
      <c r="J295" s="50"/>
      <c r="K295" s="50"/>
      <c r="L295" s="55" t="str">
        <f t="shared" si="36"/>
        <v/>
      </c>
      <c r="M295" s="48"/>
      <c r="N295" s="49"/>
      <c r="O295" s="50"/>
      <c r="P295" s="81" t="str">
        <f t="shared" si="42"/>
        <v/>
      </c>
      <c r="Q295" s="5"/>
      <c r="R295" s="81" t="str">
        <f t="shared" si="41"/>
        <v/>
      </c>
    </row>
    <row r="296" spans="2:18" ht="13" x14ac:dyDescent="0.3">
      <c r="B296" s="58">
        <f t="shared" si="37"/>
        <v>0</v>
      </c>
      <c r="C296" s="58" t="str">
        <f t="shared" si="38"/>
        <v/>
      </c>
      <c r="D296" s="58" t="str">
        <f>IF(OR(E296=0,E296=""),"",COUNTIF($E$7:E296,E296)&amp;E296)</f>
        <v/>
      </c>
      <c r="E296" s="58" t="str">
        <f t="shared" si="39"/>
        <v/>
      </c>
      <c r="F296" s="57">
        <f t="shared" si="40"/>
        <v>0</v>
      </c>
      <c r="H296" s="51"/>
      <c r="I296" s="50"/>
      <c r="J296" s="50"/>
      <c r="K296" s="50"/>
      <c r="L296" s="55" t="str">
        <f t="shared" si="36"/>
        <v/>
      </c>
      <c r="M296" s="48"/>
      <c r="N296" s="49"/>
      <c r="O296" s="50"/>
      <c r="P296" s="81" t="str">
        <f t="shared" si="42"/>
        <v/>
      </c>
      <c r="Q296" s="5"/>
      <c r="R296" s="81" t="str">
        <f t="shared" si="41"/>
        <v/>
      </c>
    </row>
    <row r="297" spans="2:18" ht="13" x14ac:dyDescent="0.3">
      <c r="B297" s="58">
        <f t="shared" si="37"/>
        <v>0</v>
      </c>
      <c r="C297" s="58" t="str">
        <f t="shared" si="38"/>
        <v/>
      </c>
      <c r="D297" s="58" t="str">
        <f>IF(OR(E297=0,E297=""),"",COUNTIF($E$7:E297,E297)&amp;E297)</f>
        <v/>
      </c>
      <c r="E297" s="58" t="str">
        <f t="shared" si="39"/>
        <v/>
      </c>
      <c r="F297" s="57">
        <f t="shared" si="40"/>
        <v>0</v>
      </c>
      <c r="H297" s="51"/>
      <c r="I297" s="50"/>
      <c r="J297" s="50"/>
      <c r="K297" s="50"/>
      <c r="L297" s="55" t="str">
        <f t="shared" si="36"/>
        <v/>
      </c>
      <c r="M297" s="48"/>
      <c r="N297" s="49"/>
      <c r="O297" s="50"/>
      <c r="P297" s="81" t="str">
        <f t="shared" si="42"/>
        <v/>
      </c>
      <c r="Q297" s="5"/>
      <c r="R297" s="81" t="str">
        <f t="shared" si="41"/>
        <v/>
      </c>
    </row>
    <row r="298" spans="2:18" ht="13" x14ac:dyDescent="0.3">
      <c r="B298" s="58">
        <f t="shared" si="37"/>
        <v>0</v>
      </c>
      <c r="C298" s="58" t="str">
        <f t="shared" si="38"/>
        <v/>
      </c>
      <c r="D298" s="58" t="str">
        <f>IF(OR(E298=0,E298=""),"",COUNTIF($E$7:E298,E298)&amp;E298)</f>
        <v/>
      </c>
      <c r="E298" s="58" t="str">
        <f t="shared" si="39"/>
        <v/>
      </c>
      <c r="F298" s="57">
        <f t="shared" si="40"/>
        <v>0</v>
      </c>
      <c r="H298" s="51"/>
      <c r="I298" s="50"/>
      <c r="J298" s="50"/>
      <c r="K298" s="50"/>
      <c r="L298" s="55" t="str">
        <f t="shared" si="36"/>
        <v/>
      </c>
      <c r="M298" s="48"/>
      <c r="N298" s="49"/>
      <c r="O298" s="50"/>
      <c r="P298" s="81" t="str">
        <f t="shared" si="42"/>
        <v/>
      </c>
      <c r="Q298" s="5"/>
      <c r="R298" s="81" t="str">
        <f t="shared" si="41"/>
        <v/>
      </c>
    </row>
    <row r="299" spans="2:18" ht="13" x14ac:dyDescent="0.3">
      <c r="B299" s="58">
        <f t="shared" si="37"/>
        <v>0</v>
      </c>
      <c r="C299" s="58" t="str">
        <f t="shared" si="38"/>
        <v/>
      </c>
      <c r="D299" s="58" t="str">
        <f>IF(OR(E299=0,E299=""),"",COUNTIF($E$7:E299,E299)&amp;E299)</f>
        <v/>
      </c>
      <c r="E299" s="58" t="str">
        <f t="shared" si="39"/>
        <v/>
      </c>
      <c r="F299" s="57">
        <f t="shared" si="40"/>
        <v>0</v>
      </c>
      <c r="H299" s="51"/>
      <c r="I299" s="50"/>
      <c r="J299" s="50"/>
      <c r="K299" s="50"/>
      <c r="L299" s="55" t="str">
        <f t="shared" si="36"/>
        <v/>
      </c>
      <c r="M299" s="48"/>
      <c r="N299" s="49"/>
      <c r="O299" s="50"/>
      <c r="P299" s="81" t="str">
        <f t="shared" si="42"/>
        <v/>
      </c>
      <c r="Q299" s="5"/>
      <c r="R299" s="81" t="str">
        <f t="shared" si="41"/>
        <v/>
      </c>
    </row>
    <row r="300" spans="2:18" ht="13" x14ac:dyDescent="0.3">
      <c r="B300" s="58">
        <f t="shared" si="37"/>
        <v>0</v>
      </c>
      <c r="C300" s="58" t="str">
        <f t="shared" si="38"/>
        <v/>
      </c>
      <c r="D300" s="58" t="str">
        <f>IF(OR(E300=0,E300=""),"",COUNTIF($E$7:E300,E300)&amp;E300)</f>
        <v/>
      </c>
      <c r="E300" s="58" t="str">
        <f t="shared" si="39"/>
        <v/>
      </c>
      <c r="F300" s="57">
        <f t="shared" si="40"/>
        <v>0</v>
      </c>
      <c r="H300" s="51"/>
      <c r="I300" s="50"/>
      <c r="J300" s="50"/>
      <c r="K300" s="50"/>
      <c r="L300" s="55" t="str">
        <f t="shared" si="36"/>
        <v/>
      </c>
      <c r="M300" s="48"/>
      <c r="N300" s="49"/>
      <c r="O300" s="50"/>
      <c r="P300" s="81" t="str">
        <f t="shared" si="42"/>
        <v/>
      </c>
      <c r="Q300" s="5"/>
      <c r="R300" s="81" t="str">
        <f t="shared" si="41"/>
        <v/>
      </c>
    </row>
    <row r="301" spans="2:18" ht="13" x14ac:dyDescent="0.3">
      <c r="B301" s="58">
        <f t="shared" si="37"/>
        <v>0</v>
      </c>
      <c r="C301" s="58" t="str">
        <f t="shared" si="38"/>
        <v/>
      </c>
      <c r="D301" s="58" t="str">
        <f>IF(OR(E301=0,E301=""),"",COUNTIF($E$7:E301,E301)&amp;E301)</f>
        <v/>
      </c>
      <c r="E301" s="58" t="str">
        <f t="shared" si="39"/>
        <v/>
      </c>
      <c r="F301" s="57">
        <f t="shared" si="40"/>
        <v>0</v>
      </c>
      <c r="H301" s="51"/>
      <c r="I301" s="50"/>
      <c r="J301" s="50"/>
      <c r="K301" s="50"/>
      <c r="L301" s="55" t="str">
        <f t="shared" si="36"/>
        <v/>
      </c>
      <c r="M301" s="48"/>
      <c r="N301" s="49"/>
      <c r="O301" s="50"/>
      <c r="P301" s="81" t="str">
        <f t="shared" si="42"/>
        <v/>
      </c>
      <c r="Q301" s="5"/>
      <c r="R301" s="81" t="str">
        <f t="shared" si="41"/>
        <v/>
      </c>
    </row>
    <row r="302" spans="2:18" ht="13" x14ac:dyDescent="0.3">
      <c r="B302" s="58">
        <f t="shared" si="37"/>
        <v>0</v>
      </c>
      <c r="C302" s="58" t="str">
        <f t="shared" si="38"/>
        <v/>
      </c>
      <c r="D302" s="58" t="str">
        <f>IF(OR(E302=0,E302=""),"",COUNTIF($E$7:E302,E302)&amp;E302)</f>
        <v/>
      </c>
      <c r="E302" s="58" t="str">
        <f t="shared" si="39"/>
        <v/>
      </c>
      <c r="F302" s="57">
        <f t="shared" si="40"/>
        <v>0</v>
      </c>
      <c r="H302" s="51"/>
      <c r="I302" s="50"/>
      <c r="J302" s="50"/>
      <c r="K302" s="50"/>
      <c r="L302" s="55" t="str">
        <f t="shared" si="36"/>
        <v/>
      </c>
      <c r="M302" s="48"/>
      <c r="N302" s="49"/>
      <c r="O302" s="50"/>
      <c r="P302" s="81" t="str">
        <f t="shared" si="42"/>
        <v/>
      </c>
      <c r="Q302" s="5"/>
      <c r="R302" s="81" t="str">
        <f t="shared" si="41"/>
        <v/>
      </c>
    </row>
    <row r="303" spans="2:18" ht="13" x14ac:dyDescent="0.3">
      <c r="B303" s="58">
        <f t="shared" si="37"/>
        <v>0</v>
      </c>
      <c r="C303" s="58" t="str">
        <f t="shared" si="38"/>
        <v/>
      </c>
      <c r="D303" s="58" t="str">
        <f>IF(OR(E303=0,E303=""),"",COUNTIF($E$7:E303,E303)&amp;E303)</f>
        <v/>
      </c>
      <c r="E303" s="58" t="str">
        <f t="shared" si="39"/>
        <v/>
      </c>
      <c r="F303" s="57">
        <f t="shared" si="40"/>
        <v>0</v>
      </c>
      <c r="H303" s="51"/>
      <c r="I303" s="50"/>
      <c r="J303" s="50"/>
      <c r="K303" s="50"/>
      <c r="L303" s="55" t="str">
        <f t="shared" si="36"/>
        <v/>
      </c>
      <c r="M303" s="48"/>
      <c r="N303" s="49"/>
      <c r="O303" s="50"/>
      <c r="P303" s="81" t="str">
        <f t="shared" si="42"/>
        <v/>
      </c>
      <c r="Q303" s="5"/>
      <c r="R303" s="81" t="str">
        <f t="shared" si="41"/>
        <v/>
      </c>
    </row>
    <row r="304" spans="2:18" ht="13" x14ac:dyDescent="0.3">
      <c r="B304" s="58">
        <f t="shared" si="37"/>
        <v>0</v>
      </c>
      <c r="C304" s="58" t="str">
        <f t="shared" si="38"/>
        <v/>
      </c>
      <c r="D304" s="58" t="str">
        <f>IF(OR(E304=0,E304=""),"",COUNTIF($E$7:E304,E304)&amp;E304)</f>
        <v/>
      </c>
      <c r="E304" s="58" t="str">
        <f t="shared" si="39"/>
        <v/>
      </c>
      <c r="F304" s="57">
        <f t="shared" si="40"/>
        <v>0</v>
      </c>
      <c r="H304" s="51"/>
      <c r="I304" s="50"/>
      <c r="J304" s="50"/>
      <c r="K304" s="50"/>
      <c r="L304" s="55" t="str">
        <f t="shared" si="36"/>
        <v/>
      </c>
      <c r="M304" s="48"/>
      <c r="N304" s="49"/>
      <c r="O304" s="50"/>
      <c r="P304" s="81" t="str">
        <f t="shared" si="42"/>
        <v/>
      </c>
      <c r="Q304" s="5"/>
      <c r="R304" s="81" t="str">
        <f t="shared" si="41"/>
        <v/>
      </c>
    </row>
    <row r="305" spans="2:18" ht="13" x14ac:dyDescent="0.3">
      <c r="B305" s="58">
        <f t="shared" si="37"/>
        <v>0</v>
      </c>
      <c r="C305" s="58" t="str">
        <f t="shared" si="38"/>
        <v/>
      </c>
      <c r="D305" s="58" t="str">
        <f>IF(OR(E305=0,E305=""),"",COUNTIF($E$7:E305,E305)&amp;E305)</f>
        <v/>
      </c>
      <c r="E305" s="58" t="str">
        <f t="shared" si="39"/>
        <v/>
      </c>
      <c r="F305" s="57">
        <f t="shared" si="40"/>
        <v>0</v>
      </c>
      <c r="H305" s="51"/>
      <c r="I305" s="50"/>
      <c r="J305" s="50"/>
      <c r="K305" s="50"/>
      <c r="L305" s="55" t="str">
        <f t="shared" si="36"/>
        <v/>
      </c>
      <c r="M305" s="48"/>
      <c r="N305" s="49"/>
      <c r="O305" s="50"/>
      <c r="P305" s="81" t="str">
        <f t="shared" si="42"/>
        <v/>
      </c>
      <c r="Q305" s="5"/>
      <c r="R305" s="81" t="str">
        <f t="shared" si="41"/>
        <v/>
      </c>
    </row>
    <row r="306" spans="2:18" ht="13" x14ac:dyDescent="0.3">
      <c r="B306" s="58">
        <f t="shared" si="37"/>
        <v>0</v>
      </c>
      <c r="C306" s="58" t="str">
        <f t="shared" si="38"/>
        <v/>
      </c>
      <c r="D306" s="58" t="str">
        <f>IF(OR(E306=0,E306=""),"",COUNTIF($E$7:E306,E306)&amp;E306)</f>
        <v/>
      </c>
      <c r="E306" s="58" t="str">
        <f t="shared" si="39"/>
        <v/>
      </c>
      <c r="F306" s="57">
        <f t="shared" si="40"/>
        <v>0</v>
      </c>
      <c r="H306" s="51"/>
      <c r="I306" s="50"/>
      <c r="J306" s="50"/>
      <c r="K306" s="50"/>
      <c r="L306" s="55" t="str">
        <f t="shared" si="36"/>
        <v/>
      </c>
      <c r="M306" s="48"/>
      <c r="N306" s="49"/>
      <c r="O306" s="50"/>
      <c r="P306" s="81" t="str">
        <f t="shared" si="42"/>
        <v/>
      </c>
      <c r="Q306" s="5"/>
      <c r="R306" s="81" t="str">
        <f t="shared" si="41"/>
        <v/>
      </c>
    </row>
    <row r="307" spans="2:18" ht="13" x14ac:dyDescent="0.3">
      <c r="B307" s="58">
        <f t="shared" si="37"/>
        <v>0</v>
      </c>
      <c r="C307" s="58" t="str">
        <f t="shared" si="38"/>
        <v/>
      </c>
      <c r="D307" s="58" t="str">
        <f>IF(OR(E307=0,E307=""),"",COUNTIF($E$7:E307,E307)&amp;E307)</f>
        <v/>
      </c>
      <c r="E307" s="58" t="str">
        <f t="shared" si="39"/>
        <v/>
      </c>
      <c r="F307" s="57">
        <f t="shared" si="40"/>
        <v>0</v>
      </c>
      <c r="H307" s="51"/>
      <c r="I307" s="50"/>
      <c r="J307" s="50"/>
      <c r="K307" s="50"/>
      <c r="L307" s="55" t="str">
        <f t="shared" si="36"/>
        <v/>
      </c>
      <c r="M307" s="48"/>
      <c r="N307" s="49"/>
      <c r="O307" s="50"/>
      <c r="P307" s="81" t="str">
        <f t="shared" si="42"/>
        <v/>
      </c>
      <c r="Q307" s="5"/>
      <c r="R307" s="81" t="str">
        <f t="shared" si="41"/>
        <v/>
      </c>
    </row>
    <row r="308" spans="2:18" ht="13" x14ac:dyDescent="0.3">
      <c r="B308" s="58">
        <f t="shared" si="37"/>
        <v>0</v>
      </c>
      <c r="C308" s="58" t="str">
        <f t="shared" si="38"/>
        <v/>
      </c>
      <c r="D308" s="58" t="str">
        <f>IF(OR(E308=0,E308=""),"",COUNTIF($E$7:E308,E308)&amp;E308)</f>
        <v/>
      </c>
      <c r="E308" s="58" t="str">
        <f t="shared" si="39"/>
        <v/>
      </c>
      <c r="F308" s="57">
        <f t="shared" si="40"/>
        <v>0</v>
      </c>
      <c r="H308" s="51"/>
      <c r="I308" s="50"/>
      <c r="J308" s="50"/>
      <c r="K308" s="50"/>
      <c r="L308" s="55" t="str">
        <f t="shared" si="36"/>
        <v/>
      </c>
      <c r="M308" s="48"/>
      <c r="N308" s="49"/>
      <c r="O308" s="50"/>
      <c r="P308" s="81" t="str">
        <f t="shared" si="42"/>
        <v/>
      </c>
      <c r="Q308" s="5"/>
      <c r="R308" s="81" t="str">
        <f t="shared" si="41"/>
        <v/>
      </c>
    </row>
    <row r="309" spans="2:18" ht="13" x14ac:dyDescent="0.3">
      <c r="B309" s="58">
        <f t="shared" si="37"/>
        <v>0</v>
      </c>
      <c r="C309" s="58" t="str">
        <f t="shared" si="38"/>
        <v/>
      </c>
      <c r="D309" s="58" t="str">
        <f>IF(OR(E309=0,E309=""),"",COUNTIF($E$7:E309,E309)&amp;E309)</f>
        <v/>
      </c>
      <c r="E309" s="58" t="str">
        <f t="shared" si="39"/>
        <v/>
      </c>
      <c r="F309" s="57">
        <f t="shared" si="40"/>
        <v>0</v>
      </c>
      <c r="H309" s="51"/>
      <c r="I309" s="50"/>
      <c r="J309" s="50"/>
      <c r="K309" s="50"/>
      <c r="L309" s="55" t="str">
        <f t="shared" si="36"/>
        <v/>
      </c>
      <c r="M309" s="48"/>
      <c r="N309" s="49"/>
      <c r="O309" s="50"/>
      <c r="P309" s="81" t="str">
        <f t="shared" si="42"/>
        <v/>
      </c>
      <c r="Q309" s="5"/>
      <c r="R309" s="81" t="str">
        <f t="shared" si="41"/>
        <v/>
      </c>
    </row>
    <row r="310" spans="2:18" ht="13" x14ac:dyDescent="0.3">
      <c r="B310" s="58">
        <f t="shared" si="37"/>
        <v>0</v>
      </c>
      <c r="C310" s="58" t="str">
        <f t="shared" si="38"/>
        <v/>
      </c>
      <c r="D310" s="58" t="str">
        <f>IF(OR(E310=0,E310=""),"",COUNTIF($E$7:E310,E310)&amp;E310)</f>
        <v/>
      </c>
      <c r="E310" s="58" t="str">
        <f t="shared" si="39"/>
        <v/>
      </c>
      <c r="F310" s="57">
        <f t="shared" si="40"/>
        <v>0</v>
      </c>
      <c r="H310" s="51"/>
      <c r="I310" s="50"/>
      <c r="J310" s="50"/>
      <c r="K310" s="50"/>
      <c r="L310" s="55" t="str">
        <f t="shared" si="36"/>
        <v/>
      </c>
      <c r="M310" s="48"/>
      <c r="N310" s="49"/>
      <c r="O310" s="50"/>
      <c r="P310" s="81" t="str">
        <f t="shared" si="42"/>
        <v/>
      </c>
      <c r="Q310" s="5"/>
      <c r="R310" s="81" t="str">
        <f t="shared" si="41"/>
        <v/>
      </c>
    </row>
    <row r="311" spans="2:18" ht="13" x14ac:dyDescent="0.3">
      <c r="B311" s="58">
        <f t="shared" si="37"/>
        <v>0</v>
      </c>
      <c r="C311" s="58" t="str">
        <f t="shared" si="38"/>
        <v/>
      </c>
      <c r="D311" s="58" t="str">
        <f>IF(OR(E311=0,E311=""),"",COUNTIF($E$7:E311,E311)&amp;E311)</f>
        <v/>
      </c>
      <c r="E311" s="58" t="str">
        <f t="shared" si="39"/>
        <v/>
      </c>
      <c r="F311" s="57">
        <f t="shared" si="40"/>
        <v>0</v>
      </c>
      <c r="H311" s="51"/>
      <c r="I311" s="50"/>
      <c r="J311" s="50"/>
      <c r="K311" s="50"/>
      <c r="L311" s="55" t="str">
        <f t="shared" si="36"/>
        <v/>
      </c>
      <c r="M311" s="48"/>
      <c r="N311" s="49"/>
      <c r="O311" s="50"/>
      <c r="P311" s="81" t="str">
        <f t="shared" si="42"/>
        <v/>
      </c>
      <c r="Q311" s="5"/>
      <c r="R311" s="81" t="str">
        <f t="shared" si="41"/>
        <v/>
      </c>
    </row>
    <row r="312" spans="2:18" ht="13" x14ac:dyDescent="0.3">
      <c r="B312" s="58">
        <f t="shared" si="37"/>
        <v>0</v>
      </c>
      <c r="C312" s="58" t="str">
        <f t="shared" si="38"/>
        <v/>
      </c>
      <c r="D312" s="58" t="str">
        <f>IF(OR(E312=0,E312=""),"",COUNTIF($E$7:E312,E312)&amp;E312)</f>
        <v/>
      </c>
      <c r="E312" s="58" t="str">
        <f t="shared" si="39"/>
        <v/>
      </c>
      <c r="F312" s="57">
        <f t="shared" si="40"/>
        <v>0</v>
      </c>
      <c r="H312" s="51"/>
      <c r="I312" s="50"/>
      <c r="J312" s="50"/>
      <c r="K312" s="50"/>
      <c r="L312" s="55" t="str">
        <f t="shared" si="36"/>
        <v/>
      </c>
      <c r="M312" s="48"/>
      <c r="N312" s="49"/>
      <c r="O312" s="50"/>
      <c r="P312" s="81" t="str">
        <f t="shared" si="42"/>
        <v/>
      </c>
      <c r="Q312" s="5"/>
      <c r="R312" s="81" t="str">
        <f t="shared" si="41"/>
        <v/>
      </c>
    </row>
    <row r="313" spans="2:18" ht="13" x14ac:dyDescent="0.3">
      <c r="B313" s="58">
        <f t="shared" si="37"/>
        <v>0</v>
      </c>
      <c r="C313" s="58" t="str">
        <f t="shared" si="38"/>
        <v/>
      </c>
      <c r="D313" s="58" t="str">
        <f>IF(OR(E313=0,E313=""),"",COUNTIF($E$7:E313,E313)&amp;E313)</f>
        <v/>
      </c>
      <c r="E313" s="58" t="str">
        <f t="shared" si="39"/>
        <v/>
      </c>
      <c r="F313" s="57">
        <f t="shared" si="40"/>
        <v>0</v>
      </c>
      <c r="H313" s="51"/>
      <c r="I313" s="50"/>
      <c r="J313" s="50"/>
      <c r="K313" s="50"/>
      <c r="L313" s="55" t="str">
        <f t="shared" si="36"/>
        <v/>
      </c>
      <c r="M313" s="48"/>
      <c r="N313" s="49"/>
      <c r="O313" s="50"/>
      <c r="P313" s="81" t="str">
        <f t="shared" si="42"/>
        <v/>
      </c>
      <c r="Q313" s="5"/>
      <c r="R313" s="81" t="str">
        <f t="shared" si="41"/>
        <v/>
      </c>
    </row>
    <row r="314" spans="2:18" ht="13" x14ac:dyDescent="0.3">
      <c r="B314" s="58">
        <f t="shared" si="37"/>
        <v>0</v>
      </c>
      <c r="C314" s="58" t="str">
        <f t="shared" si="38"/>
        <v/>
      </c>
      <c r="D314" s="58" t="str">
        <f>IF(OR(E314=0,E314=""),"",COUNTIF($E$7:E314,E314)&amp;E314)</f>
        <v/>
      </c>
      <c r="E314" s="58" t="str">
        <f t="shared" si="39"/>
        <v/>
      </c>
      <c r="F314" s="57">
        <f t="shared" si="40"/>
        <v>0</v>
      </c>
      <c r="H314" s="51"/>
      <c r="I314" s="50"/>
      <c r="J314" s="50"/>
      <c r="K314" s="50"/>
      <c r="L314" s="55" t="str">
        <f t="shared" si="36"/>
        <v/>
      </c>
      <c r="M314" s="48"/>
      <c r="N314" s="49"/>
      <c r="O314" s="50"/>
      <c r="P314" s="81" t="str">
        <f t="shared" si="42"/>
        <v/>
      </c>
      <c r="Q314" s="5"/>
      <c r="R314" s="81" t="str">
        <f t="shared" si="41"/>
        <v/>
      </c>
    </row>
    <row r="315" spans="2:18" ht="13" x14ac:dyDescent="0.3">
      <c r="B315" s="58">
        <f t="shared" si="37"/>
        <v>0</v>
      </c>
      <c r="C315" s="58" t="str">
        <f t="shared" si="38"/>
        <v/>
      </c>
      <c r="D315" s="58" t="str">
        <f>IF(OR(E315=0,E315=""),"",COUNTIF($E$7:E315,E315)&amp;E315)</f>
        <v/>
      </c>
      <c r="E315" s="58" t="str">
        <f t="shared" si="39"/>
        <v/>
      </c>
      <c r="F315" s="57">
        <f t="shared" si="40"/>
        <v>0</v>
      </c>
      <c r="H315" s="51"/>
      <c r="I315" s="50"/>
      <c r="J315" s="50"/>
      <c r="K315" s="50"/>
      <c r="L315" s="55" t="str">
        <f t="shared" si="36"/>
        <v/>
      </c>
      <c r="M315" s="48"/>
      <c r="N315" s="49"/>
      <c r="O315" s="50"/>
      <c r="P315" s="81" t="str">
        <f t="shared" si="42"/>
        <v/>
      </c>
      <c r="Q315" s="5"/>
      <c r="R315" s="81" t="str">
        <f t="shared" si="41"/>
        <v/>
      </c>
    </row>
    <row r="316" spans="2:18" ht="13" x14ac:dyDescent="0.3">
      <c r="B316" s="58">
        <f t="shared" si="37"/>
        <v>0</v>
      </c>
      <c r="C316" s="58" t="str">
        <f t="shared" si="38"/>
        <v/>
      </c>
      <c r="D316" s="58" t="str">
        <f>IF(OR(E316=0,E316=""),"",COUNTIF($E$7:E316,E316)&amp;E316)</f>
        <v/>
      </c>
      <c r="E316" s="58" t="str">
        <f t="shared" si="39"/>
        <v/>
      </c>
      <c r="F316" s="57">
        <f t="shared" si="40"/>
        <v>0</v>
      </c>
      <c r="H316" s="51"/>
      <c r="I316" s="50"/>
      <c r="J316" s="50"/>
      <c r="K316" s="50"/>
      <c r="L316" s="55" t="str">
        <f t="shared" si="36"/>
        <v/>
      </c>
      <c r="M316" s="48"/>
      <c r="N316" s="49"/>
      <c r="O316" s="50"/>
      <c r="P316" s="81" t="str">
        <f t="shared" si="42"/>
        <v/>
      </c>
      <c r="Q316" s="5"/>
      <c r="R316" s="81" t="str">
        <f t="shared" si="41"/>
        <v/>
      </c>
    </row>
    <row r="317" spans="2:18" ht="13" x14ac:dyDescent="0.3">
      <c r="B317" s="58">
        <f t="shared" si="37"/>
        <v>0</v>
      </c>
      <c r="C317" s="58" t="str">
        <f t="shared" si="38"/>
        <v/>
      </c>
      <c r="D317" s="58" t="str">
        <f>IF(OR(E317=0,E317=""),"",COUNTIF($E$7:E317,E317)&amp;E317)</f>
        <v/>
      </c>
      <c r="E317" s="58" t="str">
        <f t="shared" si="39"/>
        <v/>
      </c>
      <c r="F317" s="57">
        <f t="shared" si="40"/>
        <v>0</v>
      </c>
      <c r="H317" s="51"/>
      <c r="I317" s="50"/>
      <c r="J317" s="50"/>
      <c r="K317" s="50"/>
      <c r="L317" s="55" t="str">
        <f t="shared" si="36"/>
        <v/>
      </c>
      <c r="M317" s="48"/>
      <c r="N317" s="49"/>
      <c r="O317" s="50"/>
      <c r="P317" s="81" t="str">
        <f t="shared" si="42"/>
        <v/>
      </c>
      <c r="Q317" s="5"/>
      <c r="R317" s="81" t="str">
        <f t="shared" si="41"/>
        <v/>
      </c>
    </row>
    <row r="318" spans="2:18" ht="13" x14ac:dyDescent="0.3">
      <c r="B318" s="58">
        <f t="shared" si="37"/>
        <v>0</v>
      </c>
      <c r="C318" s="58" t="str">
        <f t="shared" si="38"/>
        <v/>
      </c>
      <c r="D318" s="58" t="str">
        <f>IF(OR(E318=0,E318=""),"",COUNTIF($E$7:E318,E318)&amp;E318)</f>
        <v/>
      </c>
      <c r="E318" s="58" t="str">
        <f t="shared" si="39"/>
        <v/>
      </c>
      <c r="F318" s="57">
        <f t="shared" si="40"/>
        <v>0</v>
      </c>
      <c r="H318" s="51"/>
      <c r="I318" s="50"/>
      <c r="J318" s="50"/>
      <c r="K318" s="50"/>
      <c r="L318" s="55" t="str">
        <f t="shared" si="36"/>
        <v/>
      </c>
      <c r="M318" s="48"/>
      <c r="N318" s="49"/>
      <c r="O318" s="50"/>
      <c r="P318" s="81" t="str">
        <f t="shared" si="42"/>
        <v/>
      </c>
      <c r="Q318" s="5"/>
      <c r="R318" s="81" t="str">
        <f t="shared" si="41"/>
        <v/>
      </c>
    </row>
    <row r="319" spans="2:18" ht="13" x14ac:dyDescent="0.3">
      <c r="B319" s="58">
        <f t="shared" si="37"/>
        <v>0</v>
      </c>
      <c r="C319" s="58" t="str">
        <f t="shared" si="38"/>
        <v/>
      </c>
      <c r="D319" s="58" t="str">
        <f>IF(OR(E319=0,E319=""),"",COUNTIF($E$7:E319,E319)&amp;E319)</f>
        <v/>
      </c>
      <c r="E319" s="58" t="str">
        <f t="shared" si="39"/>
        <v/>
      </c>
      <c r="F319" s="57">
        <f t="shared" si="40"/>
        <v>0</v>
      </c>
      <c r="H319" s="51"/>
      <c r="I319" s="50"/>
      <c r="J319" s="50"/>
      <c r="K319" s="50"/>
      <c r="L319" s="55" t="str">
        <f t="shared" si="36"/>
        <v/>
      </c>
      <c r="M319" s="48"/>
      <c r="N319" s="49"/>
      <c r="O319" s="50"/>
      <c r="P319" s="81" t="str">
        <f t="shared" si="42"/>
        <v/>
      </c>
      <c r="Q319" s="5"/>
      <c r="R319" s="81" t="str">
        <f t="shared" si="41"/>
        <v/>
      </c>
    </row>
    <row r="320" spans="2:18" ht="13" x14ac:dyDescent="0.3">
      <c r="B320" s="58">
        <f t="shared" si="37"/>
        <v>0</v>
      </c>
      <c r="C320" s="58" t="str">
        <f t="shared" si="38"/>
        <v/>
      </c>
      <c r="D320" s="58" t="str">
        <f>IF(OR(E320=0,E320=""),"",COUNTIF($E$7:E320,E320)&amp;E320)</f>
        <v/>
      </c>
      <c r="E320" s="58" t="str">
        <f t="shared" si="39"/>
        <v/>
      </c>
      <c r="F320" s="57">
        <f t="shared" si="40"/>
        <v>0</v>
      </c>
      <c r="H320" s="51"/>
      <c r="I320" s="50"/>
      <c r="J320" s="50"/>
      <c r="K320" s="50"/>
      <c r="L320" s="55" t="str">
        <f t="shared" si="36"/>
        <v/>
      </c>
      <c r="M320" s="48"/>
      <c r="N320" s="49"/>
      <c r="O320" s="50"/>
      <c r="P320" s="81" t="str">
        <f t="shared" si="42"/>
        <v/>
      </c>
      <c r="Q320" s="5"/>
      <c r="R320" s="81" t="str">
        <f t="shared" si="41"/>
        <v/>
      </c>
    </row>
    <row r="321" spans="2:18" ht="13" x14ac:dyDescent="0.3">
      <c r="B321" s="58">
        <f t="shared" si="37"/>
        <v>0</v>
      </c>
      <c r="C321" s="58" t="str">
        <f t="shared" si="38"/>
        <v/>
      </c>
      <c r="D321" s="58" t="str">
        <f>IF(OR(E321=0,E321=""),"",COUNTIF($E$7:E321,E321)&amp;E321)</f>
        <v/>
      </c>
      <c r="E321" s="58" t="str">
        <f t="shared" si="39"/>
        <v/>
      </c>
      <c r="F321" s="57">
        <f t="shared" si="40"/>
        <v>0</v>
      </c>
      <c r="H321" s="51"/>
      <c r="I321" s="50"/>
      <c r="J321" s="50"/>
      <c r="K321" s="50"/>
      <c r="L321" s="55" t="str">
        <f t="shared" si="36"/>
        <v/>
      </c>
      <c r="M321" s="48"/>
      <c r="N321" s="49"/>
      <c r="O321" s="50"/>
      <c r="P321" s="81" t="str">
        <f t="shared" si="42"/>
        <v/>
      </c>
      <c r="Q321" s="5"/>
      <c r="R321" s="81" t="str">
        <f t="shared" si="41"/>
        <v/>
      </c>
    </row>
    <row r="322" spans="2:18" ht="13" x14ac:dyDescent="0.3">
      <c r="B322" s="58">
        <f t="shared" si="37"/>
        <v>0</v>
      </c>
      <c r="C322" s="58" t="str">
        <f t="shared" si="38"/>
        <v/>
      </c>
      <c r="D322" s="58" t="str">
        <f>IF(OR(E322=0,E322=""),"",COUNTIF($E$7:E322,E322)&amp;E322)</f>
        <v/>
      </c>
      <c r="E322" s="58" t="str">
        <f t="shared" si="39"/>
        <v/>
      </c>
      <c r="F322" s="57">
        <f t="shared" si="40"/>
        <v>0</v>
      </c>
      <c r="H322" s="51"/>
      <c r="I322" s="50"/>
      <c r="J322" s="50"/>
      <c r="K322" s="50"/>
      <c r="L322" s="55" t="str">
        <f t="shared" si="36"/>
        <v/>
      </c>
      <c r="M322" s="48"/>
      <c r="N322" s="49"/>
      <c r="O322" s="50"/>
      <c r="P322" s="81" t="str">
        <f t="shared" si="42"/>
        <v/>
      </c>
      <c r="Q322" s="5"/>
      <c r="R322" s="81" t="str">
        <f t="shared" si="41"/>
        <v/>
      </c>
    </row>
    <row r="323" spans="2:18" ht="13" x14ac:dyDescent="0.3">
      <c r="B323" s="58">
        <f t="shared" si="37"/>
        <v>0</v>
      </c>
      <c r="C323" s="58" t="str">
        <f t="shared" si="38"/>
        <v/>
      </c>
      <c r="D323" s="58" t="str">
        <f>IF(OR(E323=0,E323=""),"",COUNTIF($E$7:E323,E323)&amp;E323)</f>
        <v/>
      </c>
      <c r="E323" s="58" t="str">
        <f t="shared" si="39"/>
        <v/>
      </c>
      <c r="F323" s="57">
        <f t="shared" si="40"/>
        <v>0</v>
      </c>
      <c r="H323" s="51"/>
      <c r="I323" s="50"/>
      <c r="J323" s="50"/>
      <c r="K323" s="50"/>
      <c r="L323" s="55" t="str">
        <f t="shared" si="36"/>
        <v/>
      </c>
      <c r="M323" s="48"/>
      <c r="N323" s="49"/>
      <c r="O323" s="50"/>
      <c r="P323" s="81" t="str">
        <f t="shared" si="42"/>
        <v/>
      </c>
      <c r="Q323" s="5"/>
      <c r="R323" s="81" t="str">
        <f t="shared" si="41"/>
        <v/>
      </c>
    </row>
    <row r="324" spans="2:18" ht="13" x14ac:dyDescent="0.3">
      <c r="B324" s="58">
        <f t="shared" si="37"/>
        <v>0</v>
      </c>
      <c r="C324" s="58" t="str">
        <f t="shared" si="38"/>
        <v/>
      </c>
      <c r="D324" s="58" t="str">
        <f>IF(OR(E324=0,E324=""),"",COUNTIF($E$7:E324,E324)&amp;E324)</f>
        <v/>
      </c>
      <c r="E324" s="58" t="str">
        <f t="shared" si="39"/>
        <v/>
      </c>
      <c r="F324" s="57">
        <f t="shared" si="40"/>
        <v>0</v>
      </c>
      <c r="H324" s="51"/>
      <c r="I324" s="50"/>
      <c r="J324" s="50"/>
      <c r="K324" s="50"/>
      <c r="L324" s="55" t="str">
        <f t="shared" si="36"/>
        <v/>
      </c>
      <c r="M324" s="48"/>
      <c r="N324" s="49"/>
      <c r="O324" s="50"/>
      <c r="P324" s="81" t="str">
        <f t="shared" si="42"/>
        <v/>
      </c>
      <c r="Q324" s="5"/>
      <c r="R324" s="81" t="str">
        <f t="shared" si="41"/>
        <v/>
      </c>
    </row>
    <row r="325" spans="2:18" ht="13" x14ac:dyDescent="0.3">
      <c r="B325" s="58">
        <f t="shared" si="37"/>
        <v>0</v>
      </c>
      <c r="C325" s="58" t="str">
        <f t="shared" si="38"/>
        <v/>
      </c>
      <c r="D325" s="58" t="str">
        <f>IF(OR(E325=0,E325=""),"",COUNTIF($E$7:E325,E325)&amp;E325)</f>
        <v/>
      </c>
      <c r="E325" s="58" t="str">
        <f t="shared" si="39"/>
        <v/>
      </c>
      <c r="F325" s="57">
        <f t="shared" si="40"/>
        <v>0</v>
      </c>
      <c r="H325" s="51"/>
      <c r="I325" s="50"/>
      <c r="J325" s="50"/>
      <c r="K325" s="50"/>
      <c r="L325" s="55" t="str">
        <f t="shared" si="36"/>
        <v/>
      </c>
      <c r="M325" s="48"/>
      <c r="N325" s="49"/>
      <c r="O325" s="50"/>
      <c r="P325" s="81" t="str">
        <f t="shared" si="42"/>
        <v/>
      </c>
      <c r="Q325" s="5"/>
      <c r="R325" s="81" t="str">
        <f t="shared" si="41"/>
        <v/>
      </c>
    </row>
    <row r="326" spans="2:18" ht="13" x14ac:dyDescent="0.3">
      <c r="B326" s="58">
        <f t="shared" si="37"/>
        <v>0</v>
      </c>
      <c r="C326" s="58" t="str">
        <f t="shared" si="38"/>
        <v/>
      </c>
      <c r="D326" s="58" t="str">
        <f>IF(OR(E326=0,E326=""),"",COUNTIF($E$7:E326,E326)&amp;E326)</f>
        <v/>
      </c>
      <c r="E326" s="58" t="str">
        <f t="shared" si="39"/>
        <v/>
      </c>
      <c r="F326" s="57">
        <f t="shared" si="40"/>
        <v>0</v>
      </c>
      <c r="H326" s="51"/>
      <c r="I326" s="50"/>
      <c r="J326" s="50"/>
      <c r="K326" s="50"/>
      <c r="L326" s="55" t="str">
        <f t="shared" si="36"/>
        <v/>
      </c>
      <c r="M326" s="48"/>
      <c r="N326" s="49"/>
      <c r="O326" s="50"/>
      <c r="P326" s="81" t="str">
        <f t="shared" si="42"/>
        <v/>
      </c>
      <c r="Q326" s="5"/>
      <c r="R326" s="81" t="str">
        <f t="shared" si="41"/>
        <v/>
      </c>
    </row>
    <row r="327" spans="2:18" ht="13" x14ac:dyDescent="0.3">
      <c r="B327" s="58">
        <f t="shared" si="37"/>
        <v>0</v>
      </c>
      <c r="C327" s="58" t="str">
        <f t="shared" si="38"/>
        <v/>
      </c>
      <c r="D327" s="58" t="str">
        <f>IF(OR(E327=0,E327=""),"",COUNTIF($E$7:E327,E327)&amp;E327)</f>
        <v/>
      </c>
      <c r="E327" s="58" t="str">
        <f t="shared" si="39"/>
        <v/>
      </c>
      <c r="F327" s="57">
        <f t="shared" si="40"/>
        <v>0</v>
      </c>
      <c r="H327" s="51"/>
      <c r="I327" s="50"/>
      <c r="J327" s="50"/>
      <c r="K327" s="50"/>
      <c r="L327" s="55" t="str">
        <f t="shared" si="36"/>
        <v/>
      </c>
      <c r="M327" s="48"/>
      <c r="N327" s="49"/>
      <c r="O327" s="50"/>
      <c r="P327" s="81" t="str">
        <f t="shared" si="42"/>
        <v/>
      </c>
      <c r="Q327" s="5"/>
      <c r="R327" s="81" t="str">
        <f t="shared" si="41"/>
        <v/>
      </c>
    </row>
    <row r="328" spans="2:18" ht="13" x14ac:dyDescent="0.3">
      <c r="B328" s="58">
        <f t="shared" si="37"/>
        <v>0</v>
      </c>
      <c r="C328" s="58" t="str">
        <f t="shared" si="38"/>
        <v/>
      </c>
      <c r="D328" s="58" t="str">
        <f>IF(OR(E328=0,E328=""),"",COUNTIF($E$7:E328,E328)&amp;E328)</f>
        <v/>
      </c>
      <c r="E328" s="58" t="str">
        <f t="shared" si="39"/>
        <v/>
      </c>
      <c r="F328" s="57">
        <f t="shared" si="40"/>
        <v>0</v>
      </c>
      <c r="H328" s="51"/>
      <c r="I328" s="50"/>
      <c r="J328" s="50"/>
      <c r="K328" s="50"/>
      <c r="L328" s="55" t="str">
        <f t="shared" ref="L328:L391" si="43">IFERROR(IF(K328="","",VLOOKUP(K328,T_Akun,2,0)),"Cek Kembali Kode Akun nya!!!")</f>
        <v/>
      </c>
      <c r="M328" s="48"/>
      <c r="N328" s="49"/>
      <c r="O328" s="50"/>
      <c r="P328" s="81" t="str">
        <f t="shared" si="42"/>
        <v/>
      </c>
      <c r="Q328" s="5"/>
      <c r="R328" s="81" t="str">
        <f t="shared" si="41"/>
        <v/>
      </c>
    </row>
    <row r="329" spans="2:18" ht="13" x14ac:dyDescent="0.3">
      <c r="B329" s="58">
        <f t="shared" ref="B329:B392" si="44">IF(C329&lt;&gt;"","",K329)</f>
        <v>0</v>
      </c>
      <c r="C329" s="58" t="str">
        <f t="shared" ref="C329:C392" si="45">IF(LEFT(I329,3)="JP-",K329,"")</f>
        <v/>
      </c>
      <c r="D329" s="58" t="str">
        <f>IF(OR(E329=0,E329=""),"",COUNTIF($E$7:E329,E329)&amp;E329)</f>
        <v/>
      </c>
      <c r="E329" s="58" t="str">
        <f t="shared" ref="E329:E392" si="46">IF(K329=Filter_BB,K329,"")</f>
        <v/>
      </c>
      <c r="F329" s="57">
        <f t="shared" ref="F329:F392" si="47">IF(J329="",0,1)</f>
        <v>0</v>
      </c>
      <c r="H329" s="51"/>
      <c r="I329" s="50"/>
      <c r="J329" s="50"/>
      <c r="K329" s="50"/>
      <c r="L329" s="55" t="str">
        <f t="shared" si="43"/>
        <v/>
      </c>
      <c r="M329" s="48"/>
      <c r="N329" s="49"/>
      <c r="O329" s="50"/>
      <c r="P329" s="81" t="str">
        <f t="shared" si="42"/>
        <v/>
      </c>
      <c r="Q329" s="5"/>
      <c r="R329" s="81" t="str">
        <f t="shared" ref="R329:R392" si="48">IF($O329&gt;0,$O329,IF($H329&gt;0,IF($O330&gt;0,$O330,""),""))</f>
        <v/>
      </c>
    </row>
    <row r="330" spans="2:18" ht="13" x14ac:dyDescent="0.3">
      <c r="B330" s="58">
        <f t="shared" si="44"/>
        <v>0</v>
      </c>
      <c r="C330" s="58" t="str">
        <f t="shared" si="45"/>
        <v/>
      </c>
      <c r="D330" s="58" t="str">
        <f>IF(OR(E330=0,E330=""),"",COUNTIF($E$7:E330,E330)&amp;E330)</f>
        <v/>
      </c>
      <c r="E330" s="58" t="str">
        <f t="shared" si="46"/>
        <v/>
      </c>
      <c r="F330" s="57">
        <f t="shared" si="47"/>
        <v>0</v>
      </c>
      <c r="H330" s="51"/>
      <c r="I330" s="50"/>
      <c r="J330" s="50"/>
      <c r="K330" s="50"/>
      <c r="L330" s="55" t="str">
        <f t="shared" si="43"/>
        <v/>
      </c>
      <c r="M330" s="48"/>
      <c r="N330" s="49"/>
      <c r="O330" s="50"/>
      <c r="P330" s="81" t="str">
        <f t="shared" ref="P330:P393" si="49">IF(O330&gt;0,O330,IF(H330&gt;0,IF(OR(P329="F.TTD",P329=""),R331,P329),""))</f>
        <v/>
      </c>
      <c r="Q330" s="5"/>
      <c r="R330" s="81" t="str">
        <f t="shared" si="48"/>
        <v/>
      </c>
    </row>
    <row r="331" spans="2:18" ht="13" x14ac:dyDescent="0.3">
      <c r="B331" s="58">
        <f t="shared" si="44"/>
        <v>0</v>
      </c>
      <c r="C331" s="58" t="str">
        <f t="shared" si="45"/>
        <v/>
      </c>
      <c r="D331" s="58" t="str">
        <f>IF(OR(E331=0,E331=""),"",COUNTIF($E$7:E331,E331)&amp;E331)</f>
        <v/>
      </c>
      <c r="E331" s="58" t="str">
        <f t="shared" si="46"/>
        <v/>
      </c>
      <c r="F331" s="57">
        <f t="shared" si="47"/>
        <v>0</v>
      </c>
      <c r="H331" s="51"/>
      <c r="I331" s="50"/>
      <c r="J331" s="50"/>
      <c r="K331" s="50"/>
      <c r="L331" s="55" t="str">
        <f t="shared" si="43"/>
        <v/>
      </c>
      <c r="M331" s="48"/>
      <c r="N331" s="49"/>
      <c r="O331" s="50"/>
      <c r="P331" s="81" t="str">
        <f t="shared" si="49"/>
        <v/>
      </c>
      <c r="Q331" s="5"/>
      <c r="R331" s="81" t="str">
        <f t="shared" si="48"/>
        <v/>
      </c>
    </row>
    <row r="332" spans="2:18" ht="13" x14ac:dyDescent="0.3">
      <c r="B332" s="58">
        <f t="shared" si="44"/>
        <v>0</v>
      </c>
      <c r="C332" s="58" t="str">
        <f t="shared" si="45"/>
        <v/>
      </c>
      <c r="D332" s="58" t="str">
        <f>IF(OR(E332=0,E332=""),"",COUNTIF($E$7:E332,E332)&amp;E332)</f>
        <v/>
      </c>
      <c r="E332" s="58" t="str">
        <f t="shared" si="46"/>
        <v/>
      </c>
      <c r="F332" s="57">
        <f t="shared" si="47"/>
        <v>0</v>
      </c>
      <c r="H332" s="51"/>
      <c r="I332" s="50"/>
      <c r="J332" s="50"/>
      <c r="K332" s="50"/>
      <c r="L332" s="55" t="str">
        <f t="shared" si="43"/>
        <v/>
      </c>
      <c r="M332" s="48"/>
      <c r="N332" s="49"/>
      <c r="O332" s="50"/>
      <c r="P332" s="81" t="str">
        <f t="shared" si="49"/>
        <v/>
      </c>
      <c r="Q332" s="5"/>
      <c r="R332" s="81" t="str">
        <f t="shared" si="48"/>
        <v/>
      </c>
    </row>
    <row r="333" spans="2:18" ht="13" x14ac:dyDescent="0.3">
      <c r="B333" s="58">
        <f t="shared" si="44"/>
        <v>0</v>
      </c>
      <c r="C333" s="58" t="str">
        <f t="shared" si="45"/>
        <v/>
      </c>
      <c r="D333" s="58" t="str">
        <f>IF(OR(E333=0,E333=""),"",COUNTIF($E$7:E333,E333)&amp;E333)</f>
        <v/>
      </c>
      <c r="E333" s="58" t="str">
        <f t="shared" si="46"/>
        <v/>
      </c>
      <c r="F333" s="57">
        <f t="shared" si="47"/>
        <v>0</v>
      </c>
      <c r="H333" s="51"/>
      <c r="I333" s="50"/>
      <c r="J333" s="50"/>
      <c r="K333" s="50"/>
      <c r="L333" s="55" t="str">
        <f t="shared" si="43"/>
        <v/>
      </c>
      <c r="M333" s="48"/>
      <c r="N333" s="49"/>
      <c r="O333" s="50"/>
      <c r="P333" s="81" t="str">
        <f t="shared" si="49"/>
        <v/>
      </c>
      <c r="Q333" s="5"/>
      <c r="R333" s="81" t="str">
        <f t="shared" si="48"/>
        <v/>
      </c>
    </row>
    <row r="334" spans="2:18" ht="13" x14ac:dyDescent="0.3">
      <c r="B334" s="58">
        <f t="shared" si="44"/>
        <v>0</v>
      </c>
      <c r="C334" s="58" t="str">
        <f t="shared" si="45"/>
        <v/>
      </c>
      <c r="D334" s="58" t="str">
        <f>IF(OR(E334=0,E334=""),"",COUNTIF($E$7:E334,E334)&amp;E334)</f>
        <v/>
      </c>
      <c r="E334" s="58" t="str">
        <f t="shared" si="46"/>
        <v/>
      </c>
      <c r="F334" s="57">
        <f t="shared" si="47"/>
        <v>0</v>
      </c>
      <c r="H334" s="51"/>
      <c r="I334" s="50"/>
      <c r="J334" s="50"/>
      <c r="K334" s="50"/>
      <c r="L334" s="55" t="str">
        <f t="shared" si="43"/>
        <v/>
      </c>
      <c r="M334" s="48"/>
      <c r="N334" s="49"/>
      <c r="O334" s="50"/>
      <c r="P334" s="81" t="str">
        <f t="shared" si="49"/>
        <v/>
      </c>
      <c r="Q334" s="5"/>
      <c r="R334" s="81" t="str">
        <f t="shared" si="48"/>
        <v/>
      </c>
    </row>
    <row r="335" spans="2:18" ht="13" x14ac:dyDescent="0.3">
      <c r="B335" s="58">
        <f t="shared" si="44"/>
        <v>0</v>
      </c>
      <c r="C335" s="58" t="str">
        <f t="shared" si="45"/>
        <v/>
      </c>
      <c r="D335" s="58" t="str">
        <f>IF(OR(E335=0,E335=""),"",COUNTIF($E$7:E335,E335)&amp;E335)</f>
        <v/>
      </c>
      <c r="E335" s="58" t="str">
        <f t="shared" si="46"/>
        <v/>
      </c>
      <c r="F335" s="57">
        <f t="shared" si="47"/>
        <v>0</v>
      </c>
      <c r="H335" s="51"/>
      <c r="I335" s="50"/>
      <c r="J335" s="50"/>
      <c r="K335" s="50"/>
      <c r="L335" s="55" t="str">
        <f t="shared" si="43"/>
        <v/>
      </c>
      <c r="M335" s="48"/>
      <c r="N335" s="49"/>
      <c r="O335" s="50"/>
      <c r="P335" s="81" t="str">
        <f t="shared" si="49"/>
        <v/>
      </c>
      <c r="Q335" s="5"/>
      <c r="R335" s="81" t="str">
        <f t="shared" si="48"/>
        <v/>
      </c>
    </row>
    <row r="336" spans="2:18" ht="13" x14ac:dyDescent="0.3">
      <c r="B336" s="58">
        <f t="shared" si="44"/>
        <v>0</v>
      </c>
      <c r="C336" s="58" t="str">
        <f t="shared" si="45"/>
        <v/>
      </c>
      <c r="D336" s="58" t="str">
        <f>IF(OR(E336=0,E336=""),"",COUNTIF($E$7:E336,E336)&amp;E336)</f>
        <v/>
      </c>
      <c r="E336" s="58" t="str">
        <f t="shared" si="46"/>
        <v/>
      </c>
      <c r="F336" s="57">
        <f t="shared" si="47"/>
        <v>0</v>
      </c>
      <c r="H336" s="51"/>
      <c r="I336" s="50"/>
      <c r="J336" s="50"/>
      <c r="K336" s="50"/>
      <c r="L336" s="55" t="str">
        <f t="shared" si="43"/>
        <v/>
      </c>
      <c r="M336" s="48"/>
      <c r="N336" s="49"/>
      <c r="O336" s="50"/>
      <c r="P336" s="81" t="str">
        <f t="shared" si="49"/>
        <v/>
      </c>
      <c r="Q336" s="5"/>
      <c r="R336" s="81" t="str">
        <f t="shared" si="48"/>
        <v/>
      </c>
    </row>
    <row r="337" spans="2:18" ht="13" x14ac:dyDescent="0.3">
      <c r="B337" s="58">
        <f t="shared" si="44"/>
        <v>0</v>
      </c>
      <c r="C337" s="58" t="str">
        <f t="shared" si="45"/>
        <v/>
      </c>
      <c r="D337" s="58" t="str">
        <f>IF(OR(E337=0,E337=""),"",COUNTIF($E$7:E337,E337)&amp;E337)</f>
        <v/>
      </c>
      <c r="E337" s="58" t="str">
        <f t="shared" si="46"/>
        <v/>
      </c>
      <c r="F337" s="57">
        <f t="shared" si="47"/>
        <v>0</v>
      </c>
      <c r="H337" s="51"/>
      <c r="I337" s="50"/>
      <c r="J337" s="50"/>
      <c r="K337" s="50"/>
      <c r="L337" s="55" t="str">
        <f t="shared" si="43"/>
        <v/>
      </c>
      <c r="M337" s="48"/>
      <c r="N337" s="49"/>
      <c r="O337" s="50"/>
      <c r="P337" s="81" t="str">
        <f t="shared" si="49"/>
        <v/>
      </c>
      <c r="Q337" s="5"/>
      <c r="R337" s="81" t="str">
        <f t="shared" si="48"/>
        <v/>
      </c>
    </row>
    <row r="338" spans="2:18" ht="13" x14ac:dyDescent="0.3">
      <c r="B338" s="58">
        <f t="shared" si="44"/>
        <v>0</v>
      </c>
      <c r="C338" s="58" t="str">
        <f t="shared" si="45"/>
        <v/>
      </c>
      <c r="D338" s="58" t="str">
        <f>IF(OR(E338=0,E338=""),"",COUNTIF($E$7:E338,E338)&amp;E338)</f>
        <v/>
      </c>
      <c r="E338" s="58" t="str">
        <f t="shared" si="46"/>
        <v/>
      </c>
      <c r="F338" s="57">
        <f t="shared" si="47"/>
        <v>0</v>
      </c>
      <c r="H338" s="51"/>
      <c r="I338" s="50"/>
      <c r="J338" s="50"/>
      <c r="K338" s="50"/>
      <c r="L338" s="55" t="str">
        <f t="shared" si="43"/>
        <v/>
      </c>
      <c r="M338" s="48"/>
      <c r="N338" s="49"/>
      <c r="O338" s="50"/>
      <c r="P338" s="81" t="str">
        <f t="shared" si="49"/>
        <v/>
      </c>
      <c r="Q338" s="5"/>
      <c r="R338" s="81" t="str">
        <f t="shared" si="48"/>
        <v/>
      </c>
    </row>
    <row r="339" spans="2:18" ht="13" x14ac:dyDescent="0.3">
      <c r="B339" s="58">
        <f t="shared" si="44"/>
        <v>0</v>
      </c>
      <c r="C339" s="58" t="str">
        <f t="shared" si="45"/>
        <v/>
      </c>
      <c r="D339" s="58" t="str">
        <f>IF(OR(E339=0,E339=""),"",COUNTIF($E$7:E339,E339)&amp;E339)</f>
        <v/>
      </c>
      <c r="E339" s="58" t="str">
        <f t="shared" si="46"/>
        <v/>
      </c>
      <c r="F339" s="57">
        <f t="shared" si="47"/>
        <v>0</v>
      </c>
      <c r="H339" s="51"/>
      <c r="I339" s="50"/>
      <c r="J339" s="50"/>
      <c r="K339" s="50"/>
      <c r="L339" s="55" t="str">
        <f t="shared" si="43"/>
        <v/>
      </c>
      <c r="M339" s="48"/>
      <c r="N339" s="49"/>
      <c r="O339" s="50"/>
      <c r="P339" s="81" t="str">
        <f t="shared" si="49"/>
        <v/>
      </c>
      <c r="Q339" s="5"/>
      <c r="R339" s="81" t="str">
        <f t="shared" si="48"/>
        <v/>
      </c>
    </row>
    <row r="340" spans="2:18" ht="13" x14ac:dyDescent="0.3">
      <c r="B340" s="58">
        <f t="shared" si="44"/>
        <v>0</v>
      </c>
      <c r="C340" s="58" t="str">
        <f t="shared" si="45"/>
        <v/>
      </c>
      <c r="D340" s="58" t="str">
        <f>IF(OR(E340=0,E340=""),"",COUNTIF($E$7:E340,E340)&amp;E340)</f>
        <v/>
      </c>
      <c r="E340" s="58" t="str">
        <f t="shared" si="46"/>
        <v/>
      </c>
      <c r="F340" s="57">
        <f t="shared" si="47"/>
        <v>0</v>
      </c>
      <c r="H340" s="51"/>
      <c r="I340" s="50"/>
      <c r="J340" s="50"/>
      <c r="K340" s="50"/>
      <c r="L340" s="55" t="str">
        <f t="shared" si="43"/>
        <v/>
      </c>
      <c r="M340" s="48"/>
      <c r="N340" s="49"/>
      <c r="O340" s="50"/>
      <c r="P340" s="81" t="str">
        <f t="shared" si="49"/>
        <v/>
      </c>
      <c r="Q340" s="5"/>
      <c r="R340" s="81" t="str">
        <f t="shared" si="48"/>
        <v/>
      </c>
    </row>
    <row r="341" spans="2:18" ht="13" x14ac:dyDescent="0.3">
      <c r="B341" s="58">
        <f t="shared" si="44"/>
        <v>0</v>
      </c>
      <c r="C341" s="58" t="str">
        <f t="shared" si="45"/>
        <v/>
      </c>
      <c r="D341" s="58" t="str">
        <f>IF(OR(E341=0,E341=""),"",COUNTIF($E$7:E341,E341)&amp;E341)</f>
        <v/>
      </c>
      <c r="E341" s="58" t="str">
        <f t="shared" si="46"/>
        <v/>
      </c>
      <c r="F341" s="57">
        <f t="shared" si="47"/>
        <v>0</v>
      </c>
      <c r="H341" s="51"/>
      <c r="I341" s="50"/>
      <c r="J341" s="50"/>
      <c r="K341" s="50"/>
      <c r="L341" s="55" t="str">
        <f t="shared" si="43"/>
        <v/>
      </c>
      <c r="M341" s="48"/>
      <c r="N341" s="49"/>
      <c r="O341" s="50"/>
      <c r="P341" s="81" t="str">
        <f t="shared" si="49"/>
        <v/>
      </c>
      <c r="Q341" s="5"/>
      <c r="R341" s="81" t="str">
        <f t="shared" si="48"/>
        <v/>
      </c>
    </row>
    <row r="342" spans="2:18" ht="13" x14ac:dyDescent="0.3">
      <c r="B342" s="58">
        <f t="shared" si="44"/>
        <v>0</v>
      </c>
      <c r="C342" s="58" t="str">
        <f t="shared" si="45"/>
        <v/>
      </c>
      <c r="D342" s="58" t="str">
        <f>IF(OR(E342=0,E342=""),"",COUNTIF($E$7:E342,E342)&amp;E342)</f>
        <v/>
      </c>
      <c r="E342" s="58" t="str">
        <f t="shared" si="46"/>
        <v/>
      </c>
      <c r="F342" s="57">
        <f t="shared" si="47"/>
        <v>0</v>
      </c>
      <c r="H342" s="51"/>
      <c r="I342" s="50"/>
      <c r="J342" s="50"/>
      <c r="K342" s="50"/>
      <c r="L342" s="55" t="str">
        <f t="shared" si="43"/>
        <v/>
      </c>
      <c r="M342" s="48"/>
      <c r="N342" s="49"/>
      <c r="O342" s="50"/>
      <c r="P342" s="81" t="str">
        <f t="shared" si="49"/>
        <v/>
      </c>
      <c r="Q342" s="5"/>
      <c r="R342" s="81" t="str">
        <f t="shared" si="48"/>
        <v/>
      </c>
    </row>
    <row r="343" spans="2:18" ht="13" x14ac:dyDescent="0.3">
      <c r="B343" s="58">
        <f t="shared" si="44"/>
        <v>0</v>
      </c>
      <c r="C343" s="58" t="str">
        <f t="shared" si="45"/>
        <v/>
      </c>
      <c r="D343" s="58" t="str">
        <f>IF(OR(E343=0,E343=""),"",COUNTIF($E$7:E343,E343)&amp;E343)</f>
        <v/>
      </c>
      <c r="E343" s="58" t="str">
        <f t="shared" si="46"/>
        <v/>
      </c>
      <c r="F343" s="57">
        <f t="shared" si="47"/>
        <v>0</v>
      </c>
      <c r="H343" s="51"/>
      <c r="I343" s="50"/>
      <c r="J343" s="50"/>
      <c r="K343" s="50"/>
      <c r="L343" s="55" t="str">
        <f t="shared" si="43"/>
        <v/>
      </c>
      <c r="M343" s="48"/>
      <c r="N343" s="49"/>
      <c r="O343" s="50"/>
      <c r="P343" s="81" t="str">
        <f t="shared" si="49"/>
        <v/>
      </c>
      <c r="Q343" s="5"/>
      <c r="R343" s="81" t="str">
        <f t="shared" si="48"/>
        <v/>
      </c>
    </row>
    <row r="344" spans="2:18" ht="13" x14ac:dyDescent="0.3">
      <c r="B344" s="58">
        <f t="shared" si="44"/>
        <v>0</v>
      </c>
      <c r="C344" s="58" t="str">
        <f t="shared" si="45"/>
        <v/>
      </c>
      <c r="D344" s="58" t="str">
        <f>IF(OR(E344=0,E344=""),"",COUNTIF($E$7:E344,E344)&amp;E344)</f>
        <v/>
      </c>
      <c r="E344" s="58" t="str">
        <f t="shared" si="46"/>
        <v/>
      </c>
      <c r="F344" s="57">
        <f t="shared" si="47"/>
        <v>0</v>
      </c>
      <c r="H344" s="51"/>
      <c r="I344" s="50"/>
      <c r="J344" s="50"/>
      <c r="K344" s="50"/>
      <c r="L344" s="55" t="str">
        <f t="shared" si="43"/>
        <v/>
      </c>
      <c r="M344" s="48"/>
      <c r="N344" s="49"/>
      <c r="O344" s="50"/>
      <c r="P344" s="81" t="str">
        <f t="shared" si="49"/>
        <v/>
      </c>
      <c r="Q344" s="5"/>
      <c r="R344" s="81" t="str">
        <f t="shared" si="48"/>
        <v/>
      </c>
    </row>
    <row r="345" spans="2:18" ht="13" x14ac:dyDescent="0.3">
      <c r="B345" s="58">
        <f t="shared" si="44"/>
        <v>0</v>
      </c>
      <c r="C345" s="58" t="str">
        <f t="shared" si="45"/>
        <v/>
      </c>
      <c r="D345" s="58" t="str">
        <f>IF(OR(E345=0,E345=""),"",COUNTIF($E$7:E345,E345)&amp;E345)</f>
        <v/>
      </c>
      <c r="E345" s="58" t="str">
        <f t="shared" si="46"/>
        <v/>
      </c>
      <c r="F345" s="57">
        <f t="shared" si="47"/>
        <v>0</v>
      </c>
      <c r="H345" s="51"/>
      <c r="I345" s="50"/>
      <c r="J345" s="50"/>
      <c r="K345" s="50"/>
      <c r="L345" s="55" t="str">
        <f t="shared" si="43"/>
        <v/>
      </c>
      <c r="M345" s="48"/>
      <c r="N345" s="49"/>
      <c r="O345" s="50"/>
      <c r="P345" s="81" t="str">
        <f t="shared" si="49"/>
        <v/>
      </c>
      <c r="Q345" s="5"/>
      <c r="R345" s="81" t="str">
        <f t="shared" si="48"/>
        <v/>
      </c>
    </row>
    <row r="346" spans="2:18" ht="13" x14ac:dyDescent="0.3">
      <c r="B346" s="58">
        <f t="shared" si="44"/>
        <v>0</v>
      </c>
      <c r="C346" s="58" t="str">
        <f t="shared" si="45"/>
        <v/>
      </c>
      <c r="D346" s="58" t="str">
        <f>IF(OR(E346=0,E346=""),"",COUNTIF($E$7:E346,E346)&amp;E346)</f>
        <v/>
      </c>
      <c r="E346" s="58" t="str">
        <f t="shared" si="46"/>
        <v/>
      </c>
      <c r="F346" s="57">
        <f t="shared" si="47"/>
        <v>0</v>
      </c>
      <c r="H346" s="51"/>
      <c r="I346" s="50"/>
      <c r="J346" s="50"/>
      <c r="K346" s="50"/>
      <c r="L346" s="55" t="str">
        <f t="shared" si="43"/>
        <v/>
      </c>
      <c r="M346" s="48"/>
      <c r="N346" s="49"/>
      <c r="O346" s="50"/>
      <c r="P346" s="81" t="str">
        <f t="shared" si="49"/>
        <v/>
      </c>
      <c r="Q346" s="5"/>
      <c r="R346" s="81" t="str">
        <f t="shared" si="48"/>
        <v/>
      </c>
    </row>
    <row r="347" spans="2:18" ht="13" x14ac:dyDescent="0.3">
      <c r="B347" s="58">
        <f t="shared" si="44"/>
        <v>0</v>
      </c>
      <c r="C347" s="58" t="str">
        <f t="shared" si="45"/>
        <v/>
      </c>
      <c r="D347" s="58" t="str">
        <f>IF(OR(E347=0,E347=""),"",COUNTIF($E$7:E347,E347)&amp;E347)</f>
        <v/>
      </c>
      <c r="E347" s="58" t="str">
        <f t="shared" si="46"/>
        <v/>
      </c>
      <c r="F347" s="57">
        <f t="shared" si="47"/>
        <v>0</v>
      </c>
      <c r="H347" s="51"/>
      <c r="I347" s="50"/>
      <c r="J347" s="50"/>
      <c r="K347" s="50"/>
      <c r="L347" s="55" t="str">
        <f t="shared" si="43"/>
        <v/>
      </c>
      <c r="M347" s="48"/>
      <c r="N347" s="49"/>
      <c r="O347" s="50"/>
      <c r="P347" s="81" t="str">
        <f t="shared" si="49"/>
        <v/>
      </c>
      <c r="Q347" s="5"/>
      <c r="R347" s="81" t="str">
        <f t="shared" si="48"/>
        <v/>
      </c>
    </row>
    <row r="348" spans="2:18" ht="13" x14ac:dyDescent="0.3">
      <c r="B348" s="58">
        <f t="shared" si="44"/>
        <v>0</v>
      </c>
      <c r="C348" s="58" t="str">
        <f t="shared" si="45"/>
        <v/>
      </c>
      <c r="D348" s="58" t="str">
        <f>IF(OR(E348=0,E348=""),"",COUNTIF($E$7:E348,E348)&amp;E348)</f>
        <v/>
      </c>
      <c r="E348" s="58" t="str">
        <f t="shared" si="46"/>
        <v/>
      </c>
      <c r="F348" s="57">
        <f t="shared" si="47"/>
        <v>0</v>
      </c>
      <c r="H348" s="51"/>
      <c r="I348" s="50"/>
      <c r="J348" s="50"/>
      <c r="K348" s="50"/>
      <c r="L348" s="55" t="str">
        <f t="shared" si="43"/>
        <v/>
      </c>
      <c r="M348" s="48"/>
      <c r="N348" s="49"/>
      <c r="O348" s="50"/>
      <c r="P348" s="81" t="str">
        <f t="shared" si="49"/>
        <v/>
      </c>
      <c r="Q348" s="5"/>
      <c r="R348" s="81" t="str">
        <f t="shared" si="48"/>
        <v/>
      </c>
    </row>
    <row r="349" spans="2:18" ht="13" x14ac:dyDescent="0.3">
      <c r="B349" s="58">
        <f t="shared" si="44"/>
        <v>0</v>
      </c>
      <c r="C349" s="58" t="str">
        <f t="shared" si="45"/>
        <v/>
      </c>
      <c r="D349" s="58" t="str">
        <f>IF(OR(E349=0,E349=""),"",COUNTIF($E$7:E349,E349)&amp;E349)</f>
        <v/>
      </c>
      <c r="E349" s="58" t="str">
        <f t="shared" si="46"/>
        <v/>
      </c>
      <c r="F349" s="57">
        <f t="shared" si="47"/>
        <v>0</v>
      </c>
      <c r="H349" s="51"/>
      <c r="I349" s="50"/>
      <c r="J349" s="50"/>
      <c r="K349" s="50"/>
      <c r="L349" s="55" t="str">
        <f t="shared" si="43"/>
        <v/>
      </c>
      <c r="M349" s="48"/>
      <c r="N349" s="49"/>
      <c r="O349" s="50"/>
      <c r="P349" s="81" t="str">
        <f t="shared" si="49"/>
        <v/>
      </c>
      <c r="Q349" s="5"/>
      <c r="R349" s="81" t="str">
        <f t="shared" si="48"/>
        <v/>
      </c>
    </row>
    <row r="350" spans="2:18" ht="13" x14ac:dyDescent="0.3">
      <c r="B350" s="58">
        <f t="shared" si="44"/>
        <v>0</v>
      </c>
      <c r="C350" s="58" t="str">
        <f t="shared" si="45"/>
        <v/>
      </c>
      <c r="D350" s="58" t="str">
        <f>IF(OR(E350=0,E350=""),"",COUNTIF($E$7:E350,E350)&amp;E350)</f>
        <v/>
      </c>
      <c r="E350" s="58" t="str">
        <f t="shared" si="46"/>
        <v/>
      </c>
      <c r="F350" s="57">
        <f t="shared" si="47"/>
        <v>0</v>
      </c>
      <c r="H350" s="51"/>
      <c r="I350" s="50"/>
      <c r="J350" s="50"/>
      <c r="K350" s="50"/>
      <c r="L350" s="55" t="str">
        <f t="shared" si="43"/>
        <v/>
      </c>
      <c r="M350" s="48"/>
      <c r="N350" s="49"/>
      <c r="O350" s="50"/>
      <c r="P350" s="81" t="str">
        <f t="shared" si="49"/>
        <v/>
      </c>
      <c r="Q350" s="5"/>
      <c r="R350" s="81" t="str">
        <f t="shared" si="48"/>
        <v/>
      </c>
    </row>
    <row r="351" spans="2:18" ht="13" x14ac:dyDescent="0.3">
      <c r="B351" s="58">
        <f t="shared" si="44"/>
        <v>0</v>
      </c>
      <c r="C351" s="58" t="str">
        <f t="shared" si="45"/>
        <v/>
      </c>
      <c r="D351" s="58" t="str">
        <f>IF(OR(E351=0,E351=""),"",COUNTIF($E$7:E351,E351)&amp;E351)</f>
        <v/>
      </c>
      <c r="E351" s="58" t="str">
        <f t="shared" si="46"/>
        <v/>
      </c>
      <c r="F351" s="57">
        <f t="shared" si="47"/>
        <v>0</v>
      </c>
      <c r="H351" s="51"/>
      <c r="I351" s="50"/>
      <c r="J351" s="50"/>
      <c r="K351" s="50"/>
      <c r="L351" s="55" t="str">
        <f t="shared" si="43"/>
        <v/>
      </c>
      <c r="M351" s="48"/>
      <c r="N351" s="49"/>
      <c r="O351" s="50"/>
      <c r="P351" s="81" t="str">
        <f t="shared" si="49"/>
        <v/>
      </c>
      <c r="Q351" s="5"/>
      <c r="R351" s="81" t="str">
        <f t="shared" si="48"/>
        <v/>
      </c>
    </row>
    <row r="352" spans="2:18" ht="13" x14ac:dyDescent="0.3">
      <c r="B352" s="58">
        <f t="shared" si="44"/>
        <v>0</v>
      </c>
      <c r="C352" s="58" t="str">
        <f t="shared" si="45"/>
        <v/>
      </c>
      <c r="D352" s="58" t="str">
        <f>IF(OR(E352=0,E352=""),"",COUNTIF($E$7:E352,E352)&amp;E352)</f>
        <v/>
      </c>
      <c r="E352" s="58" t="str">
        <f t="shared" si="46"/>
        <v/>
      </c>
      <c r="F352" s="57">
        <f t="shared" si="47"/>
        <v>0</v>
      </c>
      <c r="H352" s="51"/>
      <c r="I352" s="50"/>
      <c r="J352" s="50"/>
      <c r="K352" s="50"/>
      <c r="L352" s="55" t="str">
        <f t="shared" si="43"/>
        <v/>
      </c>
      <c r="M352" s="48"/>
      <c r="N352" s="49"/>
      <c r="O352" s="50"/>
      <c r="P352" s="81" t="str">
        <f t="shared" si="49"/>
        <v/>
      </c>
      <c r="Q352" s="5"/>
      <c r="R352" s="81" t="str">
        <f t="shared" si="48"/>
        <v/>
      </c>
    </row>
    <row r="353" spans="2:18" ht="13" x14ac:dyDescent="0.3">
      <c r="B353" s="58">
        <f t="shared" si="44"/>
        <v>0</v>
      </c>
      <c r="C353" s="58" t="str">
        <f t="shared" si="45"/>
        <v/>
      </c>
      <c r="D353" s="58" t="str">
        <f>IF(OR(E353=0,E353=""),"",COUNTIF($E$7:E353,E353)&amp;E353)</f>
        <v/>
      </c>
      <c r="E353" s="58" t="str">
        <f t="shared" si="46"/>
        <v/>
      </c>
      <c r="F353" s="57">
        <f t="shared" si="47"/>
        <v>0</v>
      </c>
      <c r="H353" s="51"/>
      <c r="I353" s="50"/>
      <c r="J353" s="50"/>
      <c r="K353" s="50"/>
      <c r="L353" s="55" t="str">
        <f t="shared" si="43"/>
        <v/>
      </c>
      <c r="M353" s="48"/>
      <c r="N353" s="49"/>
      <c r="O353" s="50"/>
      <c r="P353" s="81" t="str">
        <f t="shared" si="49"/>
        <v/>
      </c>
      <c r="Q353" s="5"/>
      <c r="R353" s="81" t="str">
        <f t="shared" si="48"/>
        <v/>
      </c>
    </row>
    <row r="354" spans="2:18" ht="13" x14ac:dyDescent="0.3">
      <c r="B354" s="58">
        <f t="shared" si="44"/>
        <v>0</v>
      </c>
      <c r="C354" s="58" t="str">
        <f t="shared" si="45"/>
        <v/>
      </c>
      <c r="D354" s="58" t="str">
        <f>IF(OR(E354=0,E354=""),"",COUNTIF($E$7:E354,E354)&amp;E354)</f>
        <v/>
      </c>
      <c r="E354" s="58" t="str">
        <f t="shared" si="46"/>
        <v/>
      </c>
      <c r="F354" s="57">
        <f t="shared" si="47"/>
        <v>0</v>
      </c>
      <c r="H354" s="51"/>
      <c r="I354" s="50"/>
      <c r="J354" s="50"/>
      <c r="K354" s="50"/>
      <c r="L354" s="55" t="str">
        <f t="shared" si="43"/>
        <v/>
      </c>
      <c r="M354" s="48"/>
      <c r="N354" s="49"/>
      <c r="O354" s="50"/>
      <c r="P354" s="81" t="str">
        <f t="shared" si="49"/>
        <v/>
      </c>
      <c r="Q354" s="5"/>
      <c r="R354" s="81" t="str">
        <f t="shared" si="48"/>
        <v/>
      </c>
    </row>
    <row r="355" spans="2:18" ht="13" x14ac:dyDescent="0.3">
      <c r="B355" s="58">
        <f t="shared" si="44"/>
        <v>0</v>
      </c>
      <c r="C355" s="58" t="str">
        <f t="shared" si="45"/>
        <v/>
      </c>
      <c r="D355" s="58" t="str">
        <f>IF(OR(E355=0,E355=""),"",COUNTIF($E$7:E355,E355)&amp;E355)</f>
        <v/>
      </c>
      <c r="E355" s="58" t="str">
        <f t="shared" si="46"/>
        <v/>
      </c>
      <c r="F355" s="57">
        <f t="shared" si="47"/>
        <v>0</v>
      </c>
      <c r="H355" s="51"/>
      <c r="I355" s="50"/>
      <c r="J355" s="50"/>
      <c r="K355" s="50"/>
      <c r="L355" s="55" t="str">
        <f t="shared" si="43"/>
        <v/>
      </c>
      <c r="M355" s="48"/>
      <c r="N355" s="49"/>
      <c r="O355" s="50"/>
      <c r="P355" s="81" t="str">
        <f t="shared" si="49"/>
        <v/>
      </c>
      <c r="Q355" s="5"/>
      <c r="R355" s="81" t="str">
        <f t="shared" si="48"/>
        <v/>
      </c>
    </row>
    <row r="356" spans="2:18" ht="13" x14ac:dyDescent="0.3">
      <c r="B356" s="58">
        <f t="shared" si="44"/>
        <v>0</v>
      </c>
      <c r="C356" s="58" t="str">
        <f t="shared" si="45"/>
        <v/>
      </c>
      <c r="D356" s="58" t="str">
        <f>IF(OR(E356=0,E356=""),"",COUNTIF($E$7:E356,E356)&amp;E356)</f>
        <v/>
      </c>
      <c r="E356" s="58" t="str">
        <f t="shared" si="46"/>
        <v/>
      </c>
      <c r="F356" s="57">
        <f t="shared" si="47"/>
        <v>0</v>
      </c>
      <c r="H356" s="51"/>
      <c r="I356" s="50"/>
      <c r="J356" s="50"/>
      <c r="K356" s="50"/>
      <c r="L356" s="55" t="str">
        <f t="shared" si="43"/>
        <v/>
      </c>
      <c r="M356" s="48"/>
      <c r="N356" s="49"/>
      <c r="O356" s="50"/>
      <c r="P356" s="81" t="str">
        <f t="shared" si="49"/>
        <v/>
      </c>
      <c r="Q356" s="5"/>
      <c r="R356" s="81" t="str">
        <f t="shared" si="48"/>
        <v/>
      </c>
    </row>
    <row r="357" spans="2:18" ht="13" x14ac:dyDescent="0.3">
      <c r="B357" s="58">
        <f t="shared" si="44"/>
        <v>0</v>
      </c>
      <c r="C357" s="58" t="str">
        <f t="shared" si="45"/>
        <v/>
      </c>
      <c r="D357" s="58" t="str">
        <f>IF(OR(E357=0,E357=""),"",COUNTIF($E$7:E357,E357)&amp;E357)</f>
        <v/>
      </c>
      <c r="E357" s="58" t="str">
        <f t="shared" si="46"/>
        <v/>
      </c>
      <c r="F357" s="57">
        <f t="shared" si="47"/>
        <v>0</v>
      </c>
      <c r="H357" s="51"/>
      <c r="I357" s="50"/>
      <c r="J357" s="50"/>
      <c r="K357" s="50"/>
      <c r="L357" s="55" t="str">
        <f t="shared" si="43"/>
        <v/>
      </c>
      <c r="M357" s="48"/>
      <c r="N357" s="49"/>
      <c r="O357" s="50"/>
      <c r="P357" s="81" t="str">
        <f t="shared" si="49"/>
        <v/>
      </c>
      <c r="Q357" s="5"/>
      <c r="R357" s="81" t="str">
        <f t="shared" si="48"/>
        <v/>
      </c>
    </row>
    <row r="358" spans="2:18" ht="13" x14ac:dyDescent="0.3">
      <c r="B358" s="58">
        <f t="shared" si="44"/>
        <v>0</v>
      </c>
      <c r="C358" s="58" t="str">
        <f t="shared" si="45"/>
        <v/>
      </c>
      <c r="D358" s="58" t="str">
        <f>IF(OR(E358=0,E358=""),"",COUNTIF($E$7:E358,E358)&amp;E358)</f>
        <v/>
      </c>
      <c r="E358" s="58" t="str">
        <f t="shared" si="46"/>
        <v/>
      </c>
      <c r="F358" s="57">
        <f t="shared" si="47"/>
        <v>0</v>
      </c>
      <c r="H358" s="51"/>
      <c r="I358" s="50"/>
      <c r="J358" s="50"/>
      <c r="K358" s="50"/>
      <c r="L358" s="55" t="str">
        <f t="shared" si="43"/>
        <v/>
      </c>
      <c r="M358" s="48"/>
      <c r="N358" s="49"/>
      <c r="O358" s="50"/>
      <c r="P358" s="81" t="str">
        <f t="shared" si="49"/>
        <v/>
      </c>
      <c r="Q358" s="5"/>
      <c r="R358" s="81" t="str">
        <f t="shared" si="48"/>
        <v/>
      </c>
    </row>
    <row r="359" spans="2:18" ht="13" x14ac:dyDescent="0.3">
      <c r="B359" s="58">
        <f t="shared" si="44"/>
        <v>0</v>
      </c>
      <c r="C359" s="58" t="str">
        <f t="shared" si="45"/>
        <v/>
      </c>
      <c r="D359" s="58" t="str">
        <f>IF(OR(E359=0,E359=""),"",COUNTIF($E$7:E359,E359)&amp;E359)</f>
        <v/>
      </c>
      <c r="E359" s="58" t="str">
        <f t="shared" si="46"/>
        <v/>
      </c>
      <c r="F359" s="57">
        <f t="shared" si="47"/>
        <v>0</v>
      </c>
      <c r="H359" s="51"/>
      <c r="I359" s="50"/>
      <c r="J359" s="50"/>
      <c r="K359" s="50"/>
      <c r="L359" s="55" t="str">
        <f t="shared" si="43"/>
        <v/>
      </c>
      <c r="M359" s="48"/>
      <c r="N359" s="49"/>
      <c r="O359" s="50"/>
      <c r="P359" s="81" t="str">
        <f t="shared" si="49"/>
        <v/>
      </c>
      <c r="Q359" s="5"/>
      <c r="R359" s="81" t="str">
        <f t="shared" si="48"/>
        <v/>
      </c>
    </row>
    <row r="360" spans="2:18" ht="13" x14ac:dyDescent="0.3">
      <c r="B360" s="58">
        <f t="shared" si="44"/>
        <v>0</v>
      </c>
      <c r="C360" s="58" t="str">
        <f t="shared" si="45"/>
        <v/>
      </c>
      <c r="D360" s="58" t="str">
        <f>IF(OR(E360=0,E360=""),"",COUNTIF($E$7:E360,E360)&amp;E360)</f>
        <v/>
      </c>
      <c r="E360" s="58" t="str">
        <f t="shared" si="46"/>
        <v/>
      </c>
      <c r="F360" s="57">
        <f t="shared" si="47"/>
        <v>0</v>
      </c>
      <c r="H360" s="51"/>
      <c r="I360" s="50"/>
      <c r="J360" s="50"/>
      <c r="K360" s="50"/>
      <c r="L360" s="55" t="str">
        <f t="shared" si="43"/>
        <v/>
      </c>
      <c r="M360" s="48"/>
      <c r="N360" s="49"/>
      <c r="O360" s="50"/>
      <c r="P360" s="81" t="str">
        <f t="shared" si="49"/>
        <v/>
      </c>
      <c r="Q360" s="5"/>
      <c r="R360" s="81" t="str">
        <f t="shared" si="48"/>
        <v/>
      </c>
    </row>
    <row r="361" spans="2:18" ht="13" x14ac:dyDescent="0.3">
      <c r="B361" s="58">
        <f t="shared" si="44"/>
        <v>0</v>
      </c>
      <c r="C361" s="58" t="str">
        <f t="shared" si="45"/>
        <v/>
      </c>
      <c r="D361" s="58" t="str">
        <f>IF(OR(E361=0,E361=""),"",COUNTIF($E$7:E361,E361)&amp;E361)</f>
        <v/>
      </c>
      <c r="E361" s="58" t="str">
        <f t="shared" si="46"/>
        <v/>
      </c>
      <c r="F361" s="57">
        <f t="shared" si="47"/>
        <v>0</v>
      </c>
      <c r="H361" s="51"/>
      <c r="I361" s="50"/>
      <c r="J361" s="50"/>
      <c r="K361" s="50"/>
      <c r="L361" s="55" t="str">
        <f t="shared" si="43"/>
        <v/>
      </c>
      <c r="M361" s="48"/>
      <c r="N361" s="49"/>
      <c r="O361" s="50"/>
      <c r="P361" s="81" t="str">
        <f t="shared" si="49"/>
        <v/>
      </c>
      <c r="Q361" s="5"/>
      <c r="R361" s="81" t="str">
        <f t="shared" si="48"/>
        <v/>
      </c>
    </row>
    <row r="362" spans="2:18" ht="13" x14ac:dyDescent="0.3">
      <c r="B362" s="58">
        <f t="shared" si="44"/>
        <v>0</v>
      </c>
      <c r="C362" s="58" t="str">
        <f t="shared" si="45"/>
        <v/>
      </c>
      <c r="D362" s="58" t="str">
        <f>IF(OR(E362=0,E362=""),"",COUNTIF($E$7:E362,E362)&amp;E362)</f>
        <v/>
      </c>
      <c r="E362" s="58" t="str">
        <f t="shared" si="46"/>
        <v/>
      </c>
      <c r="F362" s="57">
        <f t="shared" si="47"/>
        <v>0</v>
      </c>
      <c r="H362" s="51"/>
      <c r="I362" s="50"/>
      <c r="J362" s="50"/>
      <c r="K362" s="50"/>
      <c r="L362" s="55" t="str">
        <f t="shared" si="43"/>
        <v/>
      </c>
      <c r="M362" s="48"/>
      <c r="N362" s="49"/>
      <c r="O362" s="50"/>
      <c r="P362" s="81" t="str">
        <f t="shared" si="49"/>
        <v/>
      </c>
      <c r="Q362" s="5"/>
      <c r="R362" s="81" t="str">
        <f t="shared" si="48"/>
        <v/>
      </c>
    </row>
    <row r="363" spans="2:18" ht="13" x14ac:dyDescent="0.3">
      <c r="B363" s="58">
        <f t="shared" si="44"/>
        <v>0</v>
      </c>
      <c r="C363" s="58" t="str">
        <f t="shared" si="45"/>
        <v/>
      </c>
      <c r="D363" s="58" t="str">
        <f>IF(OR(E363=0,E363=""),"",COUNTIF($E$7:E363,E363)&amp;E363)</f>
        <v/>
      </c>
      <c r="E363" s="58" t="str">
        <f t="shared" si="46"/>
        <v/>
      </c>
      <c r="F363" s="57">
        <f t="shared" si="47"/>
        <v>0</v>
      </c>
      <c r="H363" s="51"/>
      <c r="I363" s="50"/>
      <c r="J363" s="50"/>
      <c r="K363" s="82"/>
      <c r="L363" s="55" t="str">
        <f t="shared" si="43"/>
        <v/>
      </c>
      <c r="M363" s="48"/>
      <c r="N363" s="49"/>
      <c r="O363" s="50"/>
      <c r="P363" s="81" t="str">
        <f t="shared" si="49"/>
        <v/>
      </c>
      <c r="Q363" s="5"/>
      <c r="R363" s="81" t="str">
        <f t="shared" si="48"/>
        <v/>
      </c>
    </row>
    <row r="364" spans="2:18" ht="13" x14ac:dyDescent="0.3">
      <c r="B364" s="58">
        <f t="shared" si="44"/>
        <v>0</v>
      </c>
      <c r="C364" s="58" t="str">
        <f t="shared" si="45"/>
        <v/>
      </c>
      <c r="D364" s="58" t="str">
        <f>IF(OR(E364=0,E364=""),"",COUNTIF($E$7:E364,E364)&amp;E364)</f>
        <v/>
      </c>
      <c r="E364" s="58" t="str">
        <f t="shared" si="46"/>
        <v/>
      </c>
      <c r="F364" s="57">
        <f t="shared" si="47"/>
        <v>0</v>
      </c>
      <c r="H364" s="51"/>
      <c r="I364" s="50"/>
      <c r="J364" s="50"/>
      <c r="K364" s="50"/>
      <c r="L364" s="55" t="str">
        <f t="shared" si="43"/>
        <v/>
      </c>
      <c r="M364" s="48"/>
      <c r="N364" s="49"/>
      <c r="O364" s="50"/>
      <c r="P364" s="81" t="str">
        <f t="shared" si="49"/>
        <v/>
      </c>
      <c r="Q364" s="5"/>
      <c r="R364" s="81" t="str">
        <f t="shared" si="48"/>
        <v/>
      </c>
    </row>
    <row r="365" spans="2:18" ht="13" x14ac:dyDescent="0.3">
      <c r="B365" s="58">
        <f t="shared" si="44"/>
        <v>0</v>
      </c>
      <c r="C365" s="58" t="str">
        <f t="shared" si="45"/>
        <v/>
      </c>
      <c r="D365" s="58" t="str">
        <f>IF(OR(E365=0,E365=""),"",COUNTIF($E$7:E365,E365)&amp;E365)</f>
        <v/>
      </c>
      <c r="E365" s="58" t="str">
        <f t="shared" si="46"/>
        <v/>
      </c>
      <c r="F365" s="57">
        <f t="shared" si="47"/>
        <v>0</v>
      </c>
      <c r="H365" s="51"/>
      <c r="I365" s="50"/>
      <c r="J365" s="50"/>
      <c r="K365" s="50"/>
      <c r="L365" s="55" t="str">
        <f t="shared" si="43"/>
        <v/>
      </c>
      <c r="M365" s="48"/>
      <c r="N365" s="49"/>
      <c r="O365" s="50"/>
      <c r="P365" s="81" t="str">
        <f t="shared" si="49"/>
        <v/>
      </c>
      <c r="Q365" s="5"/>
      <c r="R365" s="81" t="str">
        <f t="shared" si="48"/>
        <v/>
      </c>
    </row>
    <row r="366" spans="2:18" ht="13" x14ac:dyDescent="0.3">
      <c r="B366" s="58">
        <f t="shared" si="44"/>
        <v>0</v>
      </c>
      <c r="C366" s="58" t="str">
        <f t="shared" si="45"/>
        <v/>
      </c>
      <c r="D366" s="58" t="str">
        <f>IF(OR(E366=0,E366=""),"",COUNTIF($E$7:E366,E366)&amp;E366)</f>
        <v/>
      </c>
      <c r="E366" s="58" t="str">
        <f t="shared" si="46"/>
        <v/>
      </c>
      <c r="F366" s="57">
        <f t="shared" si="47"/>
        <v>0</v>
      </c>
      <c r="H366" s="51"/>
      <c r="I366" s="50"/>
      <c r="J366" s="50"/>
      <c r="K366" s="50"/>
      <c r="L366" s="55" t="str">
        <f t="shared" si="43"/>
        <v/>
      </c>
      <c r="M366" s="48"/>
      <c r="N366" s="49"/>
      <c r="O366" s="50"/>
      <c r="P366" s="81" t="str">
        <f t="shared" si="49"/>
        <v/>
      </c>
      <c r="Q366" s="5"/>
      <c r="R366" s="81" t="str">
        <f t="shared" si="48"/>
        <v/>
      </c>
    </row>
    <row r="367" spans="2:18" ht="13" x14ac:dyDescent="0.3">
      <c r="B367" s="58">
        <f t="shared" si="44"/>
        <v>0</v>
      </c>
      <c r="C367" s="58" t="str">
        <f t="shared" si="45"/>
        <v/>
      </c>
      <c r="D367" s="58" t="str">
        <f>IF(OR(E367=0,E367=""),"",COUNTIF($E$7:E367,E367)&amp;E367)</f>
        <v/>
      </c>
      <c r="E367" s="58" t="str">
        <f t="shared" si="46"/>
        <v/>
      </c>
      <c r="F367" s="57">
        <f t="shared" si="47"/>
        <v>0</v>
      </c>
      <c r="H367" s="51"/>
      <c r="I367" s="50"/>
      <c r="J367" s="50"/>
      <c r="K367" s="50"/>
      <c r="L367" s="55" t="str">
        <f t="shared" si="43"/>
        <v/>
      </c>
      <c r="M367" s="48"/>
      <c r="N367" s="49"/>
      <c r="O367" s="50"/>
      <c r="P367" s="81" t="str">
        <f t="shared" si="49"/>
        <v/>
      </c>
      <c r="Q367" s="5"/>
      <c r="R367" s="81" t="str">
        <f t="shared" si="48"/>
        <v/>
      </c>
    </row>
    <row r="368" spans="2:18" ht="13" x14ac:dyDescent="0.3">
      <c r="B368" s="58">
        <f t="shared" si="44"/>
        <v>0</v>
      </c>
      <c r="C368" s="58" t="str">
        <f t="shared" si="45"/>
        <v/>
      </c>
      <c r="D368" s="58" t="str">
        <f>IF(OR(E368=0,E368=""),"",COUNTIF($E$7:E368,E368)&amp;E368)</f>
        <v/>
      </c>
      <c r="E368" s="58" t="str">
        <f t="shared" si="46"/>
        <v/>
      </c>
      <c r="F368" s="57">
        <f t="shared" si="47"/>
        <v>0</v>
      </c>
      <c r="H368" s="51"/>
      <c r="I368" s="50"/>
      <c r="J368" s="50"/>
      <c r="K368" s="50"/>
      <c r="L368" s="55" t="str">
        <f t="shared" si="43"/>
        <v/>
      </c>
      <c r="M368" s="48"/>
      <c r="N368" s="49"/>
      <c r="O368" s="50"/>
      <c r="P368" s="81" t="str">
        <f t="shared" si="49"/>
        <v/>
      </c>
      <c r="Q368" s="5"/>
      <c r="R368" s="81" t="str">
        <f t="shared" si="48"/>
        <v/>
      </c>
    </row>
    <row r="369" spans="2:18" ht="13" x14ac:dyDescent="0.3">
      <c r="B369" s="58">
        <f t="shared" si="44"/>
        <v>0</v>
      </c>
      <c r="C369" s="58" t="str">
        <f t="shared" si="45"/>
        <v/>
      </c>
      <c r="D369" s="58" t="str">
        <f>IF(OR(E369=0,E369=""),"",COUNTIF($E$7:E369,E369)&amp;E369)</f>
        <v/>
      </c>
      <c r="E369" s="58" t="str">
        <f t="shared" si="46"/>
        <v/>
      </c>
      <c r="F369" s="57">
        <f t="shared" si="47"/>
        <v>0</v>
      </c>
      <c r="H369" s="51"/>
      <c r="I369" s="50"/>
      <c r="J369" s="50"/>
      <c r="K369" s="50"/>
      <c r="L369" s="55" t="str">
        <f t="shared" si="43"/>
        <v/>
      </c>
      <c r="M369" s="48"/>
      <c r="N369" s="49"/>
      <c r="O369" s="50"/>
      <c r="P369" s="81" t="str">
        <f t="shared" si="49"/>
        <v/>
      </c>
      <c r="Q369" s="5"/>
      <c r="R369" s="81" t="str">
        <f t="shared" si="48"/>
        <v/>
      </c>
    </row>
    <row r="370" spans="2:18" ht="13" x14ac:dyDescent="0.3">
      <c r="B370" s="58">
        <f t="shared" si="44"/>
        <v>0</v>
      </c>
      <c r="C370" s="58" t="str">
        <f t="shared" si="45"/>
        <v/>
      </c>
      <c r="D370" s="58" t="str">
        <f>IF(OR(E370=0,E370=""),"",COUNTIF($E$7:E370,E370)&amp;E370)</f>
        <v/>
      </c>
      <c r="E370" s="58" t="str">
        <f t="shared" si="46"/>
        <v/>
      </c>
      <c r="F370" s="57">
        <f t="shared" si="47"/>
        <v>0</v>
      </c>
      <c r="H370" s="51"/>
      <c r="I370" s="50"/>
      <c r="J370" s="50"/>
      <c r="K370" s="50"/>
      <c r="L370" s="55" t="str">
        <f t="shared" si="43"/>
        <v/>
      </c>
      <c r="M370" s="48"/>
      <c r="N370" s="49"/>
      <c r="O370" s="50"/>
      <c r="P370" s="81" t="str">
        <f t="shared" si="49"/>
        <v/>
      </c>
      <c r="Q370" s="5"/>
      <c r="R370" s="81" t="str">
        <f t="shared" si="48"/>
        <v/>
      </c>
    </row>
    <row r="371" spans="2:18" ht="13" x14ac:dyDescent="0.3">
      <c r="B371" s="58">
        <f t="shared" si="44"/>
        <v>0</v>
      </c>
      <c r="C371" s="58" t="str">
        <f t="shared" si="45"/>
        <v/>
      </c>
      <c r="D371" s="58" t="str">
        <f>IF(OR(E371=0,E371=""),"",COUNTIF($E$7:E371,E371)&amp;E371)</f>
        <v/>
      </c>
      <c r="E371" s="58" t="str">
        <f t="shared" si="46"/>
        <v/>
      </c>
      <c r="F371" s="57">
        <f t="shared" si="47"/>
        <v>0</v>
      </c>
      <c r="H371" s="51"/>
      <c r="I371" s="50"/>
      <c r="J371" s="50"/>
      <c r="K371" s="50"/>
      <c r="L371" s="55" t="str">
        <f t="shared" si="43"/>
        <v/>
      </c>
      <c r="M371" s="48"/>
      <c r="N371" s="49"/>
      <c r="O371" s="50"/>
      <c r="P371" s="81" t="str">
        <f t="shared" si="49"/>
        <v/>
      </c>
      <c r="Q371" s="5"/>
      <c r="R371" s="81" t="str">
        <f t="shared" si="48"/>
        <v/>
      </c>
    </row>
    <row r="372" spans="2:18" ht="13" x14ac:dyDescent="0.3">
      <c r="B372" s="58">
        <f t="shared" si="44"/>
        <v>0</v>
      </c>
      <c r="C372" s="58" t="str">
        <f t="shared" si="45"/>
        <v/>
      </c>
      <c r="D372" s="58" t="str">
        <f>IF(OR(E372=0,E372=""),"",COUNTIF($E$7:E372,E372)&amp;E372)</f>
        <v/>
      </c>
      <c r="E372" s="58" t="str">
        <f t="shared" si="46"/>
        <v/>
      </c>
      <c r="F372" s="57">
        <f t="shared" si="47"/>
        <v>0</v>
      </c>
      <c r="H372" s="51"/>
      <c r="I372" s="50"/>
      <c r="J372" s="50"/>
      <c r="K372" s="50"/>
      <c r="L372" s="55" t="str">
        <f t="shared" si="43"/>
        <v/>
      </c>
      <c r="M372" s="48"/>
      <c r="N372" s="49"/>
      <c r="O372" s="50"/>
      <c r="P372" s="81" t="str">
        <f t="shared" si="49"/>
        <v/>
      </c>
      <c r="Q372" s="5"/>
      <c r="R372" s="81" t="str">
        <f t="shared" si="48"/>
        <v/>
      </c>
    </row>
    <row r="373" spans="2:18" ht="13" x14ac:dyDescent="0.3">
      <c r="B373" s="58">
        <f t="shared" si="44"/>
        <v>0</v>
      </c>
      <c r="C373" s="58" t="str">
        <f t="shared" si="45"/>
        <v/>
      </c>
      <c r="D373" s="58" t="str">
        <f>IF(OR(E373=0,E373=""),"",COUNTIF($E$7:E373,E373)&amp;E373)</f>
        <v/>
      </c>
      <c r="E373" s="58" t="str">
        <f t="shared" si="46"/>
        <v/>
      </c>
      <c r="F373" s="57">
        <f t="shared" si="47"/>
        <v>0</v>
      </c>
      <c r="H373" s="51"/>
      <c r="I373" s="50"/>
      <c r="J373" s="50"/>
      <c r="K373" s="50"/>
      <c r="L373" s="55" t="str">
        <f t="shared" si="43"/>
        <v/>
      </c>
      <c r="M373" s="48"/>
      <c r="N373" s="49"/>
      <c r="O373" s="50"/>
      <c r="P373" s="81" t="str">
        <f t="shared" si="49"/>
        <v/>
      </c>
      <c r="Q373" s="5"/>
      <c r="R373" s="81" t="str">
        <f t="shared" si="48"/>
        <v/>
      </c>
    </row>
    <row r="374" spans="2:18" ht="13" x14ac:dyDescent="0.3">
      <c r="B374" s="58">
        <f t="shared" si="44"/>
        <v>0</v>
      </c>
      <c r="C374" s="58" t="str">
        <f t="shared" si="45"/>
        <v/>
      </c>
      <c r="D374" s="58" t="str">
        <f>IF(OR(E374=0,E374=""),"",COUNTIF($E$7:E374,E374)&amp;E374)</f>
        <v/>
      </c>
      <c r="E374" s="58" t="str">
        <f t="shared" si="46"/>
        <v/>
      </c>
      <c r="F374" s="57">
        <f t="shared" si="47"/>
        <v>0</v>
      </c>
      <c r="H374" s="51"/>
      <c r="I374" s="50"/>
      <c r="J374" s="50"/>
      <c r="K374" s="50"/>
      <c r="L374" s="55" t="str">
        <f t="shared" si="43"/>
        <v/>
      </c>
      <c r="M374" s="48"/>
      <c r="N374" s="49"/>
      <c r="O374" s="50"/>
      <c r="P374" s="81" t="str">
        <f t="shared" si="49"/>
        <v/>
      </c>
      <c r="Q374" s="5"/>
      <c r="R374" s="81" t="str">
        <f t="shared" si="48"/>
        <v/>
      </c>
    </row>
    <row r="375" spans="2:18" ht="13" x14ac:dyDescent="0.3">
      <c r="B375" s="58">
        <f t="shared" si="44"/>
        <v>0</v>
      </c>
      <c r="C375" s="58" t="str">
        <f t="shared" si="45"/>
        <v/>
      </c>
      <c r="D375" s="58" t="str">
        <f>IF(OR(E375=0,E375=""),"",COUNTIF($E$7:E375,E375)&amp;E375)</f>
        <v/>
      </c>
      <c r="E375" s="58" t="str">
        <f t="shared" si="46"/>
        <v/>
      </c>
      <c r="F375" s="57">
        <f t="shared" si="47"/>
        <v>0</v>
      </c>
      <c r="H375" s="51"/>
      <c r="I375" s="50"/>
      <c r="J375" s="50"/>
      <c r="K375" s="50"/>
      <c r="L375" s="55" t="str">
        <f t="shared" si="43"/>
        <v/>
      </c>
      <c r="M375" s="48"/>
      <c r="N375" s="49"/>
      <c r="O375" s="50"/>
      <c r="P375" s="81" t="str">
        <f t="shared" si="49"/>
        <v/>
      </c>
      <c r="Q375" s="5"/>
      <c r="R375" s="81" t="str">
        <f t="shared" si="48"/>
        <v/>
      </c>
    </row>
    <row r="376" spans="2:18" ht="13" x14ac:dyDescent="0.3">
      <c r="B376" s="58">
        <f t="shared" si="44"/>
        <v>0</v>
      </c>
      <c r="C376" s="58" t="str">
        <f t="shared" si="45"/>
        <v/>
      </c>
      <c r="D376" s="58" t="str">
        <f>IF(OR(E376=0,E376=""),"",COUNTIF($E$7:E376,E376)&amp;E376)</f>
        <v/>
      </c>
      <c r="E376" s="58" t="str">
        <f t="shared" si="46"/>
        <v/>
      </c>
      <c r="F376" s="57">
        <f t="shared" si="47"/>
        <v>0</v>
      </c>
      <c r="H376" s="51"/>
      <c r="I376" s="50"/>
      <c r="J376" s="50"/>
      <c r="K376" s="50"/>
      <c r="L376" s="55" t="str">
        <f t="shared" si="43"/>
        <v/>
      </c>
      <c r="M376" s="48"/>
      <c r="N376" s="49"/>
      <c r="O376" s="50"/>
      <c r="P376" s="81" t="str">
        <f t="shared" si="49"/>
        <v/>
      </c>
      <c r="Q376" s="5"/>
      <c r="R376" s="81" t="str">
        <f t="shared" si="48"/>
        <v/>
      </c>
    </row>
    <row r="377" spans="2:18" ht="13" x14ac:dyDescent="0.3">
      <c r="B377" s="58">
        <f t="shared" si="44"/>
        <v>0</v>
      </c>
      <c r="C377" s="58" t="str">
        <f t="shared" si="45"/>
        <v/>
      </c>
      <c r="D377" s="58" t="str">
        <f>IF(OR(E377=0,E377=""),"",COUNTIF($E$7:E377,E377)&amp;E377)</f>
        <v/>
      </c>
      <c r="E377" s="58" t="str">
        <f t="shared" si="46"/>
        <v/>
      </c>
      <c r="F377" s="57">
        <f t="shared" si="47"/>
        <v>0</v>
      </c>
      <c r="H377" s="51"/>
      <c r="I377" s="50"/>
      <c r="J377" s="50"/>
      <c r="K377" s="50"/>
      <c r="L377" s="55" t="str">
        <f t="shared" si="43"/>
        <v/>
      </c>
      <c r="M377" s="48"/>
      <c r="N377" s="49"/>
      <c r="O377" s="50"/>
      <c r="P377" s="81" t="str">
        <f t="shared" si="49"/>
        <v/>
      </c>
      <c r="Q377" s="5"/>
      <c r="R377" s="81" t="str">
        <f t="shared" si="48"/>
        <v/>
      </c>
    </row>
    <row r="378" spans="2:18" ht="13" x14ac:dyDescent="0.3">
      <c r="B378" s="58">
        <f t="shared" si="44"/>
        <v>0</v>
      </c>
      <c r="C378" s="58" t="str">
        <f t="shared" si="45"/>
        <v/>
      </c>
      <c r="D378" s="58" t="str">
        <f>IF(OR(E378=0,E378=""),"",COUNTIF($E$7:E378,E378)&amp;E378)</f>
        <v/>
      </c>
      <c r="E378" s="58" t="str">
        <f t="shared" si="46"/>
        <v/>
      </c>
      <c r="F378" s="57">
        <f t="shared" si="47"/>
        <v>0</v>
      </c>
      <c r="H378" s="51"/>
      <c r="I378" s="50"/>
      <c r="J378" s="50"/>
      <c r="K378" s="50"/>
      <c r="L378" s="55" t="str">
        <f t="shared" si="43"/>
        <v/>
      </c>
      <c r="M378" s="48"/>
      <c r="N378" s="49"/>
      <c r="O378" s="50"/>
      <c r="P378" s="81" t="str">
        <f t="shared" si="49"/>
        <v/>
      </c>
      <c r="Q378" s="5"/>
      <c r="R378" s="81" t="str">
        <f t="shared" si="48"/>
        <v/>
      </c>
    </row>
    <row r="379" spans="2:18" ht="13" x14ac:dyDescent="0.3">
      <c r="B379" s="58">
        <f t="shared" si="44"/>
        <v>0</v>
      </c>
      <c r="C379" s="58" t="str">
        <f t="shared" si="45"/>
        <v/>
      </c>
      <c r="D379" s="58" t="str">
        <f>IF(OR(E379=0,E379=""),"",COUNTIF($E$7:E379,E379)&amp;E379)</f>
        <v/>
      </c>
      <c r="E379" s="58" t="str">
        <f t="shared" si="46"/>
        <v/>
      </c>
      <c r="F379" s="57">
        <f t="shared" si="47"/>
        <v>0</v>
      </c>
      <c r="H379" s="51"/>
      <c r="I379" s="50"/>
      <c r="J379" s="50"/>
      <c r="K379" s="50"/>
      <c r="L379" s="55" t="str">
        <f t="shared" si="43"/>
        <v/>
      </c>
      <c r="M379" s="48"/>
      <c r="N379" s="49"/>
      <c r="O379" s="50"/>
      <c r="P379" s="81" t="str">
        <f t="shared" si="49"/>
        <v/>
      </c>
      <c r="Q379" s="5"/>
      <c r="R379" s="81" t="str">
        <f t="shared" si="48"/>
        <v/>
      </c>
    </row>
    <row r="380" spans="2:18" ht="13" x14ac:dyDescent="0.3">
      <c r="B380" s="58">
        <f t="shared" si="44"/>
        <v>0</v>
      </c>
      <c r="C380" s="58" t="str">
        <f t="shared" si="45"/>
        <v/>
      </c>
      <c r="D380" s="58" t="str">
        <f>IF(OR(E380=0,E380=""),"",COUNTIF($E$7:E380,E380)&amp;E380)</f>
        <v/>
      </c>
      <c r="E380" s="58" t="str">
        <f t="shared" si="46"/>
        <v/>
      </c>
      <c r="F380" s="57">
        <f t="shared" si="47"/>
        <v>0</v>
      </c>
      <c r="H380" s="51"/>
      <c r="I380" s="50"/>
      <c r="J380" s="50"/>
      <c r="K380" s="50"/>
      <c r="L380" s="55" t="str">
        <f t="shared" si="43"/>
        <v/>
      </c>
      <c r="M380" s="48"/>
      <c r="N380" s="49"/>
      <c r="O380" s="50"/>
      <c r="P380" s="81" t="str">
        <f t="shared" si="49"/>
        <v/>
      </c>
      <c r="Q380" s="5"/>
      <c r="R380" s="81" t="str">
        <f t="shared" si="48"/>
        <v/>
      </c>
    </row>
    <row r="381" spans="2:18" ht="13" x14ac:dyDescent="0.3">
      <c r="B381" s="58">
        <f t="shared" si="44"/>
        <v>0</v>
      </c>
      <c r="C381" s="58" t="str">
        <f t="shared" si="45"/>
        <v/>
      </c>
      <c r="D381" s="58" t="str">
        <f>IF(OR(E381=0,E381=""),"",COUNTIF($E$7:E381,E381)&amp;E381)</f>
        <v/>
      </c>
      <c r="E381" s="58" t="str">
        <f t="shared" si="46"/>
        <v/>
      </c>
      <c r="F381" s="57">
        <f t="shared" si="47"/>
        <v>0</v>
      </c>
      <c r="H381" s="51"/>
      <c r="I381" s="50"/>
      <c r="J381" s="50"/>
      <c r="K381" s="50"/>
      <c r="L381" s="55" t="str">
        <f t="shared" si="43"/>
        <v/>
      </c>
      <c r="M381" s="48"/>
      <c r="N381" s="49"/>
      <c r="O381" s="50"/>
      <c r="P381" s="81" t="str">
        <f t="shared" si="49"/>
        <v/>
      </c>
      <c r="Q381" s="5"/>
      <c r="R381" s="81" t="str">
        <f t="shared" si="48"/>
        <v/>
      </c>
    </row>
    <row r="382" spans="2:18" ht="13" x14ac:dyDescent="0.3">
      <c r="B382" s="58">
        <f t="shared" si="44"/>
        <v>0</v>
      </c>
      <c r="C382" s="58" t="str">
        <f t="shared" si="45"/>
        <v/>
      </c>
      <c r="D382" s="58" t="str">
        <f>IF(OR(E382=0,E382=""),"",COUNTIF($E$7:E382,E382)&amp;E382)</f>
        <v/>
      </c>
      <c r="E382" s="58" t="str">
        <f t="shared" si="46"/>
        <v/>
      </c>
      <c r="F382" s="57">
        <f t="shared" si="47"/>
        <v>0</v>
      </c>
      <c r="H382" s="51"/>
      <c r="I382" s="50"/>
      <c r="J382" s="50"/>
      <c r="K382" s="50"/>
      <c r="L382" s="55" t="str">
        <f t="shared" si="43"/>
        <v/>
      </c>
      <c r="M382" s="48"/>
      <c r="N382" s="49"/>
      <c r="O382" s="50"/>
      <c r="P382" s="81" t="str">
        <f t="shared" si="49"/>
        <v/>
      </c>
      <c r="Q382" s="5"/>
      <c r="R382" s="81" t="str">
        <f t="shared" si="48"/>
        <v/>
      </c>
    </row>
    <row r="383" spans="2:18" ht="13" x14ac:dyDescent="0.3">
      <c r="B383" s="58">
        <f t="shared" si="44"/>
        <v>0</v>
      </c>
      <c r="C383" s="58" t="str">
        <f t="shared" si="45"/>
        <v/>
      </c>
      <c r="D383" s="58" t="str">
        <f>IF(OR(E383=0,E383=""),"",COUNTIF($E$7:E383,E383)&amp;E383)</f>
        <v/>
      </c>
      <c r="E383" s="58" t="str">
        <f t="shared" si="46"/>
        <v/>
      </c>
      <c r="F383" s="57">
        <f t="shared" si="47"/>
        <v>0</v>
      </c>
      <c r="H383" s="51"/>
      <c r="I383" s="50"/>
      <c r="J383" s="50"/>
      <c r="K383" s="50"/>
      <c r="L383" s="55" t="str">
        <f t="shared" si="43"/>
        <v/>
      </c>
      <c r="M383" s="48"/>
      <c r="N383" s="49"/>
      <c r="O383" s="50"/>
      <c r="P383" s="81" t="str">
        <f t="shared" si="49"/>
        <v/>
      </c>
      <c r="Q383" s="5"/>
      <c r="R383" s="81" t="str">
        <f t="shared" si="48"/>
        <v/>
      </c>
    </row>
    <row r="384" spans="2:18" ht="13" x14ac:dyDescent="0.3">
      <c r="B384" s="58">
        <f t="shared" si="44"/>
        <v>0</v>
      </c>
      <c r="C384" s="58" t="str">
        <f t="shared" si="45"/>
        <v/>
      </c>
      <c r="D384" s="58" t="str">
        <f>IF(OR(E384=0,E384=""),"",COUNTIF($E$7:E384,E384)&amp;E384)</f>
        <v/>
      </c>
      <c r="E384" s="58" t="str">
        <f t="shared" si="46"/>
        <v/>
      </c>
      <c r="F384" s="57">
        <f t="shared" si="47"/>
        <v>0</v>
      </c>
      <c r="H384" s="51"/>
      <c r="I384" s="50"/>
      <c r="J384" s="50"/>
      <c r="K384" s="50"/>
      <c r="L384" s="55" t="str">
        <f t="shared" si="43"/>
        <v/>
      </c>
      <c r="M384" s="48"/>
      <c r="N384" s="49"/>
      <c r="O384" s="50"/>
      <c r="P384" s="81" t="str">
        <f t="shared" si="49"/>
        <v/>
      </c>
      <c r="Q384" s="5"/>
      <c r="R384" s="81" t="str">
        <f t="shared" si="48"/>
        <v/>
      </c>
    </row>
    <row r="385" spans="2:18" ht="13" x14ac:dyDescent="0.3">
      <c r="B385" s="58">
        <f t="shared" si="44"/>
        <v>0</v>
      </c>
      <c r="C385" s="58" t="str">
        <f t="shared" si="45"/>
        <v/>
      </c>
      <c r="D385" s="58" t="str">
        <f>IF(OR(E385=0,E385=""),"",COUNTIF($E$7:E385,E385)&amp;E385)</f>
        <v/>
      </c>
      <c r="E385" s="58" t="str">
        <f t="shared" si="46"/>
        <v/>
      </c>
      <c r="F385" s="57">
        <f t="shared" si="47"/>
        <v>0</v>
      </c>
      <c r="H385" s="51"/>
      <c r="I385" s="50"/>
      <c r="J385" s="50"/>
      <c r="K385" s="50"/>
      <c r="L385" s="55" t="str">
        <f t="shared" si="43"/>
        <v/>
      </c>
      <c r="M385" s="48"/>
      <c r="N385" s="49"/>
      <c r="O385" s="50"/>
      <c r="P385" s="81" t="str">
        <f t="shared" si="49"/>
        <v/>
      </c>
      <c r="Q385" s="5"/>
      <c r="R385" s="81" t="str">
        <f t="shared" si="48"/>
        <v/>
      </c>
    </row>
    <row r="386" spans="2:18" ht="13" x14ac:dyDescent="0.3">
      <c r="B386" s="58">
        <f t="shared" si="44"/>
        <v>0</v>
      </c>
      <c r="C386" s="58" t="str">
        <f t="shared" si="45"/>
        <v/>
      </c>
      <c r="D386" s="58" t="str">
        <f>IF(OR(E386=0,E386=""),"",COUNTIF($E$7:E386,E386)&amp;E386)</f>
        <v/>
      </c>
      <c r="E386" s="58" t="str">
        <f t="shared" si="46"/>
        <v/>
      </c>
      <c r="F386" s="57">
        <f t="shared" si="47"/>
        <v>0</v>
      </c>
      <c r="H386" s="51"/>
      <c r="I386" s="50"/>
      <c r="J386" s="50"/>
      <c r="K386" s="50"/>
      <c r="L386" s="55" t="str">
        <f t="shared" si="43"/>
        <v/>
      </c>
      <c r="M386" s="48"/>
      <c r="N386" s="49"/>
      <c r="O386" s="50"/>
      <c r="P386" s="81" t="str">
        <f t="shared" si="49"/>
        <v/>
      </c>
      <c r="Q386" s="5"/>
      <c r="R386" s="81" t="str">
        <f t="shared" si="48"/>
        <v/>
      </c>
    </row>
    <row r="387" spans="2:18" ht="13" x14ac:dyDescent="0.3">
      <c r="B387" s="58">
        <f t="shared" si="44"/>
        <v>0</v>
      </c>
      <c r="C387" s="58" t="str">
        <f t="shared" si="45"/>
        <v/>
      </c>
      <c r="D387" s="58" t="str">
        <f>IF(OR(E387=0,E387=""),"",COUNTIF($E$7:E387,E387)&amp;E387)</f>
        <v/>
      </c>
      <c r="E387" s="58" t="str">
        <f t="shared" si="46"/>
        <v/>
      </c>
      <c r="F387" s="57">
        <f t="shared" si="47"/>
        <v>0</v>
      </c>
      <c r="H387" s="51"/>
      <c r="I387" s="50"/>
      <c r="J387" s="50"/>
      <c r="K387" s="50"/>
      <c r="L387" s="55" t="str">
        <f t="shared" si="43"/>
        <v/>
      </c>
      <c r="M387" s="48"/>
      <c r="N387" s="49"/>
      <c r="O387" s="50"/>
      <c r="P387" s="81" t="str">
        <f t="shared" si="49"/>
        <v/>
      </c>
      <c r="Q387" s="5"/>
      <c r="R387" s="81" t="str">
        <f t="shared" si="48"/>
        <v/>
      </c>
    </row>
    <row r="388" spans="2:18" ht="13" x14ac:dyDescent="0.3">
      <c r="B388" s="58">
        <f t="shared" si="44"/>
        <v>0</v>
      </c>
      <c r="C388" s="58" t="str">
        <f t="shared" si="45"/>
        <v/>
      </c>
      <c r="D388" s="58" t="str">
        <f>IF(OR(E388=0,E388=""),"",COUNTIF($E$7:E388,E388)&amp;E388)</f>
        <v/>
      </c>
      <c r="E388" s="58" t="str">
        <f t="shared" si="46"/>
        <v/>
      </c>
      <c r="F388" s="57">
        <f t="shared" si="47"/>
        <v>0</v>
      </c>
      <c r="H388" s="51"/>
      <c r="I388" s="50"/>
      <c r="J388" s="50"/>
      <c r="K388" s="50"/>
      <c r="L388" s="55" t="str">
        <f t="shared" si="43"/>
        <v/>
      </c>
      <c r="M388" s="48"/>
      <c r="N388" s="49"/>
      <c r="O388" s="50"/>
      <c r="P388" s="81" t="str">
        <f t="shared" si="49"/>
        <v/>
      </c>
      <c r="Q388" s="5"/>
      <c r="R388" s="81" t="str">
        <f t="shared" si="48"/>
        <v/>
      </c>
    </row>
    <row r="389" spans="2:18" ht="13" x14ac:dyDescent="0.3">
      <c r="B389" s="58">
        <f t="shared" si="44"/>
        <v>0</v>
      </c>
      <c r="C389" s="58" t="str">
        <f t="shared" si="45"/>
        <v/>
      </c>
      <c r="D389" s="58" t="str">
        <f>IF(OR(E389=0,E389=""),"",COUNTIF($E$7:E389,E389)&amp;E389)</f>
        <v/>
      </c>
      <c r="E389" s="58" t="str">
        <f t="shared" si="46"/>
        <v/>
      </c>
      <c r="F389" s="57">
        <f t="shared" si="47"/>
        <v>0</v>
      </c>
      <c r="H389" s="51"/>
      <c r="I389" s="50"/>
      <c r="J389" s="50"/>
      <c r="K389" s="50"/>
      <c r="L389" s="55" t="str">
        <f t="shared" si="43"/>
        <v/>
      </c>
      <c r="M389" s="48"/>
      <c r="N389" s="49"/>
      <c r="O389" s="50"/>
      <c r="P389" s="81" t="str">
        <f t="shared" si="49"/>
        <v/>
      </c>
      <c r="Q389" s="5"/>
      <c r="R389" s="81" t="str">
        <f t="shared" si="48"/>
        <v/>
      </c>
    </row>
    <row r="390" spans="2:18" ht="13" x14ac:dyDescent="0.3">
      <c r="B390" s="58">
        <f t="shared" si="44"/>
        <v>0</v>
      </c>
      <c r="C390" s="58" t="str">
        <f t="shared" si="45"/>
        <v/>
      </c>
      <c r="D390" s="58" t="str">
        <f>IF(OR(E390=0,E390=""),"",COUNTIF($E$7:E390,E390)&amp;E390)</f>
        <v/>
      </c>
      <c r="E390" s="58" t="str">
        <f t="shared" si="46"/>
        <v/>
      </c>
      <c r="F390" s="57">
        <f t="shared" si="47"/>
        <v>0</v>
      </c>
      <c r="H390" s="51"/>
      <c r="I390" s="50"/>
      <c r="J390" s="50"/>
      <c r="K390" s="50"/>
      <c r="L390" s="55" t="str">
        <f t="shared" si="43"/>
        <v/>
      </c>
      <c r="M390" s="48"/>
      <c r="N390" s="49"/>
      <c r="O390" s="50"/>
      <c r="P390" s="81" t="str">
        <f t="shared" si="49"/>
        <v/>
      </c>
      <c r="Q390" s="5"/>
      <c r="R390" s="81" t="str">
        <f t="shared" si="48"/>
        <v/>
      </c>
    </row>
    <row r="391" spans="2:18" ht="13" x14ac:dyDescent="0.3">
      <c r="B391" s="58">
        <f t="shared" si="44"/>
        <v>0</v>
      </c>
      <c r="C391" s="58" t="str">
        <f t="shared" si="45"/>
        <v/>
      </c>
      <c r="D391" s="58" t="str">
        <f>IF(OR(E391=0,E391=""),"",COUNTIF($E$7:E391,E391)&amp;E391)</f>
        <v/>
      </c>
      <c r="E391" s="58" t="str">
        <f t="shared" si="46"/>
        <v/>
      </c>
      <c r="F391" s="57">
        <f t="shared" si="47"/>
        <v>0</v>
      </c>
      <c r="H391" s="51"/>
      <c r="I391" s="50"/>
      <c r="J391" s="50"/>
      <c r="K391" s="50"/>
      <c r="L391" s="55" t="str">
        <f t="shared" si="43"/>
        <v/>
      </c>
      <c r="M391" s="48"/>
      <c r="N391" s="49"/>
      <c r="O391" s="50"/>
      <c r="P391" s="81" t="str">
        <f t="shared" si="49"/>
        <v/>
      </c>
      <c r="Q391" s="5"/>
      <c r="R391" s="81" t="str">
        <f t="shared" si="48"/>
        <v/>
      </c>
    </row>
    <row r="392" spans="2:18" ht="13" x14ac:dyDescent="0.3">
      <c r="B392" s="58">
        <f t="shared" si="44"/>
        <v>0</v>
      </c>
      <c r="C392" s="58" t="str">
        <f t="shared" si="45"/>
        <v/>
      </c>
      <c r="D392" s="58" t="str">
        <f>IF(OR(E392=0,E392=""),"",COUNTIF($E$7:E392,E392)&amp;E392)</f>
        <v/>
      </c>
      <c r="E392" s="58" t="str">
        <f t="shared" si="46"/>
        <v/>
      </c>
      <c r="F392" s="57">
        <f t="shared" si="47"/>
        <v>0</v>
      </c>
      <c r="H392" s="51"/>
      <c r="I392" s="50"/>
      <c r="J392" s="50"/>
      <c r="K392" s="82"/>
      <c r="L392" s="55" t="str">
        <f t="shared" ref="L392:L455" si="50">IFERROR(IF(K392="","",VLOOKUP(K392,T_Akun,2,0)),"Cek Kembali Kode Akun nya!!!")</f>
        <v/>
      </c>
      <c r="M392" s="48"/>
      <c r="N392" s="49"/>
      <c r="O392" s="50"/>
      <c r="P392" s="81" t="str">
        <f t="shared" si="49"/>
        <v/>
      </c>
      <c r="Q392" s="5"/>
      <c r="R392" s="81" t="str">
        <f t="shared" si="48"/>
        <v/>
      </c>
    </row>
    <row r="393" spans="2:18" ht="13" x14ac:dyDescent="0.3">
      <c r="B393" s="58">
        <f t="shared" ref="B393:B456" si="51">IF(C393&lt;&gt;"","",K393)</f>
        <v>0</v>
      </c>
      <c r="C393" s="58" t="str">
        <f t="shared" ref="C393:C456" si="52">IF(LEFT(I393,3)="JP-",K393,"")</f>
        <v/>
      </c>
      <c r="D393" s="58" t="str">
        <f>IF(OR(E393=0,E393=""),"",COUNTIF($E$7:E393,E393)&amp;E393)</f>
        <v/>
      </c>
      <c r="E393" s="58" t="str">
        <f t="shared" ref="E393:E456" si="53">IF(K393=Filter_BB,K393,"")</f>
        <v/>
      </c>
      <c r="F393" s="57">
        <f t="shared" ref="F393:F456" si="54">IF(J393="",0,1)</f>
        <v>0</v>
      </c>
      <c r="H393" s="51"/>
      <c r="I393" s="50"/>
      <c r="J393" s="50"/>
      <c r="K393" s="50"/>
      <c r="L393" s="55" t="str">
        <f t="shared" si="50"/>
        <v/>
      </c>
      <c r="M393" s="48"/>
      <c r="N393" s="49"/>
      <c r="O393" s="50"/>
      <c r="P393" s="81" t="str">
        <f t="shared" si="49"/>
        <v/>
      </c>
      <c r="Q393" s="5"/>
      <c r="R393" s="81" t="str">
        <f t="shared" ref="R393:R456" si="55">IF($O393&gt;0,$O393,IF($H393&gt;0,IF($O394&gt;0,$O394,""),""))</f>
        <v/>
      </c>
    </row>
    <row r="394" spans="2:18" ht="13" x14ac:dyDescent="0.3">
      <c r="B394" s="58">
        <f t="shared" si="51"/>
        <v>0</v>
      </c>
      <c r="C394" s="58" t="str">
        <f t="shared" si="52"/>
        <v/>
      </c>
      <c r="D394" s="58" t="str">
        <f>IF(OR(E394=0,E394=""),"",COUNTIF($E$7:E394,E394)&amp;E394)</f>
        <v/>
      </c>
      <c r="E394" s="58" t="str">
        <f t="shared" si="53"/>
        <v/>
      </c>
      <c r="F394" s="57">
        <f t="shared" si="54"/>
        <v>0</v>
      </c>
      <c r="H394" s="51"/>
      <c r="I394" s="50"/>
      <c r="J394" s="50"/>
      <c r="K394" s="50"/>
      <c r="L394" s="55" t="str">
        <f t="shared" si="50"/>
        <v/>
      </c>
      <c r="M394" s="48"/>
      <c r="N394" s="49"/>
      <c r="O394" s="50"/>
      <c r="P394" s="81" t="str">
        <f t="shared" ref="P394:P457" si="56">IF(O394&gt;0,O394,IF(H394&gt;0,IF(OR(P393="F.TTD",P393=""),R395,P393),""))</f>
        <v/>
      </c>
      <c r="Q394" s="5"/>
      <c r="R394" s="81" t="str">
        <f t="shared" si="55"/>
        <v/>
      </c>
    </row>
    <row r="395" spans="2:18" ht="13" x14ac:dyDescent="0.3">
      <c r="B395" s="58">
        <f t="shared" si="51"/>
        <v>0</v>
      </c>
      <c r="C395" s="58" t="str">
        <f t="shared" si="52"/>
        <v/>
      </c>
      <c r="D395" s="58" t="str">
        <f>IF(OR(E395=0,E395=""),"",COUNTIF($E$7:E395,E395)&amp;E395)</f>
        <v/>
      </c>
      <c r="E395" s="58" t="str">
        <f t="shared" si="53"/>
        <v/>
      </c>
      <c r="F395" s="57">
        <f t="shared" si="54"/>
        <v>0</v>
      </c>
      <c r="H395" s="51"/>
      <c r="I395" s="50"/>
      <c r="J395" s="50"/>
      <c r="K395" s="50"/>
      <c r="L395" s="55" t="str">
        <f t="shared" si="50"/>
        <v/>
      </c>
      <c r="M395" s="48"/>
      <c r="N395" s="49"/>
      <c r="O395" s="50"/>
      <c r="P395" s="81" t="str">
        <f t="shared" si="56"/>
        <v/>
      </c>
      <c r="Q395" s="5"/>
      <c r="R395" s="81" t="str">
        <f t="shared" si="55"/>
        <v/>
      </c>
    </row>
    <row r="396" spans="2:18" ht="13" x14ac:dyDescent="0.3">
      <c r="B396" s="58">
        <f t="shared" si="51"/>
        <v>0</v>
      </c>
      <c r="C396" s="58" t="str">
        <f t="shared" si="52"/>
        <v/>
      </c>
      <c r="D396" s="58" t="str">
        <f>IF(OR(E396=0,E396=""),"",COUNTIF($E$7:E396,E396)&amp;E396)</f>
        <v/>
      </c>
      <c r="E396" s="58" t="str">
        <f t="shared" si="53"/>
        <v/>
      </c>
      <c r="F396" s="57">
        <f t="shared" si="54"/>
        <v>0</v>
      </c>
      <c r="H396" s="51"/>
      <c r="I396" s="50"/>
      <c r="J396" s="50"/>
      <c r="K396" s="50"/>
      <c r="L396" s="55" t="str">
        <f t="shared" si="50"/>
        <v/>
      </c>
      <c r="M396" s="48"/>
      <c r="N396" s="49"/>
      <c r="O396" s="50"/>
      <c r="P396" s="81" t="str">
        <f t="shared" si="56"/>
        <v/>
      </c>
      <c r="Q396" s="5"/>
      <c r="R396" s="81" t="str">
        <f t="shared" si="55"/>
        <v/>
      </c>
    </row>
    <row r="397" spans="2:18" ht="13" x14ac:dyDescent="0.3">
      <c r="B397" s="58">
        <f t="shared" si="51"/>
        <v>0</v>
      </c>
      <c r="C397" s="58" t="str">
        <f t="shared" si="52"/>
        <v/>
      </c>
      <c r="D397" s="58" t="str">
        <f>IF(OR(E397=0,E397=""),"",COUNTIF($E$7:E397,E397)&amp;E397)</f>
        <v/>
      </c>
      <c r="E397" s="58" t="str">
        <f t="shared" si="53"/>
        <v/>
      </c>
      <c r="F397" s="57">
        <f t="shared" si="54"/>
        <v>0</v>
      </c>
      <c r="H397" s="51"/>
      <c r="I397" s="50"/>
      <c r="J397" s="50"/>
      <c r="K397" s="50"/>
      <c r="L397" s="55" t="str">
        <f t="shared" si="50"/>
        <v/>
      </c>
      <c r="M397" s="48"/>
      <c r="N397" s="49"/>
      <c r="O397" s="50"/>
      <c r="P397" s="81" t="str">
        <f t="shared" si="56"/>
        <v/>
      </c>
      <c r="Q397" s="5"/>
      <c r="R397" s="81" t="str">
        <f t="shared" si="55"/>
        <v/>
      </c>
    </row>
    <row r="398" spans="2:18" ht="13" x14ac:dyDescent="0.3">
      <c r="B398" s="58">
        <f t="shared" si="51"/>
        <v>0</v>
      </c>
      <c r="C398" s="58" t="str">
        <f t="shared" si="52"/>
        <v/>
      </c>
      <c r="D398" s="58" t="str">
        <f>IF(OR(E398=0,E398=""),"",COUNTIF($E$7:E398,E398)&amp;E398)</f>
        <v/>
      </c>
      <c r="E398" s="58" t="str">
        <f t="shared" si="53"/>
        <v/>
      </c>
      <c r="F398" s="57">
        <f t="shared" si="54"/>
        <v>0</v>
      </c>
      <c r="H398" s="51"/>
      <c r="I398" s="50"/>
      <c r="J398" s="50"/>
      <c r="K398" s="50"/>
      <c r="L398" s="55" t="str">
        <f t="shared" si="50"/>
        <v/>
      </c>
      <c r="M398" s="48"/>
      <c r="N398" s="49"/>
      <c r="O398" s="50"/>
      <c r="P398" s="81" t="str">
        <f t="shared" si="56"/>
        <v/>
      </c>
      <c r="Q398" s="5"/>
      <c r="R398" s="81" t="str">
        <f t="shared" si="55"/>
        <v/>
      </c>
    </row>
    <row r="399" spans="2:18" ht="13" x14ac:dyDescent="0.3">
      <c r="B399" s="58">
        <f t="shared" si="51"/>
        <v>0</v>
      </c>
      <c r="C399" s="58" t="str">
        <f t="shared" si="52"/>
        <v/>
      </c>
      <c r="D399" s="58" t="str">
        <f>IF(OR(E399=0,E399=""),"",COUNTIF($E$7:E399,E399)&amp;E399)</f>
        <v/>
      </c>
      <c r="E399" s="58" t="str">
        <f t="shared" si="53"/>
        <v/>
      </c>
      <c r="F399" s="57">
        <f t="shared" si="54"/>
        <v>0</v>
      </c>
      <c r="H399" s="51"/>
      <c r="I399" s="50"/>
      <c r="J399" s="50"/>
      <c r="K399" s="50"/>
      <c r="L399" s="55" t="str">
        <f t="shared" si="50"/>
        <v/>
      </c>
      <c r="M399" s="48"/>
      <c r="N399" s="49"/>
      <c r="O399" s="50"/>
      <c r="P399" s="81" t="str">
        <f t="shared" si="56"/>
        <v/>
      </c>
      <c r="Q399" s="5"/>
      <c r="R399" s="81" t="str">
        <f t="shared" si="55"/>
        <v/>
      </c>
    </row>
    <row r="400" spans="2:18" ht="13" x14ac:dyDescent="0.3">
      <c r="B400" s="58">
        <f t="shared" si="51"/>
        <v>0</v>
      </c>
      <c r="C400" s="58" t="str">
        <f t="shared" si="52"/>
        <v/>
      </c>
      <c r="D400" s="58" t="str">
        <f>IF(OR(E400=0,E400=""),"",COUNTIF($E$7:E400,E400)&amp;E400)</f>
        <v/>
      </c>
      <c r="E400" s="58" t="str">
        <f t="shared" si="53"/>
        <v/>
      </c>
      <c r="F400" s="57">
        <f t="shared" si="54"/>
        <v>0</v>
      </c>
      <c r="H400" s="51"/>
      <c r="I400" s="50"/>
      <c r="J400" s="50"/>
      <c r="K400" s="50"/>
      <c r="L400" s="55" t="str">
        <f t="shared" si="50"/>
        <v/>
      </c>
      <c r="M400" s="48"/>
      <c r="N400" s="49"/>
      <c r="O400" s="50"/>
      <c r="P400" s="81" t="str">
        <f t="shared" si="56"/>
        <v/>
      </c>
      <c r="Q400" s="5"/>
      <c r="R400" s="81" t="str">
        <f t="shared" si="55"/>
        <v/>
      </c>
    </row>
    <row r="401" spans="2:18" ht="13" x14ac:dyDescent="0.3">
      <c r="B401" s="58">
        <f t="shared" si="51"/>
        <v>0</v>
      </c>
      <c r="C401" s="58" t="str">
        <f t="shared" si="52"/>
        <v/>
      </c>
      <c r="D401" s="58" t="str">
        <f>IF(OR(E401=0,E401=""),"",COUNTIF($E$7:E401,E401)&amp;E401)</f>
        <v/>
      </c>
      <c r="E401" s="58" t="str">
        <f t="shared" si="53"/>
        <v/>
      </c>
      <c r="F401" s="57">
        <f t="shared" si="54"/>
        <v>0</v>
      </c>
      <c r="H401" s="51"/>
      <c r="I401" s="50"/>
      <c r="J401" s="50"/>
      <c r="K401" s="50"/>
      <c r="L401" s="55" t="str">
        <f t="shared" si="50"/>
        <v/>
      </c>
      <c r="M401" s="48"/>
      <c r="N401" s="49"/>
      <c r="O401" s="50"/>
      <c r="P401" s="81" t="str">
        <f t="shared" si="56"/>
        <v/>
      </c>
      <c r="Q401" s="5"/>
      <c r="R401" s="81" t="str">
        <f t="shared" si="55"/>
        <v/>
      </c>
    </row>
    <row r="402" spans="2:18" ht="13" x14ac:dyDescent="0.3">
      <c r="B402" s="58">
        <f t="shared" si="51"/>
        <v>0</v>
      </c>
      <c r="C402" s="58" t="str">
        <f t="shared" si="52"/>
        <v/>
      </c>
      <c r="D402" s="58" t="str">
        <f>IF(OR(E402=0,E402=""),"",COUNTIF($E$7:E402,E402)&amp;E402)</f>
        <v/>
      </c>
      <c r="E402" s="58" t="str">
        <f t="shared" si="53"/>
        <v/>
      </c>
      <c r="F402" s="57">
        <f t="shared" si="54"/>
        <v>0</v>
      </c>
      <c r="H402" s="51"/>
      <c r="I402" s="50"/>
      <c r="J402" s="50"/>
      <c r="K402" s="50"/>
      <c r="L402" s="55" t="str">
        <f t="shared" si="50"/>
        <v/>
      </c>
      <c r="M402" s="48"/>
      <c r="N402" s="49"/>
      <c r="O402" s="50"/>
      <c r="P402" s="81" t="str">
        <f t="shared" si="56"/>
        <v/>
      </c>
      <c r="Q402" s="5"/>
      <c r="R402" s="81" t="str">
        <f t="shared" si="55"/>
        <v/>
      </c>
    </row>
    <row r="403" spans="2:18" ht="13" x14ac:dyDescent="0.3">
      <c r="B403" s="58">
        <f t="shared" si="51"/>
        <v>0</v>
      </c>
      <c r="C403" s="58" t="str">
        <f t="shared" si="52"/>
        <v/>
      </c>
      <c r="D403" s="58" t="str">
        <f>IF(OR(E403=0,E403=""),"",COUNTIF($E$7:E403,E403)&amp;E403)</f>
        <v/>
      </c>
      <c r="E403" s="58" t="str">
        <f t="shared" si="53"/>
        <v/>
      </c>
      <c r="F403" s="57">
        <f t="shared" si="54"/>
        <v>0</v>
      </c>
      <c r="H403" s="51"/>
      <c r="I403" s="50"/>
      <c r="J403" s="50"/>
      <c r="K403" s="50"/>
      <c r="L403" s="55" t="str">
        <f t="shared" si="50"/>
        <v/>
      </c>
      <c r="M403" s="48"/>
      <c r="N403" s="49"/>
      <c r="O403" s="50"/>
      <c r="P403" s="81" t="str">
        <f t="shared" si="56"/>
        <v/>
      </c>
      <c r="Q403" s="5"/>
      <c r="R403" s="81" t="str">
        <f t="shared" si="55"/>
        <v/>
      </c>
    </row>
    <row r="404" spans="2:18" ht="13" x14ac:dyDescent="0.3">
      <c r="B404" s="58">
        <f t="shared" si="51"/>
        <v>0</v>
      </c>
      <c r="C404" s="58" t="str">
        <f t="shared" si="52"/>
        <v/>
      </c>
      <c r="D404" s="58" t="str">
        <f>IF(OR(E404=0,E404=""),"",COUNTIF($E$7:E404,E404)&amp;E404)</f>
        <v/>
      </c>
      <c r="E404" s="58" t="str">
        <f t="shared" si="53"/>
        <v/>
      </c>
      <c r="F404" s="57">
        <f t="shared" si="54"/>
        <v>0</v>
      </c>
      <c r="H404" s="51"/>
      <c r="I404" s="50"/>
      <c r="J404" s="50"/>
      <c r="K404" s="50"/>
      <c r="L404" s="55" t="str">
        <f t="shared" si="50"/>
        <v/>
      </c>
      <c r="M404" s="48"/>
      <c r="N404" s="49"/>
      <c r="O404" s="50"/>
      <c r="P404" s="81" t="str">
        <f t="shared" si="56"/>
        <v/>
      </c>
      <c r="Q404" s="5"/>
      <c r="R404" s="81" t="str">
        <f t="shared" si="55"/>
        <v/>
      </c>
    </row>
    <row r="405" spans="2:18" ht="13" x14ac:dyDescent="0.3">
      <c r="B405" s="58">
        <f t="shared" si="51"/>
        <v>0</v>
      </c>
      <c r="C405" s="58" t="str">
        <f t="shared" si="52"/>
        <v/>
      </c>
      <c r="D405" s="58" t="str">
        <f>IF(OR(E405=0,E405=""),"",COUNTIF($E$7:E405,E405)&amp;E405)</f>
        <v/>
      </c>
      <c r="E405" s="58" t="str">
        <f t="shared" si="53"/>
        <v/>
      </c>
      <c r="F405" s="57">
        <f t="shared" si="54"/>
        <v>0</v>
      </c>
      <c r="H405" s="51"/>
      <c r="I405" s="50"/>
      <c r="J405" s="50"/>
      <c r="K405" s="50"/>
      <c r="L405" s="55" t="str">
        <f t="shared" si="50"/>
        <v/>
      </c>
      <c r="M405" s="48"/>
      <c r="N405" s="49"/>
      <c r="O405" s="50"/>
      <c r="P405" s="81" t="str">
        <f t="shared" si="56"/>
        <v/>
      </c>
      <c r="Q405" s="5"/>
      <c r="R405" s="81" t="str">
        <f t="shared" si="55"/>
        <v/>
      </c>
    </row>
    <row r="406" spans="2:18" ht="13" x14ac:dyDescent="0.3">
      <c r="B406" s="58">
        <f t="shared" si="51"/>
        <v>0</v>
      </c>
      <c r="C406" s="58" t="str">
        <f t="shared" si="52"/>
        <v/>
      </c>
      <c r="D406" s="58" t="str">
        <f>IF(OR(E406=0,E406=""),"",COUNTIF($E$7:E406,E406)&amp;E406)</f>
        <v/>
      </c>
      <c r="E406" s="58" t="str">
        <f t="shared" si="53"/>
        <v/>
      </c>
      <c r="F406" s="57">
        <f t="shared" si="54"/>
        <v>0</v>
      </c>
      <c r="H406" s="51"/>
      <c r="I406" s="50"/>
      <c r="J406" s="50"/>
      <c r="K406" s="50"/>
      <c r="L406" s="55" t="str">
        <f t="shared" si="50"/>
        <v/>
      </c>
      <c r="M406" s="48"/>
      <c r="N406" s="49"/>
      <c r="O406" s="50"/>
      <c r="P406" s="81" t="str">
        <f t="shared" si="56"/>
        <v/>
      </c>
      <c r="Q406" s="5"/>
      <c r="R406" s="81" t="str">
        <f t="shared" si="55"/>
        <v/>
      </c>
    </row>
    <row r="407" spans="2:18" ht="13" x14ac:dyDescent="0.3">
      <c r="B407" s="58">
        <f t="shared" si="51"/>
        <v>0</v>
      </c>
      <c r="C407" s="58" t="str">
        <f t="shared" si="52"/>
        <v/>
      </c>
      <c r="D407" s="58" t="str">
        <f>IF(OR(E407=0,E407=""),"",COUNTIF($E$7:E407,E407)&amp;E407)</f>
        <v/>
      </c>
      <c r="E407" s="58" t="str">
        <f t="shared" si="53"/>
        <v/>
      </c>
      <c r="F407" s="57">
        <f t="shared" si="54"/>
        <v>0</v>
      </c>
      <c r="H407" s="51"/>
      <c r="I407" s="50"/>
      <c r="J407" s="50"/>
      <c r="K407" s="50"/>
      <c r="L407" s="55" t="str">
        <f t="shared" si="50"/>
        <v/>
      </c>
      <c r="M407" s="48"/>
      <c r="N407" s="49"/>
      <c r="O407" s="50"/>
      <c r="P407" s="81" t="str">
        <f t="shared" si="56"/>
        <v/>
      </c>
      <c r="Q407" s="5"/>
      <c r="R407" s="81" t="str">
        <f t="shared" si="55"/>
        <v/>
      </c>
    </row>
    <row r="408" spans="2:18" ht="13" x14ac:dyDescent="0.3">
      <c r="B408" s="58">
        <f t="shared" si="51"/>
        <v>0</v>
      </c>
      <c r="C408" s="58" t="str">
        <f t="shared" si="52"/>
        <v/>
      </c>
      <c r="D408" s="58" t="str">
        <f>IF(OR(E408=0,E408=""),"",COUNTIF($E$7:E408,E408)&amp;E408)</f>
        <v/>
      </c>
      <c r="E408" s="58" t="str">
        <f t="shared" si="53"/>
        <v/>
      </c>
      <c r="F408" s="57">
        <f t="shared" si="54"/>
        <v>0</v>
      </c>
      <c r="H408" s="51"/>
      <c r="I408" s="50"/>
      <c r="J408" s="50"/>
      <c r="K408" s="50"/>
      <c r="L408" s="55" t="str">
        <f t="shared" si="50"/>
        <v/>
      </c>
      <c r="M408" s="48"/>
      <c r="N408" s="49"/>
      <c r="O408" s="50"/>
      <c r="P408" s="81" t="str">
        <f t="shared" si="56"/>
        <v/>
      </c>
      <c r="Q408" s="5"/>
      <c r="R408" s="81" t="str">
        <f t="shared" si="55"/>
        <v/>
      </c>
    </row>
    <row r="409" spans="2:18" ht="13" x14ac:dyDescent="0.3">
      <c r="B409" s="58">
        <f t="shared" si="51"/>
        <v>0</v>
      </c>
      <c r="C409" s="58" t="str">
        <f t="shared" si="52"/>
        <v/>
      </c>
      <c r="D409" s="58" t="str">
        <f>IF(OR(E409=0,E409=""),"",COUNTIF($E$7:E409,E409)&amp;E409)</f>
        <v/>
      </c>
      <c r="E409" s="58" t="str">
        <f t="shared" si="53"/>
        <v/>
      </c>
      <c r="F409" s="57">
        <f t="shared" si="54"/>
        <v>0</v>
      </c>
      <c r="H409" s="51"/>
      <c r="I409" s="50"/>
      <c r="J409" s="50"/>
      <c r="K409" s="50"/>
      <c r="L409" s="55" t="str">
        <f t="shared" si="50"/>
        <v/>
      </c>
      <c r="M409" s="48"/>
      <c r="N409" s="49"/>
      <c r="O409" s="50"/>
      <c r="P409" s="81" t="str">
        <f t="shared" si="56"/>
        <v/>
      </c>
      <c r="Q409" s="5"/>
      <c r="R409" s="81" t="str">
        <f t="shared" si="55"/>
        <v/>
      </c>
    </row>
    <row r="410" spans="2:18" ht="13" x14ac:dyDescent="0.3">
      <c r="B410" s="58">
        <f t="shared" si="51"/>
        <v>0</v>
      </c>
      <c r="C410" s="58" t="str">
        <f t="shared" si="52"/>
        <v/>
      </c>
      <c r="D410" s="58" t="str">
        <f>IF(OR(E410=0,E410=""),"",COUNTIF($E$7:E410,E410)&amp;E410)</f>
        <v/>
      </c>
      <c r="E410" s="58" t="str">
        <f t="shared" si="53"/>
        <v/>
      </c>
      <c r="F410" s="57">
        <f t="shared" si="54"/>
        <v>0</v>
      </c>
      <c r="H410" s="51"/>
      <c r="I410" s="50"/>
      <c r="J410" s="50"/>
      <c r="K410" s="50"/>
      <c r="L410" s="55" t="str">
        <f t="shared" si="50"/>
        <v/>
      </c>
      <c r="M410" s="48"/>
      <c r="N410" s="49"/>
      <c r="O410" s="50"/>
      <c r="P410" s="81" t="str">
        <f t="shared" si="56"/>
        <v/>
      </c>
      <c r="Q410" s="5"/>
      <c r="R410" s="81" t="str">
        <f t="shared" si="55"/>
        <v/>
      </c>
    </row>
    <row r="411" spans="2:18" ht="13" x14ac:dyDescent="0.3">
      <c r="B411" s="58">
        <f t="shared" si="51"/>
        <v>0</v>
      </c>
      <c r="C411" s="58" t="str">
        <f t="shared" si="52"/>
        <v/>
      </c>
      <c r="D411" s="58" t="str">
        <f>IF(OR(E411=0,E411=""),"",COUNTIF($E$7:E411,E411)&amp;E411)</f>
        <v/>
      </c>
      <c r="E411" s="58" t="str">
        <f t="shared" si="53"/>
        <v/>
      </c>
      <c r="F411" s="57">
        <f t="shared" si="54"/>
        <v>0</v>
      </c>
      <c r="H411" s="51"/>
      <c r="I411" s="50"/>
      <c r="J411" s="50"/>
      <c r="K411" s="50"/>
      <c r="L411" s="55" t="str">
        <f t="shared" si="50"/>
        <v/>
      </c>
      <c r="M411" s="48"/>
      <c r="N411" s="49"/>
      <c r="O411" s="50"/>
      <c r="P411" s="81" t="str">
        <f t="shared" si="56"/>
        <v/>
      </c>
      <c r="Q411" s="5"/>
      <c r="R411" s="81" t="str">
        <f t="shared" si="55"/>
        <v/>
      </c>
    </row>
    <row r="412" spans="2:18" ht="13" x14ac:dyDescent="0.3">
      <c r="B412" s="58">
        <f t="shared" si="51"/>
        <v>0</v>
      </c>
      <c r="C412" s="58" t="str">
        <f t="shared" si="52"/>
        <v/>
      </c>
      <c r="D412" s="58" t="str">
        <f>IF(OR(E412=0,E412=""),"",COUNTIF($E$7:E412,E412)&amp;E412)</f>
        <v/>
      </c>
      <c r="E412" s="58" t="str">
        <f t="shared" si="53"/>
        <v/>
      </c>
      <c r="F412" s="57">
        <f t="shared" si="54"/>
        <v>0</v>
      </c>
      <c r="H412" s="51"/>
      <c r="I412" s="50"/>
      <c r="J412" s="50"/>
      <c r="K412" s="50"/>
      <c r="L412" s="55" t="str">
        <f t="shared" si="50"/>
        <v/>
      </c>
      <c r="M412" s="48"/>
      <c r="N412" s="49"/>
      <c r="O412" s="50"/>
      <c r="P412" s="81" t="str">
        <f t="shared" si="56"/>
        <v/>
      </c>
      <c r="Q412" s="5"/>
      <c r="R412" s="81" t="str">
        <f t="shared" si="55"/>
        <v/>
      </c>
    </row>
    <row r="413" spans="2:18" ht="13" x14ac:dyDescent="0.3">
      <c r="B413" s="58">
        <f t="shared" si="51"/>
        <v>0</v>
      </c>
      <c r="C413" s="58" t="str">
        <f t="shared" si="52"/>
        <v/>
      </c>
      <c r="D413" s="58" t="str">
        <f>IF(OR(E413=0,E413=""),"",COUNTIF($E$7:E413,E413)&amp;E413)</f>
        <v/>
      </c>
      <c r="E413" s="58" t="str">
        <f t="shared" si="53"/>
        <v/>
      </c>
      <c r="F413" s="57">
        <f t="shared" si="54"/>
        <v>0</v>
      </c>
      <c r="H413" s="51"/>
      <c r="I413" s="50"/>
      <c r="J413" s="50"/>
      <c r="K413" s="50"/>
      <c r="L413" s="55" t="str">
        <f t="shared" si="50"/>
        <v/>
      </c>
      <c r="M413" s="48"/>
      <c r="N413" s="49"/>
      <c r="O413" s="50"/>
      <c r="P413" s="81" t="str">
        <f t="shared" si="56"/>
        <v/>
      </c>
      <c r="Q413" s="5"/>
      <c r="R413" s="81" t="str">
        <f t="shared" si="55"/>
        <v/>
      </c>
    </row>
    <row r="414" spans="2:18" ht="13" x14ac:dyDescent="0.3">
      <c r="B414" s="58">
        <f t="shared" si="51"/>
        <v>0</v>
      </c>
      <c r="C414" s="58" t="str">
        <f t="shared" si="52"/>
        <v/>
      </c>
      <c r="D414" s="58" t="str">
        <f>IF(OR(E414=0,E414=""),"",COUNTIF($E$7:E414,E414)&amp;E414)</f>
        <v/>
      </c>
      <c r="E414" s="58" t="str">
        <f t="shared" si="53"/>
        <v/>
      </c>
      <c r="F414" s="57">
        <f t="shared" si="54"/>
        <v>0</v>
      </c>
      <c r="H414" s="51"/>
      <c r="I414" s="50"/>
      <c r="J414" s="50"/>
      <c r="K414" s="50"/>
      <c r="L414" s="55" t="str">
        <f t="shared" si="50"/>
        <v/>
      </c>
      <c r="M414" s="48"/>
      <c r="N414" s="49"/>
      <c r="O414" s="50"/>
      <c r="P414" s="81" t="str">
        <f t="shared" si="56"/>
        <v/>
      </c>
      <c r="Q414" s="5"/>
      <c r="R414" s="81" t="str">
        <f t="shared" si="55"/>
        <v/>
      </c>
    </row>
    <row r="415" spans="2:18" ht="13" x14ac:dyDescent="0.3">
      <c r="B415" s="58">
        <f t="shared" si="51"/>
        <v>0</v>
      </c>
      <c r="C415" s="58" t="str">
        <f t="shared" si="52"/>
        <v/>
      </c>
      <c r="D415" s="58" t="str">
        <f>IF(OR(E415=0,E415=""),"",COUNTIF($E$7:E415,E415)&amp;E415)</f>
        <v/>
      </c>
      <c r="E415" s="58" t="str">
        <f t="shared" si="53"/>
        <v/>
      </c>
      <c r="F415" s="57">
        <f t="shared" si="54"/>
        <v>0</v>
      </c>
      <c r="H415" s="51"/>
      <c r="I415" s="50"/>
      <c r="J415" s="50"/>
      <c r="K415" s="50"/>
      <c r="L415" s="55" t="str">
        <f t="shared" si="50"/>
        <v/>
      </c>
      <c r="M415" s="48"/>
      <c r="N415" s="49"/>
      <c r="O415" s="50"/>
      <c r="P415" s="81" t="str">
        <f t="shared" si="56"/>
        <v/>
      </c>
      <c r="Q415" s="5"/>
      <c r="R415" s="81" t="str">
        <f t="shared" si="55"/>
        <v/>
      </c>
    </row>
    <row r="416" spans="2:18" ht="13" x14ac:dyDescent="0.3">
      <c r="B416" s="58">
        <f t="shared" si="51"/>
        <v>0</v>
      </c>
      <c r="C416" s="58" t="str">
        <f t="shared" si="52"/>
        <v/>
      </c>
      <c r="D416" s="58" t="str">
        <f>IF(OR(E416=0,E416=""),"",COUNTIF($E$7:E416,E416)&amp;E416)</f>
        <v/>
      </c>
      <c r="E416" s="58" t="str">
        <f t="shared" si="53"/>
        <v/>
      </c>
      <c r="F416" s="57">
        <f t="shared" si="54"/>
        <v>0</v>
      </c>
      <c r="H416" s="51"/>
      <c r="I416" s="50"/>
      <c r="J416" s="50"/>
      <c r="K416" s="50"/>
      <c r="L416" s="55" t="str">
        <f t="shared" si="50"/>
        <v/>
      </c>
      <c r="M416" s="48"/>
      <c r="N416" s="49"/>
      <c r="O416" s="50"/>
      <c r="P416" s="81" t="str">
        <f t="shared" si="56"/>
        <v/>
      </c>
      <c r="Q416" s="5"/>
      <c r="R416" s="81" t="str">
        <f t="shared" si="55"/>
        <v/>
      </c>
    </row>
    <row r="417" spans="2:18" ht="13" x14ac:dyDescent="0.3">
      <c r="B417" s="58">
        <f t="shared" si="51"/>
        <v>0</v>
      </c>
      <c r="C417" s="58" t="str">
        <f t="shared" si="52"/>
        <v/>
      </c>
      <c r="D417" s="58" t="str">
        <f>IF(OR(E417=0,E417=""),"",COUNTIF($E$7:E417,E417)&amp;E417)</f>
        <v/>
      </c>
      <c r="E417" s="58" t="str">
        <f t="shared" si="53"/>
        <v/>
      </c>
      <c r="F417" s="57">
        <f t="shared" si="54"/>
        <v>0</v>
      </c>
      <c r="H417" s="51"/>
      <c r="I417" s="50"/>
      <c r="J417" s="50"/>
      <c r="K417" s="50"/>
      <c r="L417" s="55" t="str">
        <f t="shared" si="50"/>
        <v/>
      </c>
      <c r="M417" s="48"/>
      <c r="N417" s="49"/>
      <c r="O417" s="50"/>
      <c r="P417" s="81" t="str">
        <f t="shared" si="56"/>
        <v/>
      </c>
      <c r="Q417" s="5"/>
      <c r="R417" s="81" t="str">
        <f t="shared" si="55"/>
        <v/>
      </c>
    </row>
    <row r="418" spans="2:18" ht="13" x14ac:dyDescent="0.3">
      <c r="B418" s="58">
        <f t="shared" si="51"/>
        <v>0</v>
      </c>
      <c r="C418" s="58" t="str">
        <f t="shared" si="52"/>
        <v/>
      </c>
      <c r="D418" s="58" t="str">
        <f>IF(OR(E418=0,E418=""),"",COUNTIF($E$7:E418,E418)&amp;E418)</f>
        <v/>
      </c>
      <c r="E418" s="58" t="str">
        <f t="shared" si="53"/>
        <v/>
      </c>
      <c r="F418" s="57">
        <f t="shared" si="54"/>
        <v>0</v>
      </c>
      <c r="H418" s="51"/>
      <c r="I418" s="50"/>
      <c r="J418" s="50"/>
      <c r="K418" s="50"/>
      <c r="L418" s="55" t="str">
        <f t="shared" si="50"/>
        <v/>
      </c>
      <c r="M418" s="48"/>
      <c r="N418" s="49"/>
      <c r="O418" s="50"/>
      <c r="P418" s="81" t="str">
        <f t="shared" si="56"/>
        <v/>
      </c>
      <c r="Q418" s="5"/>
      <c r="R418" s="81" t="str">
        <f t="shared" si="55"/>
        <v/>
      </c>
    </row>
    <row r="419" spans="2:18" ht="13" x14ac:dyDescent="0.3">
      <c r="B419" s="58">
        <f t="shared" si="51"/>
        <v>0</v>
      </c>
      <c r="C419" s="58" t="str">
        <f t="shared" si="52"/>
        <v/>
      </c>
      <c r="D419" s="58" t="str">
        <f>IF(OR(E419=0,E419=""),"",COUNTIF($E$7:E419,E419)&amp;E419)</f>
        <v/>
      </c>
      <c r="E419" s="58" t="str">
        <f t="shared" si="53"/>
        <v/>
      </c>
      <c r="F419" s="57">
        <f t="shared" si="54"/>
        <v>0</v>
      </c>
      <c r="H419" s="51"/>
      <c r="I419" s="50"/>
      <c r="J419" s="50"/>
      <c r="K419" s="50"/>
      <c r="L419" s="55" t="str">
        <f t="shared" si="50"/>
        <v/>
      </c>
      <c r="M419" s="48"/>
      <c r="N419" s="49"/>
      <c r="O419" s="50"/>
      <c r="P419" s="81" t="str">
        <f t="shared" si="56"/>
        <v/>
      </c>
      <c r="Q419" s="5"/>
      <c r="R419" s="81" t="str">
        <f t="shared" si="55"/>
        <v/>
      </c>
    </row>
    <row r="420" spans="2:18" ht="13" x14ac:dyDescent="0.3">
      <c r="B420" s="58">
        <f t="shared" si="51"/>
        <v>0</v>
      </c>
      <c r="C420" s="58" t="str">
        <f t="shared" si="52"/>
        <v/>
      </c>
      <c r="D420" s="58" t="str">
        <f>IF(OR(E420=0,E420=""),"",COUNTIF($E$7:E420,E420)&amp;E420)</f>
        <v/>
      </c>
      <c r="E420" s="58" t="str">
        <f t="shared" si="53"/>
        <v/>
      </c>
      <c r="F420" s="57">
        <f t="shared" si="54"/>
        <v>0</v>
      </c>
      <c r="H420" s="51"/>
      <c r="I420" s="50"/>
      <c r="J420" s="50"/>
      <c r="K420" s="50"/>
      <c r="L420" s="55" t="str">
        <f t="shared" si="50"/>
        <v/>
      </c>
      <c r="M420" s="48"/>
      <c r="N420" s="49"/>
      <c r="O420" s="50"/>
      <c r="P420" s="81" t="str">
        <f t="shared" si="56"/>
        <v/>
      </c>
      <c r="Q420" s="5"/>
      <c r="R420" s="81" t="str">
        <f t="shared" si="55"/>
        <v/>
      </c>
    </row>
    <row r="421" spans="2:18" ht="13" x14ac:dyDescent="0.3">
      <c r="B421" s="58">
        <f t="shared" si="51"/>
        <v>0</v>
      </c>
      <c r="C421" s="58" t="str">
        <f t="shared" si="52"/>
        <v/>
      </c>
      <c r="D421" s="58" t="str">
        <f>IF(OR(E421=0,E421=""),"",COUNTIF($E$7:E421,E421)&amp;E421)</f>
        <v/>
      </c>
      <c r="E421" s="58" t="str">
        <f t="shared" si="53"/>
        <v/>
      </c>
      <c r="F421" s="57">
        <f t="shared" si="54"/>
        <v>0</v>
      </c>
      <c r="H421" s="51"/>
      <c r="I421" s="50"/>
      <c r="J421" s="50"/>
      <c r="K421" s="50"/>
      <c r="L421" s="55" t="str">
        <f t="shared" si="50"/>
        <v/>
      </c>
      <c r="M421" s="48"/>
      <c r="N421" s="49"/>
      <c r="O421" s="50"/>
      <c r="P421" s="81" t="str">
        <f t="shared" si="56"/>
        <v/>
      </c>
      <c r="Q421" s="5"/>
      <c r="R421" s="81" t="str">
        <f t="shared" si="55"/>
        <v/>
      </c>
    </row>
    <row r="422" spans="2:18" ht="13" x14ac:dyDescent="0.3">
      <c r="B422" s="58">
        <f t="shared" si="51"/>
        <v>0</v>
      </c>
      <c r="C422" s="58" t="str">
        <f t="shared" si="52"/>
        <v/>
      </c>
      <c r="D422" s="58" t="str">
        <f>IF(OR(E422=0,E422=""),"",COUNTIF($E$7:E422,E422)&amp;E422)</f>
        <v/>
      </c>
      <c r="E422" s="58" t="str">
        <f t="shared" si="53"/>
        <v/>
      </c>
      <c r="F422" s="57">
        <f t="shared" si="54"/>
        <v>0</v>
      </c>
      <c r="H422" s="51"/>
      <c r="I422" s="50"/>
      <c r="J422" s="50"/>
      <c r="K422" s="50"/>
      <c r="L422" s="55" t="str">
        <f t="shared" si="50"/>
        <v/>
      </c>
      <c r="M422" s="48"/>
      <c r="N422" s="49"/>
      <c r="O422" s="50"/>
      <c r="P422" s="81" t="str">
        <f t="shared" si="56"/>
        <v/>
      </c>
      <c r="Q422" s="5"/>
      <c r="R422" s="81" t="str">
        <f t="shared" si="55"/>
        <v/>
      </c>
    </row>
    <row r="423" spans="2:18" ht="13" x14ac:dyDescent="0.3">
      <c r="B423" s="58">
        <f t="shared" si="51"/>
        <v>0</v>
      </c>
      <c r="C423" s="58" t="str">
        <f t="shared" si="52"/>
        <v/>
      </c>
      <c r="D423" s="58" t="str">
        <f>IF(OR(E423=0,E423=""),"",COUNTIF($E$7:E423,E423)&amp;E423)</f>
        <v/>
      </c>
      <c r="E423" s="58" t="str">
        <f t="shared" si="53"/>
        <v/>
      </c>
      <c r="F423" s="57">
        <f t="shared" si="54"/>
        <v>0</v>
      </c>
      <c r="H423" s="51"/>
      <c r="I423" s="50"/>
      <c r="J423" s="50"/>
      <c r="K423" s="50"/>
      <c r="L423" s="55" t="str">
        <f t="shared" si="50"/>
        <v/>
      </c>
      <c r="M423" s="48"/>
      <c r="N423" s="49"/>
      <c r="O423" s="50"/>
      <c r="P423" s="81" t="str">
        <f t="shared" si="56"/>
        <v/>
      </c>
      <c r="Q423" s="5"/>
      <c r="R423" s="81" t="str">
        <f t="shared" si="55"/>
        <v/>
      </c>
    </row>
    <row r="424" spans="2:18" ht="13" x14ac:dyDescent="0.3">
      <c r="B424" s="58">
        <f t="shared" si="51"/>
        <v>0</v>
      </c>
      <c r="C424" s="58" t="str">
        <f t="shared" si="52"/>
        <v/>
      </c>
      <c r="D424" s="58" t="str">
        <f>IF(OR(E424=0,E424=""),"",COUNTIF($E$7:E424,E424)&amp;E424)</f>
        <v/>
      </c>
      <c r="E424" s="58" t="str">
        <f t="shared" si="53"/>
        <v/>
      </c>
      <c r="F424" s="57">
        <f t="shared" si="54"/>
        <v>0</v>
      </c>
      <c r="H424" s="51"/>
      <c r="I424" s="50"/>
      <c r="J424" s="50"/>
      <c r="K424" s="50"/>
      <c r="L424" s="55" t="str">
        <f t="shared" si="50"/>
        <v/>
      </c>
      <c r="M424" s="48"/>
      <c r="N424" s="49"/>
      <c r="O424" s="50"/>
      <c r="P424" s="81" t="str">
        <f t="shared" si="56"/>
        <v/>
      </c>
      <c r="Q424" s="5"/>
      <c r="R424" s="81" t="str">
        <f t="shared" si="55"/>
        <v/>
      </c>
    </row>
    <row r="425" spans="2:18" ht="13" x14ac:dyDescent="0.3">
      <c r="B425" s="58">
        <f t="shared" si="51"/>
        <v>0</v>
      </c>
      <c r="C425" s="58" t="str">
        <f t="shared" si="52"/>
        <v/>
      </c>
      <c r="D425" s="58" t="str">
        <f>IF(OR(E425=0,E425=""),"",COUNTIF($E$7:E425,E425)&amp;E425)</f>
        <v/>
      </c>
      <c r="E425" s="58" t="str">
        <f t="shared" si="53"/>
        <v/>
      </c>
      <c r="F425" s="57">
        <f t="shared" si="54"/>
        <v>0</v>
      </c>
      <c r="H425" s="51"/>
      <c r="I425" s="50"/>
      <c r="J425" s="50"/>
      <c r="K425" s="50"/>
      <c r="L425" s="55" t="str">
        <f t="shared" si="50"/>
        <v/>
      </c>
      <c r="M425" s="48"/>
      <c r="N425" s="49"/>
      <c r="O425" s="50"/>
      <c r="P425" s="81" t="str">
        <f t="shared" si="56"/>
        <v/>
      </c>
      <c r="Q425" s="5"/>
      <c r="R425" s="81" t="str">
        <f t="shared" si="55"/>
        <v/>
      </c>
    </row>
    <row r="426" spans="2:18" ht="13" x14ac:dyDescent="0.3">
      <c r="B426" s="58">
        <f t="shared" si="51"/>
        <v>0</v>
      </c>
      <c r="C426" s="58" t="str">
        <f t="shared" si="52"/>
        <v/>
      </c>
      <c r="D426" s="58" t="str">
        <f>IF(OR(E426=0,E426=""),"",COUNTIF($E$7:E426,E426)&amp;E426)</f>
        <v/>
      </c>
      <c r="E426" s="58" t="str">
        <f t="shared" si="53"/>
        <v/>
      </c>
      <c r="F426" s="57">
        <f t="shared" si="54"/>
        <v>0</v>
      </c>
      <c r="H426" s="51"/>
      <c r="I426" s="50"/>
      <c r="J426" s="50"/>
      <c r="K426" s="50"/>
      <c r="L426" s="55" t="str">
        <f t="shared" si="50"/>
        <v/>
      </c>
      <c r="M426" s="48"/>
      <c r="N426" s="49"/>
      <c r="O426" s="50"/>
      <c r="P426" s="81" t="str">
        <f t="shared" si="56"/>
        <v/>
      </c>
      <c r="Q426" s="5"/>
      <c r="R426" s="81" t="str">
        <f t="shared" si="55"/>
        <v/>
      </c>
    </row>
    <row r="427" spans="2:18" ht="13" x14ac:dyDescent="0.3">
      <c r="B427" s="58">
        <f t="shared" si="51"/>
        <v>0</v>
      </c>
      <c r="C427" s="58" t="str">
        <f t="shared" si="52"/>
        <v/>
      </c>
      <c r="D427" s="58" t="str">
        <f>IF(OR(E427=0,E427=""),"",COUNTIF($E$7:E427,E427)&amp;E427)</f>
        <v/>
      </c>
      <c r="E427" s="58" t="str">
        <f t="shared" si="53"/>
        <v/>
      </c>
      <c r="F427" s="57">
        <f t="shared" si="54"/>
        <v>0</v>
      </c>
      <c r="H427" s="51"/>
      <c r="I427" s="50"/>
      <c r="J427" s="50"/>
      <c r="K427" s="50"/>
      <c r="L427" s="55" t="str">
        <f t="shared" si="50"/>
        <v/>
      </c>
      <c r="M427" s="48"/>
      <c r="N427" s="49"/>
      <c r="O427" s="50"/>
      <c r="P427" s="81" t="str">
        <f t="shared" si="56"/>
        <v/>
      </c>
      <c r="Q427" s="5"/>
      <c r="R427" s="81" t="str">
        <f t="shared" si="55"/>
        <v/>
      </c>
    </row>
    <row r="428" spans="2:18" ht="13" x14ac:dyDescent="0.3">
      <c r="B428" s="58">
        <f t="shared" si="51"/>
        <v>0</v>
      </c>
      <c r="C428" s="58" t="str">
        <f t="shared" si="52"/>
        <v/>
      </c>
      <c r="D428" s="58" t="str">
        <f>IF(OR(E428=0,E428=""),"",COUNTIF($E$7:E428,E428)&amp;E428)</f>
        <v/>
      </c>
      <c r="E428" s="58" t="str">
        <f t="shared" si="53"/>
        <v/>
      </c>
      <c r="F428" s="57">
        <f t="shared" si="54"/>
        <v>0</v>
      </c>
      <c r="H428" s="51"/>
      <c r="I428" s="50"/>
      <c r="J428" s="50"/>
      <c r="K428" s="50"/>
      <c r="L428" s="55" t="str">
        <f t="shared" si="50"/>
        <v/>
      </c>
      <c r="M428" s="48"/>
      <c r="N428" s="49"/>
      <c r="O428" s="50"/>
      <c r="P428" s="81" t="str">
        <f t="shared" si="56"/>
        <v/>
      </c>
      <c r="Q428" s="5"/>
      <c r="R428" s="81" t="str">
        <f t="shared" si="55"/>
        <v/>
      </c>
    </row>
    <row r="429" spans="2:18" ht="13" x14ac:dyDescent="0.3">
      <c r="B429" s="58">
        <f t="shared" si="51"/>
        <v>0</v>
      </c>
      <c r="C429" s="58" t="str">
        <f t="shared" si="52"/>
        <v/>
      </c>
      <c r="D429" s="58" t="str">
        <f>IF(OR(E429=0,E429=""),"",COUNTIF($E$7:E429,E429)&amp;E429)</f>
        <v/>
      </c>
      <c r="E429" s="58" t="str">
        <f t="shared" si="53"/>
        <v/>
      </c>
      <c r="F429" s="57">
        <f t="shared" si="54"/>
        <v>0</v>
      </c>
      <c r="H429" s="51"/>
      <c r="I429" s="50"/>
      <c r="J429" s="50"/>
      <c r="K429" s="50"/>
      <c r="L429" s="55" t="str">
        <f t="shared" si="50"/>
        <v/>
      </c>
      <c r="M429" s="48"/>
      <c r="N429" s="49"/>
      <c r="O429" s="50"/>
      <c r="P429" s="81" t="str">
        <f t="shared" si="56"/>
        <v/>
      </c>
      <c r="Q429" s="5"/>
      <c r="R429" s="81" t="str">
        <f t="shared" si="55"/>
        <v/>
      </c>
    </row>
    <row r="430" spans="2:18" ht="13" x14ac:dyDescent="0.3">
      <c r="B430" s="58">
        <f t="shared" si="51"/>
        <v>0</v>
      </c>
      <c r="C430" s="58" t="str">
        <f t="shared" si="52"/>
        <v/>
      </c>
      <c r="D430" s="58" t="str">
        <f>IF(OR(E430=0,E430=""),"",COUNTIF($E$7:E430,E430)&amp;E430)</f>
        <v/>
      </c>
      <c r="E430" s="58" t="str">
        <f t="shared" si="53"/>
        <v/>
      </c>
      <c r="F430" s="57">
        <f t="shared" si="54"/>
        <v>0</v>
      </c>
      <c r="H430" s="51"/>
      <c r="I430" s="50"/>
      <c r="J430" s="50"/>
      <c r="K430" s="50"/>
      <c r="L430" s="55" t="str">
        <f t="shared" si="50"/>
        <v/>
      </c>
      <c r="M430" s="48"/>
      <c r="N430" s="49"/>
      <c r="O430" s="50"/>
      <c r="P430" s="81" t="str">
        <f t="shared" si="56"/>
        <v/>
      </c>
      <c r="Q430" s="5"/>
      <c r="R430" s="81" t="str">
        <f t="shared" si="55"/>
        <v/>
      </c>
    </row>
    <row r="431" spans="2:18" ht="13" x14ac:dyDescent="0.3">
      <c r="B431" s="58">
        <f t="shared" si="51"/>
        <v>0</v>
      </c>
      <c r="C431" s="58" t="str">
        <f t="shared" si="52"/>
        <v/>
      </c>
      <c r="D431" s="58" t="str">
        <f>IF(OR(E431=0,E431=""),"",COUNTIF($E$7:E431,E431)&amp;E431)</f>
        <v/>
      </c>
      <c r="E431" s="58" t="str">
        <f t="shared" si="53"/>
        <v/>
      </c>
      <c r="F431" s="57">
        <f t="shared" si="54"/>
        <v>0</v>
      </c>
      <c r="H431" s="51"/>
      <c r="I431" s="50"/>
      <c r="J431" s="50"/>
      <c r="K431" s="50"/>
      <c r="L431" s="55" t="str">
        <f t="shared" si="50"/>
        <v/>
      </c>
      <c r="M431" s="48"/>
      <c r="N431" s="49"/>
      <c r="O431" s="50"/>
      <c r="P431" s="81" t="str">
        <f t="shared" si="56"/>
        <v/>
      </c>
      <c r="Q431" s="5"/>
      <c r="R431" s="81" t="str">
        <f t="shared" si="55"/>
        <v/>
      </c>
    </row>
    <row r="432" spans="2:18" ht="13" x14ac:dyDescent="0.3">
      <c r="B432" s="58">
        <f t="shared" si="51"/>
        <v>0</v>
      </c>
      <c r="C432" s="58" t="str">
        <f t="shared" si="52"/>
        <v/>
      </c>
      <c r="D432" s="58" t="str">
        <f>IF(OR(E432=0,E432=""),"",COUNTIF($E$7:E432,E432)&amp;E432)</f>
        <v/>
      </c>
      <c r="E432" s="58" t="str">
        <f t="shared" si="53"/>
        <v/>
      </c>
      <c r="F432" s="57">
        <f t="shared" si="54"/>
        <v>0</v>
      </c>
      <c r="H432" s="51"/>
      <c r="I432" s="50"/>
      <c r="J432" s="50"/>
      <c r="K432" s="50"/>
      <c r="L432" s="55" t="str">
        <f t="shared" si="50"/>
        <v/>
      </c>
      <c r="M432" s="48"/>
      <c r="N432" s="49"/>
      <c r="O432" s="50"/>
      <c r="P432" s="81" t="str">
        <f t="shared" si="56"/>
        <v/>
      </c>
      <c r="Q432" s="5"/>
      <c r="R432" s="81" t="str">
        <f t="shared" si="55"/>
        <v/>
      </c>
    </row>
    <row r="433" spans="2:18" ht="13" x14ac:dyDescent="0.3">
      <c r="B433" s="58">
        <f t="shared" si="51"/>
        <v>0</v>
      </c>
      <c r="C433" s="58" t="str">
        <f t="shared" si="52"/>
        <v/>
      </c>
      <c r="D433" s="58" t="str">
        <f>IF(OR(E433=0,E433=""),"",COUNTIF($E$7:E433,E433)&amp;E433)</f>
        <v/>
      </c>
      <c r="E433" s="58" t="str">
        <f t="shared" si="53"/>
        <v/>
      </c>
      <c r="F433" s="57">
        <f t="shared" si="54"/>
        <v>0</v>
      </c>
      <c r="H433" s="51"/>
      <c r="I433" s="50"/>
      <c r="J433" s="50"/>
      <c r="K433" s="50"/>
      <c r="L433" s="55" t="str">
        <f t="shared" si="50"/>
        <v/>
      </c>
      <c r="M433" s="48"/>
      <c r="N433" s="49"/>
      <c r="O433" s="50"/>
      <c r="P433" s="81" t="str">
        <f t="shared" si="56"/>
        <v/>
      </c>
      <c r="Q433" s="5"/>
      <c r="R433" s="81" t="str">
        <f t="shared" si="55"/>
        <v/>
      </c>
    </row>
    <row r="434" spans="2:18" ht="13" x14ac:dyDescent="0.3">
      <c r="B434" s="58">
        <f t="shared" si="51"/>
        <v>0</v>
      </c>
      <c r="C434" s="58" t="str">
        <f t="shared" si="52"/>
        <v/>
      </c>
      <c r="D434" s="58" t="str">
        <f>IF(OR(E434=0,E434=""),"",COUNTIF($E$7:E434,E434)&amp;E434)</f>
        <v/>
      </c>
      <c r="E434" s="58" t="str">
        <f t="shared" si="53"/>
        <v/>
      </c>
      <c r="F434" s="57">
        <f t="shared" si="54"/>
        <v>0</v>
      </c>
      <c r="H434" s="51"/>
      <c r="I434" s="50"/>
      <c r="J434" s="50"/>
      <c r="K434" s="50"/>
      <c r="L434" s="55" t="str">
        <f t="shared" si="50"/>
        <v/>
      </c>
      <c r="M434" s="48"/>
      <c r="N434" s="49"/>
      <c r="O434" s="50"/>
      <c r="P434" s="81" t="str">
        <f t="shared" si="56"/>
        <v/>
      </c>
      <c r="Q434" s="5"/>
      <c r="R434" s="81" t="str">
        <f t="shared" si="55"/>
        <v/>
      </c>
    </row>
    <row r="435" spans="2:18" ht="13" x14ac:dyDescent="0.3">
      <c r="B435" s="58">
        <f t="shared" si="51"/>
        <v>0</v>
      </c>
      <c r="C435" s="58" t="str">
        <f t="shared" si="52"/>
        <v/>
      </c>
      <c r="D435" s="58" t="str">
        <f>IF(OR(E435=0,E435=""),"",COUNTIF($E$7:E435,E435)&amp;E435)</f>
        <v/>
      </c>
      <c r="E435" s="58" t="str">
        <f t="shared" si="53"/>
        <v/>
      </c>
      <c r="F435" s="57">
        <f t="shared" si="54"/>
        <v>0</v>
      </c>
      <c r="H435" s="51"/>
      <c r="I435" s="50"/>
      <c r="J435" s="50"/>
      <c r="K435" s="50"/>
      <c r="L435" s="55" t="str">
        <f t="shared" si="50"/>
        <v/>
      </c>
      <c r="M435" s="48"/>
      <c r="N435" s="49"/>
      <c r="O435" s="50"/>
      <c r="P435" s="81" t="str">
        <f t="shared" si="56"/>
        <v/>
      </c>
      <c r="Q435" s="5"/>
      <c r="R435" s="81" t="str">
        <f t="shared" si="55"/>
        <v/>
      </c>
    </row>
    <row r="436" spans="2:18" ht="13" x14ac:dyDescent="0.3">
      <c r="B436" s="58">
        <f t="shared" si="51"/>
        <v>0</v>
      </c>
      <c r="C436" s="58" t="str">
        <f t="shared" si="52"/>
        <v/>
      </c>
      <c r="D436" s="58" t="str">
        <f>IF(OR(E436=0,E436=""),"",COUNTIF($E$7:E436,E436)&amp;E436)</f>
        <v/>
      </c>
      <c r="E436" s="58" t="str">
        <f t="shared" si="53"/>
        <v/>
      </c>
      <c r="F436" s="57">
        <f t="shared" si="54"/>
        <v>0</v>
      </c>
      <c r="H436" s="51"/>
      <c r="I436" s="50"/>
      <c r="J436" s="50"/>
      <c r="K436" s="50"/>
      <c r="L436" s="55" t="str">
        <f t="shared" si="50"/>
        <v/>
      </c>
      <c r="M436" s="48"/>
      <c r="N436" s="49"/>
      <c r="O436" s="50"/>
      <c r="P436" s="81" t="str">
        <f t="shared" si="56"/>
        <v/>
      </c>
      <c r="Q436" s="5"/>
      <c r="R436" s="81" t="str">
        <f t="shared" si="55"/>
        <v/>
      </c>
    </row>
    <row r="437" spans="2:18" ht="13" x14ac:dyDescent="0.3">
      <c r="B437" s="58">
        <f t="shared" si="51"/>
        <v>0</v>
      </c>
      <c r="C437" s="58" t="str">
        <f t="shared" si="52"/>
        <v/>
      </c>
      <c r="D437" s="58" t="str">
        <f>IF(OR(E437=0,E437=""),"",COUNTIF($E$7:E437,E437)&amp;E437)</f>
        <v/>
      </c>
      <c r="E437" s="58" t="str">
        <f t="shared" si="53"/>
        <v/>
      </c>
      <c r="F437" s="57">
        <f t="shared" si="54"/>
        <v>0</v>
      </c>
      <c r="H437" s="51"/>
      <c r="I437" s="50"/>
      <c r="J437" s="50"/>
      <c r="K437" s="50"/>
      <c r="L437" s="55" t="str">
        <f t="shared" si="50"/>
        <v/>
      </c>
      <c r="M437" s="48"/>
      <c r="N437" s="49"/>
      <c r="O437" s="50"/>
      <c r="P437" s="81" t="str">
        <f t="shared" si="56"/>
        <v/>
      </c>
      <c r="Q437" s="5"/>
      <c r="R437" s="81" t="str">
        <f t="shared" si="55"/>
        <v/>
      </c>
    </row>
    <row r="438" spans="2:18" ht="13" x14ac:dyDescent="0.3">
      <c r="B438" s="58">
        <f t="shared" si="51"/>
        <v>0</v>
      </c>
      <c r="C438" s="58" t="str">
        <f t="shared" si="52"/>
        <v/>
      </c>
      <c r="D438" s="58" t="str">
        <f>IF(OR(E438=0,E438=""),"",COUNTIF($E$7:E438,E438)&amp;E438)</f>
        <v/>
      </c>
      <c r="E438" s="58" t="str">
        <f t="shared" si="53"/>
        <v/>
      </c>
      <c r="F438" s="57">
        <f t="shared" si="54"/>
        <v>0</v>
      </c>
      <c r="H438" s="51"/>
      <c r="I438" s="50"/>
      <c r="J438" s="50"/>
      <c r="K438" s="50"/>
      <c r="L438" s="55" t="str">
        <f t="shared" si="50"/>
        <v/>
      </c>
      <c r="M438" s="48"/>
      <c r="N438" s="49"/>
      <c r="O438" s="50"/>
      <c r="P438" s="81" t="str">
        <f t="shared" si="56"/>
        <v/>
      </c>
      <c r="Q438" s="5"/>
      <c r="R438" s="81" t="str">
        <f t="shared" si="55"/>
        <v/>
      </c>
    </row>
    <row r="439" spans="2:18" ht="13" x14ac:dyDescent="0.3">
      <c r="B439" s="58">
        <f t="shared" si="51"/>
        <v>0</v>
      </c>
      <c r="C439" s="58" t="str">
        <f t="shared" si="52"/>
        <v/>
      </c>
      <c r="D439" s="58" t="str">
        <f>IF(OR(E439=0,E439=""),"",COUNTIF($E$7:E439,E439)&amp;E439)</f>
        <v/>
      </c>
      <c r="E439" s="58" t="str">
        <f t="shared" si="53"/>
        <v/>
      </c>
      <c r="F439" s="57">
        <f t="shared" si="54"/>
        <v>0</v>
      </c>
      <c r="H439" s="51"/>
      <c r="I439" s="50"/>
      <c r="J439" s="50"/>
      <c r="K439" s="50"/>
      <c r="L439" s="55" t="str">
        <f t="shared" si="50"/>
        <v/>
      </c>
      <c r="M439" s="48"/>
      <c r="N439" s="49"/>
      <c r="O439" s="50"/>
      <c r="P439" s="81" t="str">
        <f t="shared" si="56"/>
        <v/>
      </c>
      <c r="Q439" s="5"/>
      <c r="R439" s="81" t="str">
        <f t="shared" si="55"/>
        <v/>
      </c>
    </row>
    <row r="440" spans="2:18" ht="13" x14ac:dyDescent="0.3">
      <c r="B440" s="58">
        <f t="shared" si="51"/>
        <v>0</v>
      </c>
      <c r="C440" s="58" t="str">
        <f t="shared" si="52"/>
        <v/>
      </c>
      <c r="D440" s="58" t="str">
        <f>IF(OR(E440=0,E440=""),"",COUNTIF($E$7:E440,E440)&amp;E440)</f>
        <v/>
      </c>
      <c r="E440" s="58" t="str">
        <f t="shared" si="53"/>
        <v/>
      </c>
      <c r="F440" s="57">
        <f t="shared" si="54"/>
        <v>0</v>
      </c>
      <c r="H440" s="51"/>
      <c r="I440" s="50"/>
      <c r="J440" s="50"/>
      <c r="K440" s="50"/>
      <c r="L440" s="55" t="str">
        <f t="shared" si="50"/>
        <v/>
      </c>
      <c r="M440" s="48"/>
      <c r="N440" s="49"/>
      <c r="O440" s="50"/>
      <c r="P440" s="81" t="str">
        <f t="shared" si="56"/>
        <v/>
      </c>
      <c r="Q440" s="5"/>
      <c r="R440" s="81" t="str">
        <f t="shared" si="55"/>
        <v/>
      </c>
    </row>
    <row r="441" spans="2:18" ht="13" x14ac:dyDescent="0.3">
      <c r="B441" s="58">
        <f t="shared" si="51"/>
        <v>0</v>
      </c>
      <c r="C441" s="58" t="str">
        <f t="shared" si="52"/>
        <v/>
      </c>
      <c r="D441" s="58" t="str">
        <f>IF(OR(E441=0,E441=""),"",COUNTIF($E$7:E441,E441)&amp;E441)</f>
        <v/>
      </c>
      <c r="E441" s="58" t="str">
        <f t="shared" si="53"/>
        <v/>
      </c>
      <c r="F441" s="57">
        <f t="shared" si="54"/>
        <v>0</v>
      </c>
      <c r="H441" s="51"/>
      <c r="I441" s="50"/>
      <c r="J441" s="50"/>
      <c r="K441" s="50"/>
      <c r="L441" s="55" t="str">
        <f t="shared" si="50"/>
        <v/>
      </c>
      <c r="M441" s="48"/>
      <c r="N441" s="49"/>
      <c r="O441" s="50"/>
      <c r="P441" s="81" t="str">
        <f t="shared" si="56"/>
        <v/>
      </c>
      <c r="Q441" s="5"/>
      <c r="R441" s="81" t="str">
        <f t="shared" si="55"/>
        <v/>
      </c>
    </row>
    <row r="442" spans="2:18" ht="13" x14ac:dyDescent="0.3">
      <c r="B442" s="58">
        <f t="shared" si="51"/>
        <v>0</v>
      </c>
      <c r="C442" s="58" t="str">
        <f t="shared" si="52"/>
        <v/>
      </c>
      <c r="D442" s="58" t="str">
        <f>IF(OR(E442=0,E442=""),"",COUNTIF($E$7:E442,E442)&amp;E442)</f>
        <v/>
      </c>
      <c r="E442" s="58" t="str">
        <f t="shared" si="53"/>
        <v/>
      </c>
      <c r="F442" s="57">
        <f t="shared" si="54"/>
        <v>0</v>
      </c>
      <c r="H442" s="51"/>
      <c r="I442" s="50"/>
      <c r="J442" s="50"/>
      <c r="K442" s="50"/>
      <c r="L442" s="55" t="str">
        <f t="shared" si="50"/>
        <v/>
      </c>
      <c r="M442" s="48"/>
      <c r="N442" s="49"/>
      <c r="O442" s="50"/>
      <c r="P442" s="81" t="str">
        <f t="shared" si="56"/>
        <v/>
      </c>
      <c r="Q442" s="5"/>
      <c r="R442" s="81" t="str">
        <f t="shared" si="55"/>
        <v/>
      </c>
    </row>
    <row r="443" spans="2:18" ht="13" x14ac:dyDescent="0.3">
      <c r="B443" s="58">
        <f t="shared" si="51"/>
        <v>0</v>
      </c>
      <c r="C443" s="58" t="str">
        <f t="shared" si="52"/>
        <v/>
      </c>
      <c r="D443" s="58" t="str">
        <f>IF(OR(E443=0,E443=""),"",COUNTIF($E$7:E443,E443)&amp;E443)</f>
        <v/>
      </c>
      <c r="E443" s="58" t="str">
        <f t="shared" si="53"/>
        <v/>
      </c>
      <c r="F443" s="57">
        <f t="shared" si="54"/>
        <v>0</v>
      </c>
      <c r="H443" s="51"/>
      <c r="I443" s="50"/>
      <c r="J443" s="50"/>
      <c r="K443" s="50"/>
      <c r="L443" s="55" t="str">
        <f t="shared" si="50"/>
        <v/>
      </c>
      <c r="M443" s="48"/>
      <c r="N443" s="49"/>
      <c r="O443" s="50"/>
      <c r="P443" s="81" t="str">
        <f t="shared" si="56"/>
        <v/>
      </c>
      <c r="Q443" s="5"/>
      <c r="R443" s="81" t="str">
        <f t="shared" si="55"/>
        <v/>
      </c>
    </row>
    <row r="444" spans="2:18" ht="13" x14ac:dyDescent="0.3">
      <c r="B444" s="58">
        <f t="shared" si="51"/>
        <v>0</v>
      </c>
      <c r="C444" s="58" t="str">
        <f t="shared" si="52"/>
        <v/>
      </c>
      <c r="D444" s="58" t="str">
        <f>IF(OR(E444=0,E444=""),"",COUNTIF($E$7:E444,E444)&amp;E444)</f>
        <v/>
      </c>
      <c r="E444" s="58" t="str">
        <f t="shared" si="53"/>
        <v/>
      </c>
      <c r="F444" s="57">
        <f t="shared" si="54"/>
        <v>0</v>
      </c>
      <c r="H444" s="51"/>
      <c r="I444" s="50"/>
      <c r="J444" s="50"/>
      <c r="K444" s="50"/>
      <c r="L444" s="55" t="str">
        <f t="shared" si="50"/>
        <v/>
      </c>
      <c r="M444" s="48"/>
      <c r="N444" s="49"/>
      <c r="O444" s="50"/>
      <c r="P444" s="81" t="str">
        <f t="shared" si="56"/>
        <v/>
      </c>
      <c r="Q444" s="5"/>
      <c r="R444" s="81" t="str">
        <f t="shared" si="55"/>
        <v/>
      </c>
    </row>
    <row r="445" spans="2:18" ht="13" x14ac:dyDescent="0.3">
      <c r="B445" s="58">
        <f t="shared" si="51"/>
        <v>0</v>
      </c>
      <c r="C445" s="58" t="str">
        <f t="shared" si="52"/>
        <v/>
      </c>
      <c r="D445" s="58" t="str">
        <f>IF(OR(E445=0,E445=""),"",COUNTIF($E$7:E445,E445)&amp;E445)</f>
        <v/>
      </c>
      <c r="E445" s="58" t="str">
        <f t="shared" si="53"/>
        <v/>
      </c>
      <c r="F445" s="57">
        <f t="shared" si="54"/>
        <v>0</v>
      </c>
      <c r="H445" s="51"/>
      <c r="I445" s="50"/>
      <c r="J445" s="50"/>
      <c r="K445" s="50"/>
      <c r="L445" s="55" t="str">
        <f t="shared" si="50"/>
        <v/>
      </c>
      <c r="M445" s="48"/>
      <c r="N445" s="49"/>
      <c r="O445" s="50"/>
      <c r="P445" s="81" t="str">
        <f t="shared" si="56"/>
        <v/>
      </c>
      <c r="Q445" s="5"/>
      <c r="R445" s="81" t="str">
        <f t="shared" si="55"/>
        <v/>
      </c>
    </row>
    <row r="446" spans="2:18" ht="13" x14ac:dyDescent="0.3">
      <c r="B446" s="58">
        <f t="shared" si="51"/>
        <v>0</v>
      </c>
      <c r="C446" s="58" t="str">
        <f t="shared" si="52"/>
        <v/>
      </c>
      <c r="D446" s="58" t="str">
        <f>IF(OR(E446=0,E446=""),"",COUNTIF($E$7:E446,E446)&amp;E446)</f>
        <v/>
      </c>
      <c r="E446" s="58" t="str">
        <f t="shared" si="53"/>
        <v/>
      </c>
      <c r="F446" s="57">
        <f t="shared" si="54"/>
        <v>0</v>
      </c>
      <c r="H446" s="51"/>
      <c r="I446" s="50"/>
      <c r="J446" s="50"/>
      <c r="K446" s="50"/>
      <c r="L446" s="55" t="str">
        <f t="shared" si="50"/>
        <v/>
      </c>
      <c r="M446" s="48"/>
      <c r="N446" s="49"/>
      <c r="O446" s="50"/>
      <c r="P446" s="81" t="str">
        <f t="shared" si="56"/>
        <v/>
      </c>
      <c r="Q446" s="5"/>
      <c r="R446" s="81" t="str">
        <f t="shared" si="55"/>
        <v/>
      </c>
    </row>
    <row r="447" spans="2:18" ht="13" x14ac:dyDescent="0.3">
      <c r="B447" s="58">
        <f t="shared" si="51"/>
        <v>0</v>
      </c>
      <c r="C447" s="58" t="str">
        <f t="shared" si="52"/>
        <v/>
      </c>
      <c r="D447" s="58" t="str">
        <f>IF(OR(E447=0,E447=""),"",COUNTIF($E$7:E447,E447)&amp;E447)</f>
        <v/>
      </c>
      <c r="E447" s="58" t="str">
        <f t="shared" si="53"/>
        <v/>
      </c>
      <c r="F447" s="57">
        <f t="shared" si="54"/>
        <v>0</v>
      </c>
      <c r="H447" s="51"/>
      <c r="I447" s="50"/>
      <c r="J447" s="50"/>
      <c r="K447" s="50"/>
      <c r="L447" s="55" t="str">
        <f t="shared" si="50"/>
        <v/>
      </c>
      <c r="M447" s="48"/>
      <c r="N447" s="49"/>
      <c r="O447" s="50"/>
      <c r="P447" s="81" t="str">
        <f t="shared" si="56"/>
        <v/>
      </c>
      <c r="Q447" s="5"/>
      <c r="R447" s="81" t="str">
        <f t="shared" si="55"/>
        <v/>
      </c>
    </row>
    <row r="448" spans="2:18" ht="13" x14ac:dyDescent="0.3">
      <c r="B448" s="58">
        <f t="shared" si="51"/>
        <v>0</v>
      </c>
      <c r="C448" s="58" t="str">
        <f t="shared" si="52"/>
        <v/>
      </c>
      <c r="D448" s="58" t="str">
        <f>IF(OR(E448=0,E448=""),"",COUNTIF($E$7:E448,E448)&amp;E448)</f>
        <v/>
      </c>
      <c r="E448" s="58" t="str">
        <f t="shared" si="53"/>
        <v/>
      </c>
      <c r="F448" s="57">
        <f t="shared" si="54"/>
        <v>0</v>
      </c>
      <c r="H448" s="51"/>
      <c r="I448" s="50"/>
      <c r="J448" s="50"/>
      <c r="K448" s="50"/>
      <c r="L448" s="55" t="str">
        <f t="shared" si="50"/>
        <v/>
      </c>
      <c r="M448" s="48"/>
      <c r="N448" s="49"/>
      <c r="O448" s="50"/>
      <c r="P448" s="81" t="str">
        <f t="shared" si="56"/>
        <v/>
      </c>
      <c r="Q448" s="5"/>
      <c r="R448" s="81" t="str">
        <f t="shared" si="55"/>
        <v/>
      </c>
    </row>
    <row r="449" spans="2:18" ht="13" x14ac:dyDescent="0.3">
      <c r="B449" s="58">
        <f t="shared" si="51"/>
        <v>0</v>
      </c>
      <c r="C449" s="58" t="str">
        <f t="shared" si="52"/>
        <v/>
      </c>
      <c r="D449" s="58" t="str">
        <f>IF(OR(E449=0,E449=""),"",COUNTIF($E$7:E449,E449)&amp;E449)</f>
        <v/>
      </c>
      <c r="E449" s="58" t="str">
        <f t="shared" si="53"/>
        <v/>
      </c>
      <c r="F449" s="57">
        <f t="shared" si="54"/>
        <v>0</v>
      </c>
      <c r="H449" s="51"/>
      <c r="I449" s="50"/>
      <c r="J449" s="50"/>
      <c r="K449" s="50"/>
      <c r="L449" s="55" t="str">
        <f t="shared" si="50"/>
        <v/>
      </c>
      <c r="M449" s="48"/>
      <c r="N449" s="49"/>
      <c r="O449" s="50"/>
      <c r="P449" s="81" t="str">
        <f t="shared" si="56"/>
        <v/>
      </c>
      <c r="Q449" s="5"/>
      <c r="R449" s="81" t="str">
        <f t="shared" si="55"/>
        <v/>
      </c>
    </row>
    <row r="450" spans="2:18" ht="13" x14ac:dyDescent="0.3">
      <c r="B450" s="58">
        <f t="shared" si="51"/>
        <v>0</v>
      </c>
      <c r="C450" s="58" t="str">
        <f t="shared" si="52"/>
        <v/>
      </c>
      <c r="D450" s="58" t="str">
        <f>IF(OR(E450=0,E450=""),"",COUNTIF($E$7:E450,E450)&amp;E450)</f>
        <v/>
      </c>
      <c r="E450" s="58" t="str">
        <f t="shared" si="53"/>
        <v/>
      </c>
      <c r="F450" s="57">
        <f t="shared" si="54"/>
        <v>0</v>
      </c>
      <c r="H450" s="51"/>
      <c r="I450" s="50"/>
      <c r="J450" s="50"/>
      <c r="K450" s="50"/>
      <c r="L450" s="55" t="str">
        <f t="shared" si="50"/>
        <v/>
      </c>
      <c r="M450" s="48"/>
      <c r="N450" s="49"/>
      <c r="O450" s="50"/>
      <c r="P450" s="81" t="str">
        <f t="shared" si="56"/>
        <v/>
      </c>
      <c r="Q450" s="5"/>
      <c r="R450" s="81" t="str">
        <f t="shared" si="55"/>
        <v/>
      </c>
    </row>
    <row r="451" spans="2:18" ht="13" x14ac:dyDescent="0.3">
      <c r="B451" s="58">
        <f t="shared" si="51"/>
        <v>0</v>
      </c>
      <c r="C451" s="58" t="str">
        <f t="shared" si="52"/>
        <v/>
      </c>
      <c r="D451" s="58" t="str">
        <f>IF(OR(E451=0,E451=""),"",COUNTIF($E$7:E451,E451)&amp;E451)</f>
        <v/>
      </c>
      <c r="E451" s="58" t="str">
        <f t="shared" si="53"/>
        <v/>
      </c>
      <c r="F451" s="57">
        <f t="shared" si="54"/>
        <v>0</v>
      </c>
      <c r="H451" s="51"/>
      <c r="I451" s="50"/>
      <c r="J451" s="50"/>
      <c r="K451" s="50"/>
      <c r="L451" s="55" t="str">
        <f t="shared" si="50"/>
        <v/>
      </c>
      <c r="M451" s="48"/>
      <c r="N451" s="49"/>
      <c r="O451" s="50"/>
      <c r="P451" s="81" t="str">
        <f t="shared" si="56"/>
        <v/>
      </c>
      <c r="Q451" s="5"/>
      <c r="R451" s="81" t="str">
        <f t="shared" si="55"/>
        <v/>
      </c>
    </row>
    <row r="452" spans="2:18" ht="13" x14ac:dyDescent="0.3">
      <c r="B452" s="58">
        <f t="shared" si="51"/>
        <v>0</v>
      </c>
      <c r="C452" s="58" t="str">
        <f t="shared" si="52"/>
        <v/>
      </c>
      <c r="D452" s="58" t="str">
        <f>IF(OR(E452=0,E452=""),"",COUNTIF($E$7:E452,E452)&amp;E452)</f>
        <v/>
      </c>
      <c r="E452" s="58" t="str">
        <f t="shared" si="53"/>
        <v/>
      </c>
      <c r="F452" s="57">
        <f t="shared" si="54"/>
        <v>0</v>
      </c>
      <c r="H452" s="51"/>
      <c r="I452" s="50"/>
      <c r="J452" s="50"/>
      <c r="K452" s="50"/>
      <c r="L452" s="55" t="str">
        <f t="shared" si="50"/>
        <v/>
      </c>
      <c r="M452" s="48"/>
      <c r="N452" s="49"/>
      <c r="O452" s="50"/>
      <c r="P452" s="81" t="str">
        <f t="shared" si="56"/>
        <v/>
      </c>
      <c r="Q452" s="5"/>
      <c r="R452" s="81" t="str">
        <f t="shared" si="55"/>
        <v/>
      </c>
    </row>
    <row r="453" spans="2:18" ht="13" x14ac:dyDescent="0.3">
      <c r="B453" s="58">
        <f t="shared" si="51"/>
        <v>0</v>
      </c>
      <c r="C453" s="58" t="str">
        <f t="shared" si="52"/>
        <v/>
      </c>
      <c r="D453" s="58" t="str">
        <f>IF(OR(E453=0,E453=""),"",COUNTIF($E$7:E453,E453)&amp;E453)</f>
        <v/>
      </c>
      <c r="E453" s="58" t="str">
        <f t="shared" si="53"/>
        <v/>
      </c>
      <c r="F453" s="57">
        <f t="shared" si="54"/>
        <v>0</v>
      </c>
      <c r="H453" s="51"/>
      <c r="I453" s="50"/>
      <c r="J453" s="50"/>
      <c r="K453" s="50"/>
      <c r="L453" s="55" t="str">
        <f t="shared" si="50"/>
        <v/>
      </c>
      <c r="M453" s="48"/>
      <c r="N453" s="49"/>
      <c r="O453" s="50"/>
      <c r="P453" s="81" t="str">
        <f t="shared" si="56"/>
        <v/>
      </c>
      <c r="Q453" s="5"/>
      <c r="R453" s="81" t="str">
        <f t="shared" si="55"/>
        <v/>
      </c>
    </row>
    <row r="454" spans="2:18" ht="13" x14ac:dyDescent="0.3">
      <c r="B454" s="58">
        <f t="shared" si="51"/>
        <v>0</v>
      </c>
      <c r="C454" s="58" t="str">
        <f t="shared" si="52"/>
        <v/>
      </c>
      <c r="D454" s="58" t="str">
        <f>IF(OR(E454=0,E454=""),"",COUNTIF($E$7:E454,E454)&amp;E454)</f>
        <v/>
      </c>
      <c r="E454" s="58" t="str">
        <f t="shared" si="53"/>
        <v/>
      </c>
      <c r="F454" s="57">
        <f t="shared" si="54"/>
        <v>0</v>
      </c>
      <c r="H454" s="51"/>
      <c r="I454" s="50"/>
      <c r="J454" s="50"/>
      <c r="K454" s="50"/>
      <c r="L454" s="55" t="str">
        <f t="shared" si="50"/>
        <v/>
      </c>
      <c r="M454" s="48"/>
      <c r="N454" s="49"/>
      <c r="O454" s="50"/>
      <c r="P454" s="81" t="str">
        <f t="shared" si="56"/>
        <v/>
      </c>
      <c r="Q454" s="5"/>
      <c r="R454" s="81" t="str">
        <f t="shared" si="55"/>
        <v/>
      </c>
    </row>
    <row r="455" spans="2:18" ht="13" x14ac:dyDescent="0.3">
      <c r="B455" s="58">
        <f t="shared" si="51"/>
        <v>0</v>
      </c>
      <c r="C455" s="58" t="str">
        <f t="shared" si="52"/>
        <v/>
      </c>
      <c r="D455" s="58" t="str">
        <f>IF(OR(E455=0,E455=""),"",COUNTIF($E$7:E455,E455)&amp;E455)</f>
        <v/>
      </c>
      <c r="E455" s="58" t="str">
        <f t="shared" si="53"/>
        <v/>
      </c>
      <c r="F455" s="57">
        <f t="shared" si="54"/>
        <v>0</v>
      </c>
      <c r="H455" s="51"/>
      <c r="I455" s="50"/>
      <c r="J455" s="50"/>
      <c r="K455" s="50"/>
      <c r="L455" s="55" t="str">
        <f t="shared" si="50"/>
        <v/>
      </c>
      <c r="M455" s="48"/>
      <c r="N455" s="49"/>
      <c r="O455" s="50"/>
      <c r="P455" s="81" t="str">
        <f t="shared" si="56"/>
        <v/>
      </c>
      <c r="Q455" s="5"/>
      <c r="R455" s="81" t="str">
        <f t="shared" si="55"/>
        <v/>
      </c>
    </row>
    <row r="456" spans="2:18" ht="13" x14ac:dyDescent="0.3">
      <c r="B456" s="58">
        <f t="shared" si="51"/>
        <v>0</v>
      </c>
      <c r="C456" s="58" t="str">
        <f t="shared" si="52"/>
        <v/>
      </c>
      <c r="D456" s="58" t="str">
        <f>IF(OR(E456=0,E456=""),"",COUNTIF($E$7:E456,E456)&amp;E456)</f>
        <v/>
      </c>
      <c r="E456" s="58" t="str">
        <f t="shared" si="53"/>
        <v/>
      </c>
      <c r="F456" s="57">
        <f t="shared" si="54"/>
        <v>0</v>
      </c>
      <c r="H456" s="51"/>
      <c r="I456" s="50"/>
      <c r="J456" s="50"/>
      <c r="K456" s="50"/>
      <c r="L456" s="55" t="str">
        <f t="shared" ref="L456:L519" si="57">IFERROR(IF(K456="","",VLOOKUP(K456,T_Akun,2,0)),"Cek Kembali Kode Akun nya!!!")</f>
        <v/>
      </c>
      <c r="M456" s="48"/>
      <c r="N456" s="49"/>
      <c r="O456" s="50"/>
      <c r="P456" s="81" t="str">
        <f t="shared" si="56"/>
        <v/>
      </c>
      <c r="Q456" s="5"/>
      <c r="R456" s="81" t="str">
        <f t="shared" si="55"/>
        <v/>
      </c>
    </row>
    <row r="457" spans="2:18" ht="13" x14ac:dyDescent="0.3">
      <c r="B457" s="58">
        <f t="shared" ref="B457:B520" si="58">IF(C457&lt;&gt;"","",K457)</f>
        <v>0</v>
      </c>
      <c r="C457" s="58" t="str">
        <f t="shared" ref="C457:C520" si="59">IF(LEFT(I457,3)="JP-",K457,"")</f>
        <v/>
      </c>
      <c r="D457" s="58" t="str">
        <f>IF(OR(E457=0,E457=""),"",COUNTIF($E$7:E457,E457)&amp;E457)</f>
        <v/>
      </c>
      <c r="E457" s="58" t="str">
        <f t="shared" ref="E457:E520" si="60">IF(K457=Filter_BB,K457,"")</f>
        <v/>
      </c>
      <c r="F457" s="57">
        <f t="shared" ref="F457:F520" si="61">IF(J457="",0,1)</f>
        <v>0</v>
      </c>
      <c r="H457" s="51"/>
      <c r="I457" s="50"/>
      <c r="J457" s="50"/>
      <c r="K457" s="50"/>
      <c r="L457" s="55" t="str">
        <f t="shared" si="57"/>
        <v/>
      </c>
      <c r="M457" s="48"/>
      <c r="N457" s="49"/>
      <c r="O457" s="50"/>
      <c r="P457" s="81" t="str">
        <f t="shared" si="56"/>
        <v/>
      </c>
      <c r="Q457" s="5"/>
      <c r="R457" s="81" t="str">
        <f t="shared" ref="R457:R520" si="62">IF($O457&gt;0,$O457,IF($H457&gt;0,IF($O458&gt;0,$O458,""),""))</f>
        <v/>
      </c>
    </row>
    <row r="458" spans="2:18" ht="13" x14ac:dyDescent="0.3">
      <c r="B458" s="58">
        <f t="shared" si="58"/>
        <v>0</v>
      </c>
      <c r="C458" s="58" t="str">
        <f t="shared" si="59"/>
        <v/>
      </c>
      <c r="D458" s="58" t="str">
        <f>IF(OR(E458=0,E458=""),"",COUNTIF($E$7:E458,E458)&amp;E458)</f>
        <v/>
      </c>
      <c r="E458" s="58" t="str">
        <f t="shared" si="60"/>
        <v/>
      </c>
      <c r="F458" s="57">
        <f t="shared" si="61"/>
        <v>0</v>
      </c>
      <c r="H458" s="51"/>
      <c r="I458" s="50"/>
      <c r="J458" s="50"/>
      <c r="K458" s="50"/>
      <c r="L458" s="55" t="str">
        <f t="shared" si="57"/>
        <v/>
      </c>
      <c r="M458" s="48"/>
      <c r="N458" s="49"/>
      <c r="O458" s="50"/>
      <c r="P458" s="81" t="str">
        <f t="shared" ref="P458:P521" si="63">IF(O458&gt;0,O458,IF(H458&gt;0,IF(OR(P457="F.TTD",P457=""),R459,P457),""))</f>
        <v/>
      </c>
      <c r="Q458" s="5"/>
      <c r="R458" s="81" t="str">
        <f t="shared" si="62"/>
        <v/>
      </c>
    </row>
    <row r="459" spans="2:18" ht="13" x14ac:dyDescent="0.3">
      <c r="B459" s="58">
        <f t="shared" si="58"/>
        <v>0</v>
      </c>
      <c r="C459" s="58" t="str">
        <f t="shared" si="59"/>
        <v/>
      </c>
      <c r="D459" s="58" t="str">
        <f>IF(OR(E459=0,E459=""),"",COUNTIF($E$7:E459,E459)&amp;E459)</f>
        <v/>
      </c>
      <c r="E459" s="58" t="str">
        <f t="shared" si="60"/>
        <v/>
      </c>
      <c r="F459" s="57">
        <f t="shared" si="61"/>
        <v>0</v>
      </c>
      <c r="H459" s="51"/>
      <c r="I459" s="50"/>
      <c r="J459" s="50"/>
      <c r="K459" s="50"/>
      <c r="L459" s="55" t="str">
        <f t="shared" si="57"/>
        <v/>
      </c>
      <c r="M459" s="48"/>
      <c r="N459" s="49"/>
      <c r="O459" s="50"/>
      <c r="P459" s="81" t="str">
        <f t="shared" si="63"/>
        <v/>
      </c>
      <c r="Q459" s="5"/>
      <c r="R459" s="81" t="str">
        <f t="shared" si="62"/>
        <v/>
      </c>
    </row>
    <row r="460" spans="2:18" ht="13" x14ac:dyDescent="0.3">
      <c r="B460" s="58">
        <f t="shared" si="58"/>
        <v>0</v>
      </c>
      <c r="C460" s="58" t="str">
        <f t="shared" si="59"/>
        <v/>
      </c>
      <c r="D460" s="58" t="str">
        <f>IF(OR(E460=0,E460=""),"",COUNTIF($E$7:E460,E460)&amp;E460)</f>
        <v/>
      </c>
      <c r="E460" s="58" t="str">
        <f t="shared" si="60"/>
        <v/>
      </c>
      <c r="F460" s="57">
        <f t="shared" si="61"/>
        <v>0</v>
      </c>
      <c r="H460" s="51"/>
      <c r="I460" s="50"/>
      <c r="J460" s="50"/>
      <c r="K460" s="50"/>
      <c r="L460" s="55" t="str">
        <f t="shared" si="57"/>
        <v/>
      </c>
      <c r="M460" s="48"/>
      <c r="N460" s="49"/>
      <c r="O460" s="50"/>
      <c r="P460" s="81" t="str">
        <f t="shared" si="63"/>
        <v/>
      </c>
      <c r="Q460" s="5"/>
      <c r="R460" s="81" t="str">
        <f t="shared" si="62"/>
        <v/>
      </c>
    </row>
    <row r="461" spans="2:18" ht="13" x14ac:dyDescent="0.3">
      <c r="B461" s="58">
        <f t="shared" si="58"/>
        <v>0</v>
      </c>
      <c r="C461" s="58" t="str">
        <f t="shared" si="59"/>
        <v/>
      </c>
      <c r="D461" s="58" t="str">
        <f>IF(OR(E461=0,E461=""),"",COUNTIF($E$7:E461,E461)&amp;E461)</f>
        <v/>
      </c>
      <c r="E461" s="58" t="str">
        <f t="shared" si="60"/>
        <v/>
      </c>
      <c r="F461" s="57">
        <f t="shared" si="61"/>
        <v>0</v>
      </c>
      <c r="H461" s="51"/>
      <c r="I461" s="50"/>
      <c r="J461" s="50"/>
      <c r="K461" s="50"/>
      <c r="L461" s="55" t="str">
        <f t="shared" si="57"/>
        <v/>
      </c>
      <c r="M461" s="48"/>
      <c r="N461" s="49"/>
      <c r="O461" s="50"/>
      <c r="P461" s="81" t="str">
        <f t="shared" si="63"/>
        <v/>
      </c>
      <c r="Q461" s="5"/>
      <c r="R461" s="81" t="str">
        <f t="shared" si="62"/>
        <v/>
      </c>
    </row>
    <row r="462" spans="2:18" ht="13" x14ac:dyDescent="0.3">
      <c r="B462" s="58">
        <f t="shared" si="58"/>
        <v>0</v>
      </c>
      <c r="C462" s="58" t="str">
        <f t="shared" si="59"/>
        <v/>
      </c>
      <c r="D462" s="58" t="str">
        <f>IF(OR(E462=0,E462=""),"",COUNTIF($E$7:E462,E462)&amp;E462)</f>
        <v/>
      </c>
      <c r="E462" s="58" t="str">
        <f t="shared" si="60"/>
        <v/>
      </c>
      <c r="F462" s="57">
        <f t="shared" si="61"/>
        <v>0</v>
      </c>
      <c r="H462" s="51"/>
      <c r="I462" s="50"/>
      <c r="J462" s="50"/>
      <c r="K462" s="50"/>
      <c r="L462" s="55" t="str">
        <f t="shared" si="57"/>
        <v/>
      </c>
      <c r="M462" s="48"/>
      <c r="N462" s="49"/>
      <c r="O462" s="50"/>
      <c r="P462" s="81" t="str">
        <f t="shared" si="63"/>
        <v/>
      </c>
      <c r="Q462" s="5"/>
      <c r="R462" s="81" t="str">
        <f t="shared" si="62"/>
        <v/>
      </c>
    </row>
    <row r="463" spans="2:18" ht="13" x14ac:dyDescent="0.3">
      <c r="B463" s="58">
        <f t="shared" si="58"/>
        <v>0</v>
      </c>
      <c r="C463" s="58" t="str">
        <f t="shared" si="59"/>
        <v/>
      </c>
      <c r="D463" s="58" t="str">
        <f>IF(OR(E463=0,E463=""),"",COUNTIF($E$7:E463,E463)&amp;E463)</f>
        <v/>
      </c>
      <c r="E463" s="58" t="str">
        <f t="shared" si="60"/>
        <v/>
      </c>
      <c r="F463" s="57">
        <f t="shared" si="61"/>
        <v>0</v>
      </c>
      <c r="H463" s="51"/>
      <c r="I463" s="50"/>
      <c r="J463" s="50"/>
      <c r="K463" s="50"/>
      <c r="L463" s="55" t="str">
        <f t="shared" si="57"/>
        <v/>
      </c>
      <c r="M463" s="48"/>
      <c r="N463" s="49"/>
      <c r="O463" s="50"/>
      <c r="P463" s="81" t="str">
        <f t="shared" si="63"/>
        <v/>
      </c>
      <c r="Q463" s="5"/>
      <c r="R463" s="81" t="str">
        <f t="shared" si="62"/>
        <v/>
      </c>
    </row>
    <row r="464" spans="2:18" ht="13" x14ac:dyDescent="0.3">
      <c r="B464" s="58">
        <f t="shared" si="58"/>
        <v>0</v>
      </c>
      <c r="C464" s="58" t="str">
        <f t="shared" si="59"/>
        <v/>
      </c>
      <c r="D464" s="58" t="str">
        <f>IF(OR(E464=0,E464=""),"",COUNTIF($E$7:E464,E464)&amp;E464)</f>
        <v/>
      </c>
      <c r="E464" s="58" t="str">
        <f t="shared" si="60"/>
        <v/>
      </c>
      <c r="F464" s="57">
        <f t="shared" si="61"/>
        <v>0</v>
      </c>
      <c r="H464" s="51"/>
      <c r="I464" s="50"/>
      <c r="J464" s="50"/>
      <c r="K464" s="50"/>
      <c r="L464" s="55" t="str">
        <f t="shared" si="57"/>
        <v/>
      </c>
      <c r="M464" s="48"/>
      <c r="N464" s="49"/>
      <c r="O464" s="50"/>
      <c r="P464" s="81" t="str">
        <f t="shared" si="63"/>
        <v/>
      </c>
      <c r="Q464" s="5"/>
      <c r="R464" s="81" t="str">
        <f t="shared" si="62"/>
        <v/>
      </c>
    </row>
    <row r="465" spans="2:18" ht="13" x14ac:dyDescent="0.3">
      <c r="B465" s="58">
        <f t="shared" si="58"/>
        <v>0</v>
      </c>
      <c r="C465" s="58" t="str">
        <f t="shared" si="59"/>
        <v/>
      </c>
      <c r="D465" s="58" t="str">
        <f>IF(OR(E465=0,E465=""),"",COUNTIF($E$7:E465,E465)&amp;E465)</f>
        <v/>
      </c>
      <c r="E465" s="58" t="str">
        <f t="shared" si="60"/>
        <v/>
      </c>
      <c r="F465" s="57">
        <f t="shared" si="61"/>
        <v>0</v>
      </c>
      <c r="H465" s="51"/>
      <c r="I465" s="50"/>
      <c r="J465" s="50"/>
      <c r="K465" s="50"/>
      <c r="L465" s="55" t="str">
        <f t="shared" si="57"/>
        <v/>
      </c>
      <c r="M465" s="48"/>
      <c r="N465" s="49"/>
      <c r="O465" s="50"/>
      <c r="P465" s="81" t="str">
        <f t="shared" si="63"/>
        <v/>
      </c>
      <c r="Q465" s="5"/>
      <c r="R465" s="81" t="str">
        <f t="shared" si="62"/>
        <v/>
      </c>
    </row>
    <row r="466" spans="2:18" ht="13" x14ac:dyDescent="0.3">
      <c r="B466" s="58">
        <f t="shared" si="58"/>
        <v>0</v>
      </c>
      <c r="C466" s="58" t="str">
        <f t="shared" si="59"/>
        <v/>
      </c>
      <c r="D466" s="58" t="str">
        <f>IF(OR(E466=0,E466=""),"",COUNTIF($E$7:E466,E466)&amp;E466)</f>
        <v/>
      </c>
      <c r="E466" s="58" t="str">
        <f t="shared" si="60"/>
        <v/>
      </c>
      <c r="F466" s="57">
        <f t="shared" si="61"/>
        <v>0</v>
      </c>
      <c r="H466" s="51"/>
      <c r="I466" s="50"/>
      <c r="J466" s="50"/>
      <c r="K466" s="50"/>
      <c r="L466" s="55" t="str">
        <f t="shared" si="57"/>
        <v/>
      </c>
      <c r="M466" s="48"/>
      <c r="N466" s="49"/>
      <c r="O466" s="50"/>
      <c r="P466" s="81" t="str">
        <f t="shared" si="63"/>
        <v/>
      </c>
      <c r="Q466" s="5"/>
      <c r="R466" s="81" t="str">
        <f t="shared" si="62"/>
        <v/>
      </c>
    </row>
    <row r="467" spans="2:18" ht="13" x14ac:dyDescent="0.3">
      <c r="B467" s="58">
        <f t="shared" si="58"/>
        <v>0</v>
      </c>
      <c r="C467" s="58" t="str">
        <f t="shared" si="59"/>
        <v/>
      </c>
      <c r="D467" s="58" t="str">
        <f>IF(OR(E467=0,E467=""),"",COUNTIF($E$7:E467,E467)&amp;E467)</f>
        <v/>
      </c>
      <c r="E467" s="58" t="str">
        <f t="shared" si="60"/>
        <v/>
      </c>
      <c r="F467" s="57">
        <f t="shared" si="61"/>
        <v>0</v>
      </c>
      <c r="H467" s="51"/>
      <c r="I467" s="50"/>
      <c r="J467" s="50"/>
      <c r="K467" s="50"/>
      <c r="L467" s="55" t="str">
        <f t="shared" si="57"/>
        <v/>
      </c>
      <c r="M467" s="48"/>
      <c r="N467" s="49"/>
      <c r="O467" s="50"/>
      <c r="P467" s="81" t="str">
        <f t="shared" si="63"/>
        <v/>
      </c>
      <c r="Q467" s="5"/>
      <c r="R467" s="81" t="str">
        <f t="shared" si="62"/>
        <v/>
      </c>
    </row>
    <row r="468" spans="2:18" ht="13" x14ac:dyDescent="0.3">
      <c r="B468" s="58">
        <f t="shared" si="58"/>
        <v>0</v>
      </c>
      <c r="C468" s="58" t="str">
        <f t="shared" si="59"/>
        <v/>
      </c>
      <c r="D468" s="58" t="str">
        <f>IF(OR(E468=0,E468=""),"",COUNTIF($E$7:E468,E468)&amp;E468)</f>
        <v/>
      </c>
      <c r="E468" s="58" t="str">
        <f t="shared" si="60"/>
        <v/>
      </c>
      <c r="F468" s="57">
        <f t="shared" si="61"/>
        <v>0</v>
      </c>
      <c r="H468" s="51"/>
      <c r="I468" s="50"/>
      <c r="J468" s="50"/>
      <c r="K468" s="50"/>
      <c r="L468" s="55" t="str">
        <f t="shared" si="57"/>
        <v/>
      </c>
      <c r="M468" s="48"/>
      <c r="N468" s="49"/>
      <c r="O468" s="50"/>
      <c r="P468" s="81" t="str">
        <f t="shared" si="63"/>
        <v/>
      </c>
      <c r="Q468" s="5"/>
      <c r="R468" s="81" t="str">
        <f t="shared" si="62"/>
        <v/>
      </c>
    </row>
    <row r="469" spans="2:18" ht="13" x14ac:dyDescent="0.3">
      <c r="B469" s="58">
        <f t="shared" si="58"/>
        <v>0</v>
      </c>
      <c r="C469" s="58" t="str">
        <f t="shared" si="59"/>
        <v/>
      </c>
      <c r="D469" s="58" t="str">
        <f>IF(OR(E469=0,E469=""),"",COUNTIF($E$7:E469,E469)&amp;E469)</f>
        <v/>
      </c>
      <c r="E469" s="58" t="str">
        <f t="shared" si="60"/>
        <v/>
      </c>
      <c r="F469" s="57">
        <f t="shared" si="61"/>
        <v>0</v>
      </c>
      <c r="H469" s="51"/>
      <c r="I469" s="50"/>
      <c r="J469" s="50"/>
      <c r="K469" s="50"/>
      <c r="L469" s="55" t="str">
        <f t="shared" si="57"/>
        <v/>
      </c>
      <c r="M469" s="48"/>
      <c r="N469" s="49"/>
      <c r="O469" s="50"/>
      <c r="P469" s="81" t="str">
        <f t="shared" si="63"/>
        <v/>
      </c>
      <c r="Q469" s="5"/>
      <c r="R469" s="81" t="str">
        <f t="shared" si="62"/>
        <v/>
      </c>
    </row>
    <row r="470" spans="2:18" ht="13" x14ac:dyDescent="0.3">
      <c r="B470" s="58">
        <f t="shared" si="58"/>
        <v>0</v>
      </c>
      <c r="C470" s="58" t="str">
        <f t="shared" si="59"/>
        <v/>
      </c>
      <c r="D470" s="58" t="str">
        <f>IF(OR(E470=0,E470=""),"",COUNTIF($E$7:E470,E470)&amp;E470)</f>
        <v/>
      </c>
      <c r="E470" s="58" t="str">
        <f t="shared" si="60"/>
        <v/>
      </c>
      <c r="F470" s="57">
        <f t="shared" si="61"/>
        <v>0</v>
      </c>
      <c r="H470" s="51"/>
      <c r="I470" s="50"/>
      <c r="J470" s="50"/>
      <c r="K470" s="50"/>
      <c r="L470" s="55" t="str">
        <f t="shared" si="57"/>
        <v/>
      </c>
      <c r="M470" s="48"/>
      <c r="N470" s="49"/>
      <c r="O470" s="50"/>
      <c r="P470" s="81" t="str">
        <f t="shared" si="63"/>
        <v/>
      </c>
      <c r="Q470" s="5"/>
      <c r="R470" s="81" t="str">
        <f t="shared" si="62"/>
        <v/>
      </c>
    </row>
    <row r="471" spans="2:18" ht="13" x14ac:dyDescent="0.3">
      <c r="B471" s="58">
        <f t="shared" si="58"/>
        <v>0</v>
      </c>
      <c r="C471" s="58" t="str">
        <f t="shared" si="59"/>
        <v/>
      </c>
      <c r="D471" s="58" t="str">
        <f>IF(OR(E471=0,E471=""),"",COUNTIF($E$7:E471,E471)&amp;E471)</f>
        <v/>
      </c>
      <c r="E471" s="58" t="str">
        <f t="shared" si="60"/>
        <v/>
      </c>
      <c r="F471" s="57">
        <f t="shared" si="61"/>
        <v>0</v>
      </c>
      <c r="H471" s="51"/>
      <c r="I471" s="50"/>
      <c r="J471" s="50"/>
      <c r="K471" s="50"/>
      <c r="L471" s="55" t="str">
        <f t="shared" si="57"/>
        <v/>
      </c>
      <c r="M471" s="48"/>
      <c r="N471" s="49"/>
      <c r="O471" s="50"/>
      <c r="P471" s="81" t="str">
        <f t="shared" si="63"/>
        <v/>
      </c>
      <c r="Q471" s="5"/>
      <c r="R471" s="81" t="str">
        <f t="shared" si="62"/>
        <v/>
      </c>
    </row>
    <row r="472" spans="2:18" ht="13" x14ac:dyDescent="0.3">
      <c r="B472" s="58">
        <f t="shared" si="58"/>
        <v>0</v>
      </c>
      <c r="C472" s="58" t="str">
        <f t="shared" si="59"/>
        <v/>
      </c>
      <c r="D472" s="58" t="str">
        <f>IF(OR(E472=0,E472=""),"",COUNTIF($E$7:E472,E472)&amp;E472)</f>
        <v/>
      </c>
      <c r="E472" s="58" t="str">
        <f t="shared" si="60"/>
        <v/>
      </c>
      <c r="F472" s="57">
        <f t="shared" si="61"/>
        <v>0</v>
      </c>
      <c r="H472" s="51"/>
      <c r="I472" s="50"/>
      <c r="J472" s="50"/>
      <c r="K472" s="50"/>
      <c r="L472" s="55" t="str">
        <f t="shared" si="57"/>
        <v/>
      </c>
      <c r="M472" s="48"/>
      <c r="N472" s="49"/>
      <c r="O472" s="50"/>
      <c r="P472" s="81" t="str">
        <f t="shared" si="63"/>
        <v/>
      </c>
      <c r="Q472" s="5"/>
      <c r="R472" s="81" t="str">
        <f t="shared" si="62"/>
        <v/>
      </c>
    </row>
    <row r="473" spans="2:18" ht="13" x14ac:dyDescent="0.3">
      <c r="B473" s="58">
        <f t="shared" si="58"/>
        <v>0</v>
      </c>
      <c r="C473" s="58" t="str">
        <f t="shared" si="59"/>
        <v/>
      </c>
      <c r="D473" s="58" t="str">
        <f>IF(OR(E473=0,E473=""),"",COUNTIF($E$7:E473,E473)&amp;E473)</f>
        <v/>
      </c>
      <c r="E473" s="58" t="str">
        <f t="shared" si="60"/>
        <v/>
      </c>
      <c r="F473" s="57">
        <f t="shared" si="61"/>
        <v>0</v>
      </c>
      <c r="H473" s="51"/>
      <c r="I473" s="50"/>
      <c r="J473" s="50"/>
      <c r="K473" s="50"/>
      <c r="L473" s="55" t="str">
        <f t="shared" si="57"/>
        <v/>
      </c>
      <c r="M473" s="48"/>
      <c r="N473" s="49"/>
      <c r="O473" s="50"/>
      <c r="P473" s="81" t="str">
        <f t="shared" si="63"/>
        <v/>
      </c>
      <c r="Q473" s="5"/>
      <c r="R473" s="81" t="str">
        <f t="shared" si="62"/>
        <v/>
      </c>
    </row>
    <row r="474" spans="2:18" ht="13" x14ac:dyDescent="0.3">
      <c r="B474" s="58">
        <f t="shared" si="58"/>
        <v>0</v>
      </c>
      <c r="C474" s="58" t="str">
        <f t="shared" si="59"/>
        <v/>
      </c>
      <c r="D474" s="58" t="str">
        <f>IF(OR(E474=0,E474=""),"",COUNTIF($E$7:E474,E474)&amp;E474)</f>
        <v/>
      </c>
      <c r="E474" s="58" t="str">
        <f t="shared" si="60"/>
        <v/>
      </c>
      <c r="F474" s="57">
        <f t="shared" si="61"/>
        <v>0</v>
      </c>
      <c r="H474" s="51"/>
      <c r="I474" s="50"/>
      <c r="J474" s="50"/>
      <c r="K474" s="50"/>
      <c r="L474" s="55" t="str">
        <f t="shared" si="57"/>
        <v/>
      </c>
      <c r="M474" s="48"/>
      <c r="N474" s="49"/>
      <c r="O474" s="50"/>
      <c r="P474" s="81" t="str">
        <f t="shared" si="63"/>
        <v/>
      </c>
      <c r="Q474" s="5"/>
      <c r="R474" s="81" t="str">
        <f t="shared" si="62"/>
        <v/>
      </c>
    </row>
    <row r="475" spans="2:18" ht="13" x14ac:dyDescent="0.3">
      <c r="B475" s="58">
        <f t="shared" si="58"/>
        <v>0</v>
      </c>
      <c r="C475" s="58" t="str">
        <f t="shared" si="59"/>
        <v/>
      </c>
      <c r="D475" s="58" t="str">
        <f>IF(OR(E475=0,E475=""),"",COUNTIF($E$7:E475,E475)&amp;E475)</f>
        <v/>
      </c>
      <c r="E475" s="58" t="str">
        <f t="shared" si="60"/>
        <v/>
      </c>
      <c r="F475" s="57">
        <f t="shared" si="61"/>
        <v>0</v>
      </c>
      <c r="H475" s="51"/>
      <c r="I475" s="50"/>
      <c r="J475" s="50"/>
      <c r="K475" s="50"/>
      <c r="L475" s="55" t="str">
        <f t="shared" si="57"/>
        <v/>
      </c>
      <c r="M475" s="48"/>
      <c r="N475" s="49"/>
      <c r="O475" s="50"/>
      <c r="P475" s="81" t="str">
        <f t="shared" si="63"/>
        <v/>
      </c>
      <c r="Q475" s="5"/>
      <c r="R475" s="81" t="str">
        <f t="shared" si="62"/>
        <v/>
      </c>
    </row>
    <row r="476" spans="2:18" ht="13" x14ac:dyDescent="0.3">
      <c r="B476" s="58">
        <f t="shared" si="58"/>
        <v>0</v>
      </c>
      <c r="C476" s="58" t="str">
        <f t="shared" si="59"/>
        <v/>
      </c>
      <c r="D476" s="58" t="str">
        <f>IF(OR(E476=0,E476=""),"",COUNTIF($E$7:E476,E476)&amp;E476)</f>
        <v/>
      </c>
      <c r="E476" s="58" t="str">
        <f t="shared" si="60"/>
        <v/>
      </c>
      <c r="F476" s="57">
        <f t="shared" si="61"/>
        <v>0</v>
      </c>
      <c r="H476" s="51"/>
      <c r="I476" s="50"/>
      <c r="J476" s="50"/>
      <c r="K476" s="50"/>
      <c r="L476" s="55" t="str">
        <f t="shared" si="57"/>
        <v/>
      </c>
      <c r="M476" s="48"/>
      <c r="N476" s="49"/>
      <c r="O476" s="50"/>
      <c r="P476" s="81" t="str">
        <f t="shared" si="63"/>
        <v/>
      </c>
      <c r="Q476" s="5"/>
      <c r="R476" s="81" t="str">
        <f t="shared" si="62"/>
        <v/>
      </c>
    </row>
    <row r="477" spans="2:18" ht="13" x14ac:dyDescent="0.3">
      <c r="B477" s="58">
        <f t="shared" si="58"/>
        <v>0</v>
      </c>
      <c r="C477" s="58" t="str">
        <f t="shared" si="59"/>
        <v/>
      </c>
      <c r="D477" s="58" t="str">
        <f>IF(OR(E477=0,E477=""),"",COUNTIF($E$7:E477,E477)&amp;E477)</f>
        <v/>
      </c>
      <c r="E477" s="58" t="str">
        <f t="shared" si="60"/>
        <v/>
      </c>
      <c r="F477" s="57">
        <f t="shared" si="61"/>
        <v>0</v>
      </c>
      <c r="H477" s="51"/>
      <c r="I477" s="50"/>
      <c r="J477" s="50"/>
      <c r="K477" s="50"/>
      <c r="L477" s="55" t="str">
        <f t="shared" si="57"/>
        <v/>
      </c>
      <c r="M477" s="48"/>
      <c r="N477" s="49"/>
      <c r="O477" s="50"/>
      <c r="P477" s="81" t="str">
        <f t="shared" si="63"/>
        <v/>
      </c>
      <c r="Q477" s="5"/>
      <c r="R477" s="81" t="str">
        <f t="shared" si="62"/>
        <v/>
      </c>
    </row>
    <row r="478" spans="2:18" ht="13" x14ac:dyDescent="0.3">
      <c r="B478" s="58">
        <f t="shared" si="58"/>
        <v>0</v>
      </c>
      <c r="C478" s="58" t="str">
        <f t="shared" si="59"/>
        <v/>
      </c>
      <c r="D478" s="58" t="str">
        <f>IF(OR(E478=0,E478=""),"",COUNTIF($E$7:E478,E478)&amp;E478)</f>
        <v/>
      </c>
      <c r="E478" s="58" t="str">
        <f t="shared" si="60"/>
        <v/>
      </c>
      <c r="F478" s="57">
        <f t="shared" si="61"/>
        <v>0</v>
      </c>
      <c r="H478" s="51"/>
      <c r="I478" s="50"/>
      <c r="J478" s="50"/>
      <c r="K478" s="50"/>
      <c r="L478" s="55" t="str">
        <f t="shared" si="57"/>
        <v/>
      </c>
      <c r="M478" s="48"/>
      <c r="N478" s="49"/>
      <c r="O478" s="50"/>
      <c r="P478" s="81" t="str">
        <f t="shared" si="63"/>
        <v/>
      </c>
      <c r="Q478" s="5"/>
      <c r="R478" s="81" t="str">
        <f t="shared" si="62"/>
        <v/>
      </c>
    </row>
    <row r="479" spans="2:18" ht="13" x14ac:dyDescent="0.3">
      <c r="B479" s="58">
        <f t="shared" si="58"/>
        <v>0</v>
      </c>
      <c r="C479" s="58" t="str">
        <f t="shared" si="59"/>
        <v/>
      </c>
      <c r="D479" s="58" t="str">
        <f>IF(OR(E479=0,E479=""),"",COUNTIF($E$7:E479,E479)&amp;E479)</f>
        <v/>
      </c>
      <c r="E479" s="58" t="str">
        <f t="shared" si="60"/>
        <v/>
      </c>
      <c r="F479" s="57">
        <f t="shared" si="61"/>
        <v>0</v>
      </c>
      <c r="H479" s="51"/>
      <c r="I479" s="50"/>
      <c r="J479" s="50"/>
      <c r="K479" s="50"/>
      <c r="L479" s="55" t="str">
        <f t="shared" si="57"/>
        <v/>
      </c>
      <c r="M479" s="48"/>
      <c r="N479" s="49"/>
      <c r="O479" s="50"/>
      <c r="P479" s="81" t="str">
        <f t="shared" si="63"/>
        <v/>
      </c>
      <c r="Q479" s="5"/>
      <c r="R479" s="81" t="str">
        <f t="shared" si="62"/>
        <v/>
      </c>
    </row>
    <row r="480" spans="2:18" ht="13" x14ac:dyDescent="0.3">
      <c r="B480" s="58">
        <f t="shared" si="58"/>
        <v>0</v>
      </c>
      <c r="C480" s="58" t="str">
        <f t="shared" si="59"/>
        <v/>
      </c>
      <c r="D480" s="58" t="str">
        <f>IF(OR(E480=0,E480=""),"",COUNTIF($E$7:E480,E480)&amp;E480)</f>
        <v/>
      </c>
      <c r="E480" s="58" t="str">
        <f t="shared" si="60"/>
        <v/>
      </c>
      <c r="F480" s="57">
        <f t="shared" si="61"/>
        <v>0</v>
      </c>
      <c r="H480" s="51"/>
      <c r="I480" s="50"/>
      <c r="J480" s="50"/>
      <c r="K480" s="50"/>
      <c r="L480" s="55" t="str">
        <f t="shared" si="57"/>
        <v/>
      </c>
      <c r="M480" s="48"/>
      <c r="N480" s="49"/>
      <c r="O480" s="50"/>
      <c r="P480" s="81" t="str">
        <f t="shared" si="63"/>
        <v/>
      </c>
      <c r="Q480" s="5"/>
      <c r="R480" s="81" t="str">
        <f t="shared" si="62"/>
        <v/>
      </c>
    </row>
    <row r="481" spans="2:18" ht="13" x14ac:dyDescent="0.3">
      <c r="B481" s="58">
        <f t="shared" si="58"/>
        <v>0</v>
      </c>
      <c r="C481" s="58" t="str">
        <f t="shared" si="59"/>
        <v/>
      </c>
      <c r="D481" s="58" t="str">
        <f>IF(OR(E481=0,E481=""),"",COUNTIF($E$7:E481,E481)&amp;E481)</f>
        <v/>
      </c>
      <c r="E481" s="58" t="str">
        <f t="shared" si="60"/>
        <v/>
      </c>
      <c r="F481" s="57">
        <f t="shared" si="61"/>
        <v>0</v>
      </c>
      <c r="H481" s="51"/>
      <c r="I481" s="50"/>
      <c r="J481" s="50"/>
      <c r="K481" s="50"/>
      <c r="L481" s="55" t="str">
        <f t="shared" si="57"/>
        <v/>
      </c>
      <c r="M481" s="48"/>
      <c r="N481" s="49"/>
      <c r="O481" s="50"/>
      <c r="P481" s="81" t="str">
        <f t="shared" si="63"/>
        <v/>
      </c>
      <c r="Q481" s="5"/>
      <c r="R481" s="81" t="str">
        <f t="shared" si="62"/>
        <v/>
      </c>
    </row>
    <row r="482" spans="2:18" ht="13" x14ac:dyDescent="0.3">
      <c r="B482" s="58">
        <f t="shared" si="58"/>
        <v>0</v>
      </c>
      <c r="C482" s="58" t="str">
        <f t="shared" si="59"/>
        <v/>
      </c>
      <c r="D482" s="58" t="str">
        <f>IF(OR(E482=0,E482=""),"",COUNTIF($E$7:E482,E482)&amp;E482)</f>
        <v/>
      </c>
      <c r="E482" s="58" t="str">
        <f t="shared" si="60"/>
        <v/>
      </c>
      <c r="F482" s="57">
        <f t="shared" si="61"/>
        <v>0</v>
      </c>
      <c r="H482" s="51"/>
      <c r="I482" s="50"/>
      <c r="J482" s="50"/>
      <c r="K482" s="50"/>
      <c r="L482" s="55" t="str">
        <f t="shared" si="57"/>
        <v/>
      </c>
      <c r="M482" s="48"/>
      <c r="N482" s="49"/>
      <c r="O482" s="50"/>
      <c r="P482" s="81" t="str">
        <f t="shared" si="63"/>
        <v/>
      </c>
      <c r="Q482" s="5"/>
      <c r="R482" s="81" t="str">
        <f t="shared" si="62"/>
        <v/>
      </c>
    </row>
    <row r="483" spans="2:18" ht="13" x14ac:dyDescent="0.3">
      <c r="B483" s="58">
        <f t="shared" si="58"/>
        <v>0</v>
      </c>
      <c r="C483" s="58" t="str">
        <f t="shared" si="59"/>
        <v/>
      </c>
      <c r="D483" s="58" t="str">
        <f>IF(OR(E483=0,E483=""),"",COUNTIF($E$7:E483,E483)&amp;E483)</f>
        <v/>
      </c>
      <c r="E483" s="58" t="str">
        <f t="shared" si="60"/>
        <v/>
      </c>
      <c r="F483" s="57">
        <f t="shared" si="61"/>
        <v>0</v>
      </c>
      <c r="H483" s="51"/>
      <c r="I483" s="50"/>
      <c r="J483" s="50"/>
      <c r="K483" s="50"/>
      <c r="L483" s="55" t="str">
        <f t="shared" si="57"/>
        <v/>
      </c>
      <c r="M483" s="48"/>
      <c r="N483" s="49"/>
      <c r="O483" s="50"/>
      <c r="P483" s="81" t="str">
        <f t="shared" si="63"/>
        <v/>
      </c>
      <c r="Q483" s="5"/>
      <c r="R483" s="81" t="str">
        <f t="shared" si="62"/>
        <v/>
      </c>
    </row>
    <row r="484" spans="2:18" ht="13" x14ac:dyDescent="0.3">
      <c r="B484" s="58">
        <f t="shared" si="58"/>
        <v>0</v>
      </c>
      <c r="C484" s="58" t="str">
        <f t="shared" si="59"/>
        <v/>
      </c>
      <c r="D484" s="58" t="str">
        <f>IF(OR(E484=0,E484=""),"",COUNTIF($E$7:E484,E484)&amp;E484)</f>
        <v/>
      </c>
      <c r="E484" s="58" t="str">
        <f t="shared" si="60"/>
        <v/>
      </c>
      <c r="F484" s="57">
        <f t="shared" si="61"/>
        <v>0</v>
      </c>
      <c r="H484" s="51"/>
      <c r="I484" s="50"/>
      <c r="J484" s="50"/>
      <c r="K484" s="50"/>
      <c r="L484" s="55" t="str">
        <f t="shared" si="57"/>
        <v/>
      </c>
      <c r="M484" s="48"/>
      <c r="N484" s="49"/>
      <c r="O484" s="50"/>
      <c r="P484" s="81" t="str">
        <f t="shared" si="63"/>
        <v/>
      </c>
      <c r="Q484" s="5"/>
      <c r="R484" s="81" t="str">
        <f t="shared" si="62"/>
        <v/>
      </c>
    </row>
    <row r="485" spans="2:18" ht="13" x14ac:dyDescent="0.3">
      <c r="B485" s="58">
        <f t="shared" si="58"/>
        <v>0</v>
      </c>
      <c r="C485" s="58" t="str">
        <f t="shared" si="59"/>
        <v/>
      </c>
      <c r="D485" s="58" t="str">
        <f>IF(OR(E485=0,E485=""),"",COUNTIF($E$7:E485,E485)&amp;E485)</f>
        <v/>
      </c>
      <c r="E485" s="58" t="str">
        <f t="shared" si="60"/>
        <v/>
      </c>
      <c r="F485" s="57">
        <f t="shared" si="61"/>
        <v>0</v>
      </c>
      <c r="H485" s="51"/>
      <c r="I485" s="50"/>
      <c r="J485" s="50"/>
      <c r="K485" s="50"/>
      <c r="L485" s="55" t="str">
        <f t="shared" si="57"/>
        <v/>
      </c>
      <c r="M485" s="48"/>
      <c r="N485" s="49"/>
      <c r="O485" s="50"/>
      <c r="P485" s="81" t="str">
        <f t="shared" si="63"/>
        <v/>
      </c>
      <c r="Q485" s="5"/>
      <c r="R485" s="81" t="str">
        <f t="shared" si="62"/>
        <v/>
      </c>
    </row>
    <row r="486" spans="2:18" ht="13" x14ac:dyDescent="0.3">
      <c r="B486" s="58">
        <f t="shared" si="58"/>
        <v>0</v>
      </c>
      <c r="C486" s="58" t="str">
        <f t="shared" si="59"/>
        <v/>
      </c>
      <c r="D486" s="58" t="str">
        <f>IF(OR(E486=0,E486=""),"",COUNTIF($E$7:E486,E486)&amp;E486)</f>
        <v/>
      </c>
      <c r="E486" s="58" t="str">
        <f t="shared" si="60"/>
        <v/>
      </c>
      <c r="F486" s="57">
        <f t="shared" si="61"/>
        <v>0</v>
      </c>
      <c r="H486" s="51"/>
      <c r="I486" s="50"/>
      <c r="J486" s="50"/>
      <c r="K486" s="50"/>
      <c r="L486" s="55" t="str">
        <f t="shared" si="57"/>
        <v/>
      </c>
      <c r="M486" s="48"/>
      <c r="N486" s="49"/>
      <c r="O486" s="50"/>
      <c r="P486" s="81" t="str">
        <f t="shared" si="63"/>
        <v/>
      </c>
      <c r="Q486" s="5"/>
      <c r="R486" s="81" t="str">
        <f t="shared" si="62"/>
        <v/>
      </c>
    </row>
    <row r="487" spans="2:18" ht="13" x14ac:dyDescent="0.3">
      <c r="B487" s="58">
        <f t="shared" si="58"/>
        <v>0</v>
      </c>
      <c r="C487" s="58" t="str">
        <f t="shared" si="59"/>
        <v/>
      </c>
      <c r="D487" s="58" t="str">
        <f>IF(OR(E487=0,E487=""),"",COUNTIF($E$7:E487,E487)&amp;E487)</f>
        <v/>
      </c>
      <c r="E487" s="58" t="str">
        <f t="shared" si="60"/>
        <v/>
      </c>
      <c r="F487" s="57">
        <f t="shared" si="61"/>
        <v>0</v>
      </c>
      <c r="H487" s="51"/>
      <c r="I487" s="50"/>
      <c r="J487" s="50"/>
      <c r="K487" s="50"/>
      <c r="L487" s="55" t="str">
        <f t="shared" si="57"/>
        <v/>
      </c>
      <c r="M487" s="48"/>
      <c r="N487" s="49"/>
      <c r="O487" s="50"/>
      <c r="P487" s="81" t="str">
        <f t="shared" si="63"/>
        <v/>
      </c>
      <c r="Q487" s="5"/>
      <c r="R487" s="81" t="str">
        <f t="shared" si="62"/>
        <v/>
      </c>
    </row>
    <row r="488" spans="2:18" ht="13" x14ac:dyDescent="0.3">
      <c r="B488" s="58">
        <f t="shared" si="58"/>
        <v>0</v>
      </c>
      <c r="C488" s="58" t="str">
        <f t="shared" si="59"/>
        <v/>
      </c>
      <c r="D488" s="58" t="str">
        <f>IF(OR(E488=0,E488=""),"",COUNTIF($E$7:E488,E488)&amp;E488)</f>
        <v/>
      </c>
      <c r="E488" s="58" t="str">
        <f t="shared" si="60"/>
        <v/>
      </c>
      <c r="F488" s="57">
        <f t="shared" si="61"/>
        <v>0</v>
      </c>
      <c r="H488" s="51"/>
      <c r="I488" s="50"/>
      <c r="J488" s="50"/>
      <c r="K488" s="50"/>
      <c r="L488" s="55" t="str">
        <f t="shared" si="57"/>
        <v/>
      </c>
      <c r="M488" s="48"/>
      <c r="N488" s="49"/>
      <c r="O488" s="50"/>
      <c r="P488" s="81" t="str">
        <f t="shared" si="63"/>
        <v/>
      </c>
      <c r="Q488" s="5"/>
      <c r="R488" s="81" t="str">
        <f t="shared" si="62"/>
        <v/>
      </c>
    </row>
    <row r="489" spans="2:18" ht="13" x14ac:dyDescent="0.3">
      <c r="B489" s="58">
        <f t="shared" si="58"/>
        <v>0</v>
      </c>
      <c r="C489" s="58" t="str">
        <f t="shared" si="59"/>
        <v/>
      </c>
      <c r="D489" s="58" t="str">
        <f>IF(OR(E489=0,E489=""),"",COUNTIF($E$7:E489,E489)&amp;E489)</f>
        <v/>
      </c>
      <c r="E489" s="58" t="str">
        <f t="shared" si="60"/>
        <v/>
      </c>
      <c r="F489" s="57">
        <f t="shared" si="61"/>
        <v>0</v>
      </c>
      <c r="H489" s="51"/>
      <c r="I489" s="50"/>
      <c r="J489" s="50"/>
      <c r="K489" s="50"/>
      <c r="L489" s="55" t="str">
        <f t="shared" si="57"/>
        <v/>
      </c>
      <c r="M489" s="48"/>
      <c r="N489" s="49"/>
      <c r="O489" s="50"/>
      <c r="P489" s="81" t="str">
        <f t="shared" si="63"/>
        <v/>
      </c>
      <c r="Q489" s="5"/>
      <c r="R489" s="81" t="str">
        <f t="shared" si="62"/>
        <v/>
      </c>
    </row>
    <row r="490" spans="2:18" ht="13" x14ac:dyDescent="0.3">
      <c r="B490" s="58">
        <f t="shared" si="58"/>
        <v>0</v>
      </c>
      <c r="C490" s="58" t="str">
        <f t="shared" si="59"/>
        <v/>
      </c>
      <c r="D490" s="58" t="str">
        <f>IF(OR(E490=0,E490=""),"",COUNTIF($E$7:E490,E490)&amp;E490)</f>
        <v/>
      </c>
      <c r="E490" s="58" t="str">
        <f t="shared" si="60"/>
        <v/>
      </c>
      <c r="F490" s="57">
        <f t="shared" si="61"/>
        <v>0</v>
      </c>
      <c r="H490" s="51"/>
      <c r="I490" s="50"/>
      <c r="J490" s="50"/>
      <c r="K490" s="50"/>
      <c r="L490" s="55" t="str">
        <f t="shared" si="57"/>
        <v/>
      </c>
      <c r="M490" s="48"/>
      <c r="N490" s="49"/>
      <c r="O490" s="50"/>
      <c r="P490" s="81" t="str">
        <f t="shared" si="63"/>
        <v/>
      </c>
      <c r="Q490" s="5"/>
      <c r="R490" s="81" t="str">
        <f t="shared" si="62"/>
        <v/>
      </c>
    </row>
    <row r="491" spans="2:18" ht="13" x14ac:dyDescent="0.3">
      <c r="B491" s="58">
        <f t="shared" si="58"/>
        <v>0</v>
      </c>
      <c r="C491" s="58" t="str">
        <f t="shared" si="59"/>
        <v/>
      </c>
      <c r="D491" s="58" t="str">
        <f>IF(OR(E491=0,E491=""),"",COUNTIF($E$7:E491,E491)&amp;E491)</f>
        <v/>
      </c>
      <c r="E491" s="58" t="str">
        <f t="shared" si="60"/>
        <v/>
      </c>
      <c r="F491" s="57">
        <f t="shared" si="61"/>
        <v>0</v>
      </c>
      <c r="H491" s="51"/>
      <c r="I491" s="50"/>
      <c r="J491" s="50"/>
      <c r="K491" s="50"/>
      <c r="L491" s="55" t="str">
        <f t="shared" si="57"/>
        <v/>
      </c>
      <c r="M491" s="48"/>
      <c r="N491" s="49"/>
      <c r="O491" s="50"/>
      <c r="P491" s="81" t="str">
        <f t="shared" si="63"/>
        <v/>
      </c>
      <c r="Q491" s="5"/>
      <c r="R491" s="81" t="str">
        <f t="shared" si="62"/>
        <v/>
      </c>
    </row>
    <row r="492" spans="2:18" ht="13" x14ac:dyDescent="0.3">
      <c r="B492" s="58">
        <f t="shared" si="58"/>
        <v>0</v>
      </c>
      <c r="C492" s="58" t="str">
        <f t="shared" si="59"/>
        <v/>
      </c>
      <c r="D492" s="58" t="str">
        <f>IF(OR(E492=0,E492=""),"",COUNTIF($E$7:E492,E492)&amp;E492)</f>
        <v/>
      </c>
      <c r="E492" s="58" t="str">
        <f t="shared" si="60"/>
        <v/>
      </c>
      <c r="F492" s="57">
        <f t="shared" si="61"/>
        <v>0</v>
      </c>
      <c r="H492" s="51"/>
      <c r="I492" s="50"/>
      <c r="J492" s="50"/>
      <c r="K492" s="50"/>
      <c r="L492" s="55" t="str">
        <f t="shared" si="57"/>
        <v/>
      </c>
      <c r="M492" s="48"/>
      <c r="N492" s="49"/>
      <c r="O492" s="50"/>
      <c r="P492" s="81" t="str">
        <f t="shared" si="63"/>
        <v/>
      </c>
      <c r="Q492" s="5"/>
      <c r="R492" s="81" t="str">
        <f t="shared" si="62"/>
        <v/>
      </c>
    </row>
    <row r="493" spans="2:18" ht="13" x14ac:dyDescent="0.3">
      <c r="B493" s="58">
        <f t="shared" si="58"/>
        <v>0</v>
      </c>
      <c r="C493" s="58" t="str">
        <f t="shared" si="59"/>
        <v/>
      </c>
      <c r="D493" s="58" t="str">
        <f>IF(OR(E493=0,E493=""),"",COUNTIF($E$7:E493,E493)&amp;E493)</f>
        <v/>
      </c>
      <c r="E493" s="58" t="str">
        <f t="shared" si="60"/>
        <v/>
      </c>
      <c r="F493" s="57">
        <f t="shared" si="61"/>
        <v>0</v>
      </c>
      <c r="H493" s="51"/>
      <c r="I493" s="50"/>
      <c r="J493" s="50"/>
      <c r="K493" s="50"/>
      <c r="L493" s="55" t="str">
        <f t="shared" si="57"/>
        <v/>
      </c>
      <c r="M493" s="48"/>
      <c r="N493" s="49"/>
      <c r="O493" s="50"/>
      <c r="P493" s="81" t="str">
        <f t="shared" si="63"/>
        <v/>
      </c>
      <c r="Q493" s="5"/>
      <c r="R493" s="81" t="str">
        <f t="shared" si="62"/>
        <v/>
      </c>
    </row>
    <row r="494" spans="2:18" ht="13" x14ac:dyDescent="0.3">
      <c r="B494" s="58">
        <f t="shared" si="58"/>
        <v>0</v>
      </c>
      <c r="C494" s="58" t="str">
        <f t="shared" si="59"/>
        <v/>
      </c>
      <c r="D494" s="58" t="str">
        <f>IF(OR(E494=0,E494=""),"",COUNTIF($E$7:E494,E494)&amp;E494)</f>
        <v/>
      </c>
      <c r="E494" s="58" t="str">
        <f t="shared" si="60"/>
        <v/>
      </c>
      <c r="F494" s="57">
        <f t="shared" si="61"/>
        <v>0</v>
      </c>
      <c r="H494" s="51"/>
      <c r="I494" s="50"/>
      <c r="J494" s="50"/>
      <c r="K494" s="50"/>
      <c r="L494" s="55" t="str">
        <f t="shared" si="57"/>
        <v/>
      </c>
      <c r="M494" s="48"/>
      <c r="N494" s="49"/>
      <c r="O494" s="50"/>
      <c r="P494" s="81" t="str">
        <f t="shared" si="63"/>
        <v/>
      </c>
      <c r="Q494" s="5"/>
      <c r="R494" s="81" t="str">
        <f t="shared" si="62"/>
        <v/>
      </c>
    </row>
    <row r="495" spans="2:18" ht="13" x14ac:dyDescent="0.3">
      <c r="B495" s="58">
        <f t="shared" si="58"/>
        <v>0</v>
      </c>
      <c r="C495" s="58" t="str">
        <f t="shared" si="59"/>
        <v/>
      </c>
      <c r="D495" s="58" t="str">
        <f>IF(OR(E495=0,E495=""),"",COUNTIF($E$7:E495,E495)&amp;E495)</f>
        <v/>
      </c>
      <c r="E495" s="58" t="str">
        <f t="shared" si="60"/>
        <v/>
      </c>
      <c r="F495" s="57">
        <f t="shared" si="61"/>
        <v>0</v>
      </c>
      <c r="H495" s="51"/>
      <c r="I495" s="50"/>
      <c r="J495" s="50"/>
      <c r="K495" s="50"/>
      <c r="L495" s="55" t="str">
        <f t="shared" si="57"/>
        <v/>
      </c>
      <c r="M495" s="48"/>
      <c r="N495" s="49"/>
      <c r="O495" s="50"/>
      <c r="P495" s="81" t="str">
        <f t="shared" si="63"/>
        <v/>
      </c>
      <c r="Q495" s="5"/>
      <c r="R495" s="81" t="str">
        <f t="shared" si="62"/>
        <v/>
      </c>
    </row>
    <row r="496" spans="2:18" ht="13" x14ac:dyDescent="0.3">
      <c r="B496" s="58">
        <f t="shared" si="58"/>
        <v>0</v>
      </c>
      <c r="C496" s="58" t="str">
        <f t="shared" si="59"/>
        <v/>
      </c>
      <c r="D496" s="58" t="str">
        <f>IF(OR(E496=0,E496=""),"",COUNTIF($E$7:E496,E496)&amp;E496)</f>
        <v/>
      </c>
      <c r="E496" s="58" t="str">
        <f t="shared" si="60"/>
        <v/>
      </c>
      <c r="F496" s="57">
        <f t="shared" si="61"/>
        <v>0</v>
      </c>
      <c r="H496" s="51"/>
      <c r="I496" s="50"/>
      <c r="J496" s="50"/>
      <c r="K496" s="50"/>
      <c r="L496" s="55" t="str">
        <f t="shared" si="57"/>
        <v/>
      </c>
      <c r="M496" s="48"/>
      <c r="N496" s="49"/>
      <c r="O496" s="50"/>
      <c r="P496" s="81" t="str">
        <f t="shared" si="63"/>
        <v/>
      </c>
      <c r="Q496" s="5"/>
      <c r="R496" s="81" t="str">
        <f t="shared" si="62"/>
        <v/>
      </c>
    </row>
    <row r="497" spans="2:18" ht="13" x14ac:dyDescent="0.3">
      <c r="B497" s="58">
        <f t="shared" si="58"/>
        <v>0</v>
      </c>
      <c r="C497" s="58" t="str">
        <f t="shared" si="59"/>
        <v/>
      </c>
      <c r="D497" s="58" t="str">
        <f>IF(OR(E497=0,E497=""),"",COUNTIF($E$7:E497,E497)&amp;E497)</f>
        <v/>
      </c>
      <c r="E497" s="58" t="str">
        <f t="shared" si="60"/>
        <v/>
      </c>
      <c r="F497" s="57">
        <f t="shared" si="61"/>
        <v>0</v>
      </c>
      <c r="H497" s="51"/>
      <c r="I497" s="50"/>
      <c r="J497" s="50"/>
      <c r="K497" s="50"/>
      <c r="L497" s="55" t="str">
        <f t="shared" si="57"/>
        <v/>
      </c>
      <c r="M497" s="48"/>
      <c r="N497" s="49"/>
      <c r="O497" s="50"/>
      <c r="P497" s="81" t="str">
        <f t="shared" si="63"/>
        <v/>
      </c>
      <c r="Q497" s="5"/>
      <c r="R497" s="81" t="str">
        <f t="shared" si="62"/>
        <v/>
      </c>
    </row>
    <row r="498" spans="2:18" ht="13" x14ac:dyDescent="0.3">
      <c r="B498" s="58">
        <f t="shared" si="58"/>
        <v>0</v>
      </c>
      <c r="C498" s="58" t="str">
        <f t="shared" si="59"/>
        <v/>
      </c>
      <c r="D498" s="58" t="str">
        <f>IF(OR(E498=0,E498=""),"",COUNTIF($E$7:E498,E498)&amp;E498)</f>
        <v/>
      </c>
      <c r="E498" s="58" t="str">
        <f t="shared" si="60"/>
        <v/>
      </c>
      <c r="F498" s="57">
        <f t="shared" si="61"/>
        <v>0</v>
      </c>
      <c r="H498" s="51"/>
      <c r="I498" s="50"/>
      <c r="J498" s="50"/>
      <c r="K498" s="50"/>
      <c r="L498" s="55" t="str">
        <f t="shared" si="57"/>
        <v/>
      </c>
      <c r="M498" s="48"/>
      <c r="N498" s="49"/>
      <c r="O498" s="50"/>
      <c r="P498" s="81" t="str">
        <f t="shared" si="63"/>
        <v/>
      </c>
      <c r="Q498" s="5"/>
      <c r="R498" s="81" t="str">
        <f t="shared" si="62"/>
        <v/>
      </c>
    </row>
    <row r="499" spans="2:18" ht="13" x14ac:dyDescent="0.3">
      <c r="B499" s="58">
        <f t="shared" si="58"/>
        <v>0</v>
      </c>
      <c r="C499" s="58" t="str">
        <f t="shared" si="59"/>
        <v/>
      </c>
      <c r="D499" s="58" t="str">
        <f>IF(OR(E499=0,E499=""),"",COUNTIF($E$7:E499,E499)&amp;E499)</f>
        <v/>
      </c>
      <c r="E499" s="58" t="str">
        <f t="shared" si="60"/>
        <v/>
      </c>
      <c r="F499" s="57">
        <f t="shared" si="61"/>
        <v>0</v>
      </c>
      <c r="H499" s="51"/>
      <c r="I499" s="50"/>
      <c r="J499" s="50"/>
      <c r="K499" s="50"/>
      <c r="L499" s="55" t="str">
        <f t="shared" si="57"/>
        <v/>
      </c>
      <c r="M499" s="48"/>
      <c r="N499" s="49"/>
      <c r="O499" s="50"/>
      <c r="P499" s="81" t="str">
        <f t="shared" si="63"/>
        <v/>
      </c>
      <c r="Q499" s="5"/>
      <c r="R499" s="81" t="str">
        <f t="shared" si="62"/>
        <v/>
      </c>
    </row>
    <row r="500" spans="2:18" ht="13" x14ac:dyDescent="0.3">
      <c r="B500" s="58">
        <f t="shared" si="58"/>
        <v>0</v>
      </c>
      <c r="C500" s="58" t="str">
        <f t="shared" si="59"/>
        <v/>
      </c>
      <c r="D500" s="58" t="str">
        <f>IF(OR(E500=0,E500=""),"",COUNTIF($E$7:E500,E500)&amp;E500)</f>
        <v/>
      </c>
      <c r="E500" s="58" t="str">
        <f t="shared" si="60"/>
        <v/>
      </c>
      <c r="F500" s="57">
        <f t="shared" si="61"/>
        <v>0</v>
      </c>
      <c r="H500" s="51"/>
      <c r="I500" s="50"/>
      <c r="J500" s="50"/>
      <c r="K500" s="50"/>
      <c r="L500" s="55" t="str">
        <f t="shared" si="57"/>
        <v/>
      </c>
      <c r="M500" s="48"/>
      <c r="N500" s="49"/>
      <c r="O500" s="50"/>
      <c r="P500" s="81" t="str">
        <f t="shared" si="63"/>
        <v/>
      </c>
      <c r="Q500" s="5"/>
      <c r="R500" s="81" t="str">
        <f t="shared" si="62"/>
        <v/>
      </c>
    </row>
    <row r="501" spans="2:18" ht="13" x14ac:dyDescent="0.3">
      <c r="B501" s="58">
        <f t="shared" si="58"/>
        <v>0</v>
      </c>
      <c r="C501" s="58" t="str">
        <f t="shared" si="59"/>
        <v/>
      </c>
      <c r="D501" s="58" t="str">
        <f>IF(OR(E501=0,E501=""),"",COUNTIF($E$7:E501,E501)&amp;E501)</f>
        <v/>
      </c>
      <c r="E501" s="58" t="str">
        <f t="shared" si="60"/>
        <v/>
      </c>
      <c r="F501" s="57">
        <f t="shared" si="61"/>
        <v>0</v>
      </c>
      <c r="H501" s="51"/>
      <c r="I501" s="50"/>
      <c r="J501" s="50"/>
      <c r="K501" s="50"/>
      <c r="L501" s="55" t="str">
        <f t="shared" si="57"/>
        <v/>
      </c>
      <c r="M501" s="48"/>
      <c r="N501" s="49"/>
      <c r="O501" s="50"/>
      <c r="P501" s="81" t="str">
        <f t="shared" si="63"/>
        <v/>
      </c>
      <c r="Q501" s="5"/>
      <c r="R501" s="81" t="str">
        <f t="shared" si="62"/>
        <v/>
      </c>
    </row>
    <row r="502" spans="2:18" ht="13" x14ac:dyDescent="0.3">
      <c r="B502" s="58">
        <f t="shared" si="58"/>
        <v>0</v>
      </c>
      <c r="C502" s="58" t="str">
        <f t="shared" si="59"/>
        <v/>
      </c>
      <c r="D502" s="58" t="str">
        <f>IF(OR(E502=0,E502=""),"",COUNTIF($E$7:E502,E502)&amp;E502)</f>
        <v/>
      </c>
      <c r="E502" s="58" t="str">
        <f t="shared" si="60"/>
        <v/>
      </c>
      <c r="F502" s="57">
        <f t="shared" si="61"/>
        <v>0</v>
      </c>
      <c r="H502" s="51"/>
      <c r="I502" s="50"/>
      <c r="J502" s="50"/>
      <c r="K502" s="50"/>
      <c r="L502" s="55" t="str">
        <f t="shared" si="57"/>
        <v/>
      </c>
      <c r="M502" s="48"/>
      <c r="N502" s="49"/>
      <c r="O502" s="50"/>
      <c r="P502" s="81" t="str">
        <f t="shared" si="63"/>
        <v/>
      </c>
      <c r="Q502" s="5"/>
      <c r="R502" s="81" t="str">
        <f t="shared" si="62"/>
        <v/>
      </c>
    </row>
    <row r="503" spans="2:18" ht="13" x14ac:dyDescent="0.3">
      <c r="B503" s="58">
        <f t="shared" si="58"/>
        <v>0</v>
      </c>
      <c r="C503" s="58" t="str">
        <f t="shared" si="59"/>
        <v/>
      </c>
      <c r="D503" s="58" t="str">
        <f>IF(OR(E503=0,E503=""),"",COUNTIF($E$7:E503,E503)&amp;E503)</f>
        <v/>
      </c>
      <c r="E503" s="58" t="str">
        <f t="shared" si="60"/>
        <v/>
      </c>
      <c r="F503" s="57">
        <f t="shared" si="61"/>
        <v>0</v>
      </c>
      <c r="H503" s="51"/>
      <c r="I503" s="50"/>
      <c r="J503" s="50"/>
      <c r="K503" s="50"/>
      <c r="L503" s="55" t="str">
        <f t="shared" si="57"/>
        <v/>
      </c>
      <c r="M503" s="48"/>
      <c r="N503" s="49"/>
      <c r="O503" s="50"/>
      <c r="P503" s="81" t="str">
        <f t="shared" si="63"/>
        <v/>
      </c>
      <c r="Q503" s="5"/>
      <c r="R503" s="81" t="str">
        <f t="shared" si="62"/>
        <v/>
      </c>
    </row>
    <row r="504" spans="2:18" ht="13" x14ac:dyDescent="0.3">
      <c r="B504" s="58">
        <f t="shared" si="58"/>
        <v>0</v>
      </c>
      <c r="C504" s="58" t="str">
        <f t="shared" si="59"/>
        <v/>
      </c>
      <c r="D504" s="58" t="str">
        <f>IF(OR(E504=0,E504=""),"",COUNTIF($E$7:E504,E504)&amp;E504)</f>
        <v/>
      </c>
      <c r="E504" s="58" t="str">
        <f t="shared" si="60"/>
        <v/>
      </c>
      <c r="F504" s="57">
        <f t="shared" si="61"/>
        <v>0</v>
      </c>
      <c r="H504" s="51"/>
      <c r="I504" s="50"/>
      <c r="J504" s="50"/>
      <c r="K504" s="50"/>
      <c r="L504" s="55" t="str">
        <f t="shared" si="57"/>
        <v/>
      </c>
      <c r="M504" s="48"/>
      <c r="N504" s="49"/>
      <c r="O504" s="50"/>
      <c r="P504" s="81" t="str">
        <f t="shared" si="63"/>
        <v/>
      </c>
      <c r="Q504" s="5"/>
      <c r="R504" s="81" t="str">
        <f t="shared" si="62"/>
        <v/>
      </c>
    </row>
    <row r="505" spans="2:18" ht="13" x14ac:dyDescent="0.3">
      <c r="B505" s="58">
        <f t="shared" si="58"/>
        <v>0</v>
      </c>
      <c r="C505" s="58" t="str">
        <f t="shared" si="59"/>
        <v/>
      </c>
      <c r="D505" s="58" t="str">
        <f>IF(OR(E505=0,E505=""),"",COUNTIF($E$7:E505,E505)&amp;E505)</f>
        <v/>
      </c>
      <c r="E505" s="58" t="str">
        <f t="shared" si="60"/>
        <v/>
      </c>
      <c r="F505" s="57">
        <f t="shared" si="61"/>
        <v>0</v>
      </c>
      <c r="H505" s="51"/>
      <c r="I505" s="50"/>
      <c r="J505" s="50"/>
      <c r="K505" s="50"/>
      <c r="L505" s="55" t="str">
        <f t="shared" si="57"/>
        <v/>
      </c>
      <c r="M505" s="48"/>
      <c r="N505" s="49"/>
      <c r="O505" s="50"/>
      <c r="P505" s="81" t="str">
        <f t="shared" si="63"/>
        <v/>
      </c>
      <c r="Q505" s="5"/>
      <c r="R505" s="81" t="str">
        <f t="shared" si="62"/>
        <v/>
      </c>
    </row>
    <row r="506" spans="2:18" ht="13" x14ac:dyDescent="0.3">
      <c r="B506" s="58">
        <f t="shared" si="58"/>
        <v>0</v>
      </c>
      <c r="C506" s="58" t="str">
        <f t="shared" si="59"/>
        <v/>
      </c>
      <c r="D506" s="58" t="str">
        <f>IF(OR(E506=0,E506=""),"",COUNTIF($E$7:E506,E506)&amp;E506)</f>
        <v/>
      </c>
      <c r="E506" s="58" t="str">
        <f t="shared" si="60"/>
        <v/>
      </c>
      <c r="F506" s="57">
        <f t="shared" si="61"/>
        <v>0</v>
      </c>
      <c r="H506" s="51"/>
      <c r="I506" s="50"/>
      <c r="J506" s="50"/>
      <c r="K506" s="50"/>
      <c r="L506" s="55" t="str">
        <f t="shared" si="57"/>
        <v/>
      </c>
      <c r="M506" s="48"/>
      <c r="N506" s="49"/>
      <c r="O506" s="50"/>
      <c r="P506" s="81" t="str">
        <f t="shared" si="63"/>
        <v/>
      </c>
      <c r="Q506" s="5"/>
      <c r="R506" s="81" t="str">
        <f t="shared" si="62"/>
        <v/>
      </c>
    </row>
    <row r="507" spans="2:18" ht="13" x14ac:dyDescent="0.3">
      <c r="B507" s="58">
        <f t="shared" si="58"/>
        <v>0</v>
      </c>
      <c r="C507" s="58" t="str">
        <f t="shared" si="59"/>
        <v/>
      </c>
      <c r="D507" s="58" t="str">
        <f>IF(OR(E507=0,E507=""),"",COUNTIF($E$7:E507,E507)&amp;E507)</f>
        <v/>
      </c>
      <c r="E507" s="58" t="str">
        <f t="shared" si="60"/>
        <v/>
      </c>
      <c r="F507" s="57">
        <f t="shared" si="61"/>
        <v>0</v>
      </c>
      <c r="H507" s="51"/>
      <c r="I507" s="50"/>
      <c r="J507" s="50"/>
      <c r="K507" s="50"/>
      <c r="L507" s="55" t="str">
        <f t="shared" si="57"/>
        <v/>
      </c>
      <c r="M507" s="48"/>
      <c r="N507" s="49"/>
      <c r="O507" s="50"/>
      <c r="P507" s="81" t="str">
        <f t="shared" si="63"/>
        <v/>
      </c>
      <c r="Q507" s="5"/>
      <c r="R507" s="81" t="str">
        <f t="shared" si="62"/>
        <v/>
      </c>
    </row>
    <row r="508" spans="2:18" ht="13" x14ac:dyDescent="0.3">
      <c r="B508" s="58">
        <f t="shared" si="58"/>
        <v>0</v>
      </c>
      <c r="C508" s="58" t="str">
        <f t="shared" si="59"/>
        <v/>
      </c>
      <c r="D508" s="58" t="str">
        <f>IF(OR(E508=0,E508=""),"",COUNTIF($E$7:E508,E508)&amp;E508)</f>
        <v/>
      </c>
      <c r="E508" s="58" t="str">
        <f t="shared" si="60"/>
        <v/>
      </c>
      <c r="F508" s="57">
        <f t="shared" si="61"/>
        <v>0</v>
      </c>
      <c r="H508" s="51"/>
      <c r="I508" s="50"/>
      <c r="J508" s="50"/>
      <c r="K508" s="50"/>
      <c r="L508" s="55" t="str">
        <f t="shared" si="57"/>
        <v/>
      </c>
      <c r="M508" s="48"/>
      <c r="N508" s="49"/>
      <c r="O508" s="50"/>
      <c r="P508" s="81" t="str">
        <f t="shared" si="63"/>
        <v/>
      </c>
      <c r="Q508" s="5"/>
      <c r="R508" s="81" t="str">
        <f t="shared" si="62"/>
        <v/>
      </c>
    </row>
    <row r="509" spans="2:18" ht="13" x14ac:dyDescent="0.3">
      <c r="B509" s="58">
        <f t="shared" si="58"/>
        <v>0</v>
      </c>
      <c r="C509" s="58" t="str">
        <f t="shared" si="59"/>
        <v/>
      </c>
      <c r="D509" s="58" t="str">
        <f>IF(OR(E509=0,E509=""),"",COUNTIF($E$7:E509,E509)&amp;E509)</f>
        <v/>
      </c>
      <c r="E509" s="58" t="str">
        <f t="shared" si="60"/>
        <v/>
      </c>
      <c r="F509" s="57">
        <f t="shared" si="61"/>
        <v>0</v>
      </c>
      <c r="H509" s="51"/>
      <c r="I509" s="50"/>
      <c r="J509" s="50"/>
      <c r="K509" s="50"/>
      <c r="L509" s="55" t="str">
        <f t="shared" si="57"/>
        <v/>
      </c>
      <c r="M509" s="48"/>
      <c r="N509" s="49"/>
      <c r="O509" s="50"/>
      <c r="P509" s="81" t="str">
        <f t="shared" si="63"/>
        <v/>
      </c>
      <c r="Q509" s="5"/>
      <c r="R509" s="81" t="str">
        <f t="shared" si="62"/>
        <v/>
      </c>
    </row>
    <row r="510" spans="2:18" ht="13" x14ac:dyDescent="0.3">
      <c r="B510" s="58">
        <f t="shared" si="58"/>
        <v>0</v>
      </c>
      <c r="C510" s="58" t="str">
        <f t="shared" si="59"/>
        <v/>
      </c>
      <c r="D510" s="58" t="str">
        <f>IF(OR(E510=0,E510=""),"",COUNTIF($E$7:E510,E510)&amp;E510)</f>
        <v/>
      </c>
      <c r="E510" s="58" t="str">
        <f t="shared" si="60"/>
        <v/>
      </c>
      <c r="F510" s="57">
        <f t="shared" si="61"/>
        <v>0</v>
      </c>
      <c r="H510" s="51"/>
      <c r="I510" s="50"/>
      <c r="J510" s="50"/>
      <c r="K510" s="50"/>
      <c r="L510" s="55" t="str">
        <f t="shared" si="57"/>
        <v/>
      </c>
      <c r="M510" s="48"/>
      <c r="N510" s="49"/>
      <c r="O510" s="50"/>
      <c r="P510" s="81" t="str">
        <f t="shared" si="63"/>
        <v/>
      </c>
      <c r="Q510" s="5"/>
      <c r="R510" s="81" t="str">
        <f t="shared" si="62"/>
        <v/>
      </c>
    </row>
    <row r="511" spans="2:18" ht="13" x14ac:dyDescent="0.3">
      <c r="B511" s="58">
        <f t="shared" si="58"/>
        <v>0</v>
      </c>
      <c r="C511" s="58" t="str">
        <f t="shared" si="59"/>
        <v/>
      </c>
      <c r="D511" s="58" t="str">
        <f>IF(OR(E511=0,E511=""),"",COUNTIF($E$7:E511,E511)&amp;E511)</f>
        <v/>
      </c>
      <c r="E511" s="58" t="str">
        <f t="shared" si="60"/>
        <v/>
      </c>
      <c r="F511" s="57">
        <f t="shared" si="61"/>
        <v>0</v>
      </c>
      <c r="H511" s="51"/>
      <c r="I511" s="50"/>
      <c r="J511" s="50"/>
      <c r="K511" s="50"/>
      <c r="L511" s="55" t="str">
        <f t="shared" si="57"/>
        <v/>
      </c>
      <c r="M511" s="48"/>
      <c r="N511" s="49"/>
      <c r="O511" s="50"/>
      <c r="P511" s="81" t="str">
        <f t="shared" si="63"/>
        <v/>
      </c>
      <c r="Q511" s="5"/>
      <c r="R511" s="81" t="str">
        <f t="shared" si="62"/>
        <v/>
      </c>
    </row>
    <row r="512" spans="2:18" ht="13" x14ac:dyDescent="0.3">
      <c r="B512" s="58">
        <f t="shared" si="58"/>
        <v>0</v>
      </c>
      <c r="C512" s="58" t="str">
        <f t="shared" si="59"/>
        <v/>
      </c>
      <c r="D512" s="58" t="str">
        <f>IF(OR(E512=0,E512=""),"",COUNTIF($E$7:E512,E512)&amp;E512)</f>
        <v/>
      </c>
      <c r="E512" s="58" t="str">
        <f t="shared" si="60"/>
        <v/>
      </c>
      <c r="F512" s="57">
        <f t="shared" si="61"/>
        <v>0</v>
      </c>
      <c r="H512" s="51"/>
      <c r="I512" s="50"/>
      <c r="J512" s="50"/>
      <c r="K512" s="50"/>
      <c r="L512" s="55" t="str">
        <f t="shared" si="57"/>
        <v/>
      </c>
      <c r="M512" s="48"/>
      <c r="N512" s="49"/>
      <c r="O512" s="50"/>
      <c r="P512" s="81" t="str">
        <f t="shared" si="63"/>
        <v/>
      </c>
      <c r="Q512" s="5"/>
      <c r="R512" s="81" t="str">
        <f t="shared" si="62"/>
        <v/>
      </c>
    </row>
    <row r="513" spans="2:18" ht="13" x14ac:dyDescent="0.3">
      <c r="B513" s="58">
        <f t="shared" si="58"/>
        <v>0</v>
      </c>
      <c r="C513" s="58" t="str">
        <f t="shared" si="59"/>
        <v/>
      </c>
      <c r="D513" s="58" t="str">
        <f>IF(OR(E513=0,E513=""),"",COUNTIF($E$7:E513,E513)&amp;E513)</f>
        <v/>
      </c>
      <c r="E513" s="58" t="str">
        <f t="shared" si="60"/>
        <v/>
      </c>
      <c r="F513" s="57">
        <f t="shared" si="61"/>
        <v>0</v>
      </c>
      <c r="H513" s="51"/>
      <c r="I513" s="50"/>
      <c r="J513" s="50"/>
      <c r="K513" s="50"/>
      <c r="L513" s="55" t="str">
        <f t="shared" si="57"/>
        <v/>
      </c>
      <c r="M513" s="48"/>
      <c r="N513" s="49"/>
      <c r="O513" s="50"/>
      <c r="P513" s="81" t="str">
        <f t="shared" si="63"/>
        <v/>
      </c>
      <c r="Q513" s="5"/>
      <c r="R513" s="81" t="str">
        <f t="shared" si="62"/>
        <v/>
      </c>
    </row>
    <row r="514" spans="2:18" ht="13" x14ac:dyDescent="0.3">
      <c r="B514" s="58">
        <f t="shared" si="58"/>
        <v>0</v>
      </c>
      <c r="C514" s="58" t="str">
        <f t="shared" si="59"/>
        <v/>
      </c>
      <c r="D514" s="58" t="str">
        <f>IF(OR(E514=0,E514=""),"",COUNTIF($E$7:E514,E514)&amp;E514)</f>
        <v/>
      </c>
      <c r="E514" s="58" t="str">
        <f t="shared" si="60"/>
        <v/>
      </c>
      <c r="F514" s="57">
        <f t="shared" si="61"/>
        <v>0</v>
      </c>
      <c r="H514" s="51"/>
      <c r="I514" s="50"/>
      <c r="J514" s="50"/>
      <c r="K514" s="50"/>
      <c r="L514" s="55" t="str">
        <f t="shared" si="57"/>
        <v/>
      </c>
      <c r="M514" s="48"/>
      <c r="N514" s="49"/>
      <c r="O514" s="50"/>
      <c r="P514" s="81" t="str">
        <f t="shared" si="63"/>
        <v/>
      </c>
      <c r="Q514" s="5"/>
      <c r="R514" s="81" t="str">
        <f t="shared" si="62"/>
        <v/>
      </c>
    </row>
    <row r="515" spans="2:18" ht="13" x14ac:dyDescent="0.3">
      <c r="B515" s="58">
        <f t="shared" si="58"/>
        <v>0</v>
      </c>
      <c r="C515" s="58" t="str">
        <f t="shared" si="59"/>
        <v/>
      </c>
      <c r="D515" s="58" t="str">
        <f>IF(OR(E515=0,E515=""),"",COUNTIF($E$7:E515,E515)&amp;E515)</f>
        <v/>
      </c>
      <c r="E515" s="58" t="str">
        <f t="shared" si="60"/>
        <v/>
      </c>
      <c r="F515" s="57">
        <f t="shared" si="61"/>
        <v>0</v>
      </c>
      <c r="H515" s="51"/>
      <c r="I515" s="50"/>
      <c r="J515" s="50"/>
      <c r="K515" s="50"/>
      <c r="L515" s="55" t="str">
        <f t="shared" si="57"/>
        <v/>
      </c>
      <c r="M515" s="48"/>
      <c r="N515" s="49"/>
      <c r="O515" s="50"/>
      <c r="P515" s="81" t="str">
        <f t="shared" si="63"/>
        <v/>
      </c>
      <c r="Q515" s="5"/>
      <c r="R515" s="81" t="str">
        <f t="shared" si="62"/>
        <v/>
      </c>
    </row>
    <row r="516" spans="2:18" ht="13" x14ac:dyDescent="0.3">
      <c r="B516" s="58">
        <f t="shared" si="58"/>
        <v>0</v>
      </c>
      <c r="C516" s="58" t="str">
        <f t="shared" si="59"/>
        <v/>
      </c>
      <c r="D516" s="58" t="str">
        <f>IF(OR(E516=0,E516=""),"",COUNTIF($E$7:E516,E516)&amp;E516)</f>
        <v/>
      </c>
      <c r="E516" s="58" t="str">
        <f t="shared" si="60"/>
        <v/>
      </c>
      <c r="F516" s="57">
        <f t="shared" si="61"/>
        <v>0</v>
      </c>
      <c r="H516" s="51"/>
      <c r="I516" s="50"/>
      <c r="J516" s="50"/>
      <c r="K516" s="50"/>
      <c r="L516" s="55" t="str">
        <f t="shared" si="57"/>
        <v/>
      </c>
      <c r="M516" s="48"/>
      <c r="N516" s="49"/>
      <c r="O516" s="50"/>
      <c r="P516" s="81" t="str">
        <f t="shared" si="63"/>
        <v/>
      </c>
      <c r="Q516" s="5"/>
      <c r="R516" s="81" t="str">
        <f t="shared" si="62"/>
        <v/>
      </c>
    </row>
    <row r="517" spans="2:18" ht="13" x14ac:dyDescent="0.3">
      <c r="B517" s="58">
        <f t="shared" si="58"/>
        <v>0</v>
      </c>
      <c r="C517" s="58" t="str">
        <f t="shared" si="59"/>
        <v/>
      </c>
      <c r="D517" s="58" t="str">
        <f>IF(OR(E517=0,E517=""),"",COUNTIF($E$7:E517,E517)&amp;E517)</f>
        <v/>
      </c>
      <c r="E517" s="58" t="str">
        <f t="shared" si="60"/>
        <v/>
      </c>
      <c r="F517" s="57">
        <f t="shared" si="61"/>
        <v>0</v>
      </c>
      <c r="H517" s="51"/>
      <c r="I517" s="50"/>
      <c r="J517" s="50"/>
      <c r="K517" s="50"/>
      <c r="L517" s="55" t="str">
        <f t="shared" si="57"/>
        <v/>
      </c>
      <c r="M517" s="48"/>
      <c r="N517" s="49"/>
      <c r="O517" s="50"/>
      <c r="P517" s="81" t="str">
        <f t="shared" si="63"/>
        <v/>
      </c>
      <c r="Q517" s="5"/>
      <c r="R517" s="81" t="str">
        <f t="shared" si="62"/>
        <v/>
      </c>
    </row>
    <row r="518" spans="2:18" ht="13" x14ac:dyDescent="0.3">
      <c r="B518" s="58">
        <f t="shared" si="58"/>
        <v>0</v>
      </c>
      <c r="C518" s="58" t="str">
        <f t="shared" si="59"/>
        <v/>
      </c>
      <c r="D518" s="58" t="str">
        <f>IF(OR(E518=0,E518=""),"",COUNTIF($E$7:E518,E518)&amp;E518)</f>
        <v/>
      </c>
      <c r="E518" s="58" t="str">
        <f t="shared" si="60"/>
        <v/>
      </c>
      <c r="F518" s="57">
        <f t="shared" si="61"/>
        <v>0</v>
      </c>
      <c r="H518" s="51"/>
      <c r="I518" s="50"/>
      <c r="J518" s="50"/>
      <c r="K518" s="50"/>
      <c r="L518" s="55" t="str">
        <f t="shared" si="57"/>
        <v/>
      </c>
      <c r="M518" s="48"/>
      <c r="N518" s="49"/>
      <c r="O518" s="50"/>
      <c r="P518" s="81" t="str">
        <f t="shared" si="63"/>
        <v/>
      </c>
      <c r="Q518" s="5"/>
      <c r="R518" s="81" t="str">
        <f t="shared" si="62"/>
        <v/>
      </c>
    </row>
    <row r="519" spans="2:18" ht="13" x14ac:dyDescent="0.3">
      <c r="B519" s="58">
        <f t="shared" si="58"/>
        <v>0</v>
      </c>
      <c r="C519" s="58" t="str">
        <f t="shared" si="59"/>
        <v/>
      </c>
      <c r="D519" s="58" t="str">
        <f>IF(OR(E519=0,E519=""),"",COUNTIF($E$7:E519,E519)&amp;E519)</f>
        <v/>
      </c>
      <c r="E519" s="58" t="str">
        <f t="shared" si="60"/>
        <v/>
      </c>
      <c r="F519" s="57">
        <f t="shared" si="61"/>
        <v>0</v>
      </c>
      <c r="H519" s="51"/>
      <c r="I519" s="50"/>
      <c r="J519" s="50"/>
      <c r="K519" s="50"/>
      <c r="L519" s="55" t="str">
        <f t="shared" si="57"/>
        <v/>
      </c>
      <c r="M519" s="48"/>
      <c r="N519" s="49"/>
      <c r="O519" s="50"/>
      <c r="P519" s="81" t="str">
        <f t="shared" si="63"/>
        <v/>
      </c>
      <c r="Q519" s="5"/>
      <c r="R519" s="81" t="str">
        <f t="shared" si="62"/>
        <v/>
      </c>
    </row>
    <row r="520" spans="2:18" ht="13" x14ac:dyDescent="0.3">
      <c r="B520" s="58">
        <f t="shared" si="58"/>
        <v>0</v>
      </c>
      <c r="C520" s="58" t="str">
        <f t="shared" si="59"/>
        <v/>
      </c>
      <c r="D520" s="58" t="str">
        <f>IF(OR(E520=0,E520=""),"",COUNTIF($E$7:E520,E520)&amp;E520)</f>
        <v/>
      </c>
      <c r="E520" s="58" t="str">
        <f t="shared" si="60"/>
        <v/>
      </c>
      <c r="F520" s="57">
        <f t="shared" si="61"/>
        <v>0</v>
      </c>
      <c r="H520" s="51"/>
      <c r="I520" s="50"/>
      <c r="J520" s="50"/>
      <c r="K520" s="50"/>
      <c r="L520" s="55" t="str">
        <f t="shared" ref="L520:L583" si="64">IFERROR(IF(K520="","",VLOOKUP(K520,T_Akun,2,0)),"Cek Kembali Kode Akun nya!!!")</f>
        <v/>
      </c>
      <c r="M520" s="48"/>
      <c r="N520" s="49"/>
      <c r="O520" s="50"/>
      <c r="P520" s="81" t="str">
        <f t="shared" si="63"/>
        <v/>
      </c>
      <c r="Q520" s="5"/>
      <c r="R520" s="81" t="str">
        <f t="shared" si="62"/>
        <v/>
      </c>
    </row>
    <row r="521" spans="2:18" ht="13" x14ac:dyDescent="0.3">
      <c r="B521" s="58">
        <f t="shared" ref="B521:B584" si="65">IF(C521&lt;&gt;"","",K521)</f>
        <v>0</v>
      </c>
      <c r="C521" s="58" t="str">
        <f t="shared" ref="C521:C584" si="66">IF(LEFT(I521,3)="JP-",K521,"")</f>
        <v/>
      </c>
      <c r="D521" s="58" t="str">
        <f>IF(OR(E521=0,E521=""),"",COUNTIF($E$7:E521,E521)&amp;E521)</f>
        <v/>
      </c>
      <c r="E521" s="58" t="str">
        <f t="shared" ref="E521:E584" si="67">IF(K521=Filter_BB,K521,"")</f>
        <v/>
      </c>
      <c r="F521" s="57">
        <f t="shared" ref="F521:F584" si="68">IF(J521="",0,1)</f>
        <v>0</v>
      </c>
      <c r="H521" s="51"/>
      <c r="I521" s="50"/>
      <c r="J521" s="50"/>
      <c r="K521" s="50"/>
      <c r="L521" s="55" t="str">
        <f t="shared" si="64"/>
        <v/>
      </c>
      <c r="M521" s="48"/>
      <c r="N521" s="49"/>
      <c r="O521" s="50"/>
      <c r="P521" s="81" t="str">
        <f t="shared" si="63"/>
        <v/>
      </c>
      <c r="Q521" s="5"/>
      <c r="R521" s="81" t="str">
        <f t="shared" ref="R521:R584" si="69">IF($O521&gt;0,$O521,IF($H521&gt;0,IF($O522&gt;0,$O522,""),""))</f>
        <v/>
      </c>
    </row>
    <row r="522" spans="2:18" ht="13" x14ac:dyDescent="0.3">
      <c r="B522" s="58">
        <f t="shared" si="65"/>
        <v>0</v>
      </c>
      <c r="C522" s="58" t="str">
        <f t="shared" si="66"/>
        <v/>
      </c>
      <c r="D522" s="58" t="str">
        <f>IF(OR(E522=0,E522=""),"",COUNTIF($E$7:E522,E522)&amp;E522)</f>
        <v/>
      </c>
      <c r="E522" s="58" t="str">
        <f t="shared" si="67"/>
        <v/>
      </c>
      <c r="F522" s="57">
        <f t="shared" si="68"/>
        <v>0</v>
      </c>
      <c r="H522" s="51"/>
      <c r="I522" s="50"/>
      <c r="J522" s="50"/>
      <c r="K522" s="50"/>
      <c r="L522" s="55" t="str">
        <f t="shared" si="64"/>
        <v/>
      </c>
      <c r="M522" s="48"/>
      <c r="N522" s="49"/>
      <c r="O522" s="50"/>
      <c r="P522" s="81" t="str">
        <f t="shared" ref="P522:P585" si="70">IF(O522&gt;0,O522,IF(H522&gt;0,IF(OR(P521="F.TTD",P521=""),R523,P521),""))</f>
        <v/>
      </c>
      <c r="Q522" s="5"/>
      <c r="R522" s="81" t="str">
        <f t="shared" si="69"/>
        <v/>
      </c>
    </row>
    <row r="523" spans="2:18" ht="13" x14ac:dyDescent="0.3">
      <c r="B523" s="58">
        <f t="shared" si="65"/>
        <v>0</v>
      </c>
      <c r="C523" s="58" t="str">
        <f t="shared" si="66"/>
        <v/>
      </c>
      <c r="D523" s="58" t="str">
        <f>IF(OR(E523=0,E523=""),"",COUNTIF($E$7:E523,E523)&amp;E523)</f>
        <v/>
      </c>
      <c r="E523" s="58" t="str">
        <f t="shared" si="67"/>
        <v/>
      </c>
      <c r="F523" s="57">
        <f t="shared" si="68"/>
        <v>0</v>
      </c>
      <c r="H523" s="51"/>
      <c r="I523" s="50"/>
      <c r="J523" s="50"/>
      <c r="K523" s="50"/>
      <c r="L523" s="55" t="str">
        <f t="shared" si="64"/>
        <v/>
      </c>
      <c r="M523" s="48"/>
      <c r="N523" s="49"/>
      <c r="O523" s="50"/>
      <c r="P523" s="81" t="str">
        <f t="shared" si="70"/>
        <v/>
      </c>
      <c r="Q523" s="5"/>
      <c r="R523" s="81" t="str">
        <f t="shared" si="69"/>
        <v/>
      </c>
    </row>
    <row r="524" spans="2:18" ht="13" x14ac:dyDescent="0.3">
      <c r="B524" s="58">
        <f t="shared" si="65"/>
        <v>0</v>
      </c>
      <c r="C524" s="58" t="str">
        <f t="shared" si="66"/>
        <v/>
      </c>
      <c r="D524" s="58" t="str">
        <f>IF(OR(E524=0,E524=""),"",COUNTIF($E$7:E524,E524)&amp;E524)</f>
        <v/>
      </c>
      <c r="E524" s="58" t="str">
        <f t="shared" si="67"/>
        <v/>
      </c>
      <c r="F524" s="57">
        <f t="shared" si="68"/>
        <v>0</v>
      </c>
      <c r="H524" s="51"/>
      <c r="I524" s="50"/>
      <c r="J524" s="50"/>
      <c r="K524" s="50"/>
      <c r="L524" s="55" t="str">
        <f t="shared" si="64"/>
        <v/>
      </c>
      <c r="M524" s="48"/>
      <c r="N524" s="49"/>
      <c r="O524" s="50"/>
      <c r="P524" s="81" t="str">
        <f t="shared" si="70"/>
        <v/>
      </c>
      <c r="Q524" s="5"/>
      <c r="R524" s="81" t="str">
        <f t="shared" si="69"/>
        <v/>
      </c>
    </row>
    <row r="525" spans="2:18" ht="13" x14ac:dyDescent="0.3">
      <c r="B525" s="58">
        <f t="shared" si="65"/>
        <v>0</v>
      </c>
      <c r="C525" s="58" t="str">
        <f t="shared" si="66"/>
        <v/>
      </c>
      <c r="D525" s="58" t="str">
        <f>IF(OR(E525=0,E525=""),"",COUNTIF($E$7:E525,E525)&amp;E525)</f>
        <v/>
      </c>
      <c r="E525" s="58" t="str">
        <f t="shared" si="67"/>
        <v/>
      </c>
      <c r="F525" s="57">
        <f t="shared" si="68"/>
        <v>0</v>
      </c>
      <c r="H525" s="51"/>
      <c r="I525" s="50"/>
      <c r="J525" s="50"/>
      <c r="K525" s="50"/>
      <c r="L525" s="55" t="str">
        <f t="shared" si="64"/>
        <v/>
      </c>
      <c r="M525" s="48"/>
      <c r="N525" s="49"/>
      <c r="O525" s="50"/>
      <c r="P525" s="81" t="str">
        <f t="shared" si="70"/>
        <v/>
      </c>
      <c r="Q525" s="5"/>
      <c r="R525" s="81" t="str">
        <f t="shared" si="69"/>
        <v/>
      </c>
    </row>
    <row r="526" spans="2:18" ht="13" x14ac:dyDescent="0.3">
      <c r="B526" s="58">
        <f t="shared" si="65"/>
        <v>0</v>
      </c>
      <c r="C526" s="58" t="str">
        <f t="shared" si="66"/>
        <v/>
      </c>
      <c r="D526" s="58" t="str">
        <f>IF(OR(E526=0,E526=""),"",COUNTIF($E$7:E526,E526)&amp;E526)</f>
        <v/>
      </c>
      <c r="E526" s="58" t="str">
        <f t="shared" si="67"/>
        <v/>
      </c>
      <c r="F526" s="57">
        <f t="shared" si="68"/>
        <v>0</v>
      </c>
      <c r="H526" s="51"/>
      <c r="I526" s="50"/>
      <c r="J526" s="50"/>
      <c r="K526" s="50"/>
      <c r="L526" s="55" t="str">
        <f t="shared" si="64"/>
        <v/>
      </c>
      <c r="M526" s="48"/>
      <c r="N526" s="49"/>
      <c r="O526" s="50"/>
      <c r="P526" s="81" t="str">
        <f t="shared" si="70"/>
        <v/>
      </c>
      <c r="Q526" s="5"/>
      <c r="R526" s="81" t="str">
        <f t="shared" si="69"/>
        <v/>
      </c>
    </row>
    <row r="527" spans="2:18" ht="13" x14ac:dyDescent="0.3">
      <c r="B527" s="58">
        <f t="shared" si="65"/>
        <v>0</v>
      </c>
      <c r="C527" s="58" t="str">
        <f t="shared" si="66"/>
        <v/>
      </c>
      <c r="D527" s="58" t="str">
        <f>IF(OR(E527=0,E527=""),"",COUNTIF($E$7:E527,E527)&amp;E527)</f>
        <v/>
      </c>
      <c r="E527" s="58" t="str">
        <f t="shared" si="67"/>
        <v/>
      </c>
      <c r="F527" s="57">
        <f t="shared" si="68"/>
        <v>0</v>
      </c>
      <c r="H527" s="51"/>
      <c r="I527" s="50"/>
      <c r="J527" s="50"/>
      <c r="K527" s="50"/>
      <c r="L527" s="55" t="str">
        <f t="shared" si="64"/>
        <v/>
      </c>
      <c r="M527" s="48"/>
      <c r="N527" s="49"/>
      <c r="O527" s="50"/>
      <c r="P527" s="81" t="str">
        <f t="shared" si="70"/>
        <v/>
      </c>
      <c r="Q527" s="5"/>
      <c r="R527" s="81" t="str">
        <f t="shared" si="69"/>
        <v/>
      </c>
    </row>
    <row r="528" spans="2:18" ht="13" x14ac:dyDescent="0.3">
      <c r="B528" s="58">
        <f t="shared" si="65"/>
        <v>0</v>
      </c>
      <c r="C528" s="58" t="str">
        <f t="shared" si="66"/>
        <v/>
      </c>
      <c r="D528" s="58" t="str">
        <f>IF(OR(E528=0,E528=""),"",COUNTIF($E$7:E528,E528)&amp;E528)</f>
        <v/>
      </c>
      <c r="E528" s="58" t="str">
        <f t="shared" si="67"/>
        <v/>
      </c>
      <c r="F528" s="57">
        <f t="shared" si="68"/>
        <v>0</v>
      </c>
      <c r="H528" s="51"/>
      <c r="I528" s="50"/>
      <c r="J528" s="50"/>
      <c r="K528" s="50"/>
      <c r="L528" s="55" t="str">
        <f t="shared" si="64"/>
        <v/>
      </c>
      <c r="M528" s="48"/>
      <c r="N528" s="49"/>
      <c r="O528" s="50"/>
      <c r="P528" s="81" t="str">
        <f t="shared" si="70"/>
        <v/>
      </c>
      <c r="Q528" s="5"/>
      <c r="R528" s="81" t="str">
        <f t="shared" si="69"/>
        <v/>
      </c>
    </row>
    <row r="529" spans="2:18" ht="13" x14ac:dyDescent="0.3">
      <c r="B529" s="58">
        <f t="shared" si="65"/>
        <v>0</v>
      </c>
      <c r="C529" s="58" t="str">
        <f t="shared" si="66"/>
        <v/>
      </c>
      <c r="D529" s="58" t="str">
        <f>IF(OR(E529=0,E529=""),"",COUNTIF($E$7:E529,E529)&amp;E529)</f>
        <v/>
      </c>
      <c r="E529" s="58" t="str">
        <f t="shared" si="67"/>
        <v/>
      </c>
      <c r="F529" s="57">
        <f t="shared" si="68"/>
        <v>0</v>
      </c>
      <c r="H529" s="51"/>
      <c r="I529" s="50"/>
      <c r="J529" s="50"/>
      <c r="K529" s="50"/>
      <c r="L529" s="55" t="str">
        <f t="shared" si="64"/>
        <v/>
      </c>
      <c r="M529" s="48"/>
      <c r="N529" s="49"/>
      <c r="O529" s="50"/>
      <c r="P529" s="81" t="str">
        <f t="shared" si="70"/>
        <v/>
      </c>
      <c r="Q529" s="5"/>
      <c r="R529" s="81" t="str">
        <f t="shared" si="69"/>
        <v/>
      </c>
    </row>
    <row r="530" spans="2:18" ht="13" x14ac:dyDescent="0.3">
      <c r="B530" s="58">
        <f t="shared" si="65"/>
        <v>0</v>
      </c>
      <c r="C530" s="58" t="str">
        <f t="shared" si="66"/>
        <v/>
      </c>
      <c r="D530" s="58" t="str">
        <f>IF(OR(E530=0,E530=""),"",COUNTIF($E$7:E530,E530)&amp;E530)</f>
        <v/>
      </c>
      <c r="E530" s="58" t="str">
        <f t="shared" si="67"/>
        <v/>
      </c>
      <c r="F530" s="57">
        <f t="shared" si="68"/>
        <v>0</v>
      </c>
      <c r="H530" s="51"/>
      <c r="I530" s="50"/>
      <c r="J530" s="50"/>
      <c r="K530" s="50"/>
      <c r="L530" s="55" t="str">
        <f t="shared" si="64"/>
        <v/>
      </c>
      <c r="M530" s="48"/>
      <c r="N530" s="49"/>
      <c r="O530" s="50"/>
      <c r="P530" s="81" t="str">
        <f t="shared" si="70"/>
        <v/>
      </c>
      <c r="Q530" s="5"/>
      <c r="R530" s="81" t="str">
        <f t="shared" si="69"/>
        <v/>
      </c>
    </row>
    <row r="531" spans="2:18" ht="13" x14ac:dyDescent="0.3">
      <c r="B531" s="58">
        <f t="shared" si="65"/>
        <v>0</v>
      </c>
      <c r="C531" s="58" t="str">
        <f t="shared" si="66"/>
        <v/>
      </c>
      <c r="D531" s="58" t="str">
        <f>IF(OR(E531=0,E531=""),"",COUNTIF($E$7:E531,E531)&amp;E531)</f>
        <v/>
      </c>
      <c r="E531" s="58" t="str">
        <f t="shared" si="67"/>
        <v/>
      </c>
      <c r="F531" s="57">
        <f t="shared" si="68"/>
        <v>0</v>
      </c>
      <c r="H531" s="51"/>
      <c r="I531" s="50"/>
      <c r="J531" s="50"/>
      <c r="K531" s="50"/>
      <c r="L531" s="55" t="str">
        <f t="shared" si="64"/>
        <v/>
      </c>
      <c r="M531" s="48"/>
      <c r="N531" s="49"/>
      <c r="O531" s="50"/>
      <c r="P531" s="81" t="str">
        <f t="shared" si="70"/>
        <v/>
      </c>
      <c r="Q531" s="5"/>
      <c r="R531" s="81" t="str">
        <f t="shared" si="69"/>
        <v/>
      </c>
    </row>
    <row r="532" spans="2:18" ht="13" x14ac:dyDescent="0.3">
      <c r="B532" s="58">
        <f t="shared" si="65"/>
        <v>0</v>
      </c>
      <c r="C532" s="58" t="str">
        <f t="shared" si="66"/>
        <v/>
      </c>
      <c r="D532" s="58" t="str">
        <f>IF(OR(E532=0,E532=""),"",COUNTIF($E$7:E532,E532)&amp;E532)</f>
        <v/>
      </c>
      <c r="E532" s="58" t="str">
        <f t="shared" si="67"/>
        <v/>
      </c>
      <c r="F532" s="57">
        <f t="shared" si="68"/>
        <v>0</v>
      </c>
      <c r="H532" s="51"/>
      <c r="I532" s="50"/>
      <c r="J532" s="50"/>
      <c r="K532" s="50"/>
      <c r="L532" s="55" t="str">
        <f t="shared" si="64"/>
        <v/>
      </c>
      <c r="M532" s="48"/>
      <c r="N532" s="49"/>
      <c r="O532" s="50"/>
      <c r="P532" s="81" t="str">
        <f t="shared" si="70"/>
        <v/>
      </c>
      <c r="Q532" s="5"/>
      <c r="R532" s="81" t="str">
        <f t="shared" si="69"/>
        <v/>
      </c>
    </row>
    <row r="533" spans="2:18" ht="13" x14ac:dyDescent="0.3">
      <c r="B533" s="58">
        <f t="shared" si="65"/>
        <v>0</v>
      </c>
      <c r="C533" s="58" t="str">
        <f t="shared" si="66"/>
        <v/>
      </c>
      <c r="D533" s="58" t="str">
        <f>IF(OR(E533=0,E533=""),"",COUNTIF($E$7:E533,E533)&amp;E533)</f>
        <v/>
      </c>
      <c r="E533" s="58" t="str">
        <f t="shared" si="67"/>
        <v/>
      </c>
      <c r="F533" s="57">
        <f t="shared" si="68"/>
        <v>0</v>
      </c>
      <c r="H533" s="51"/>
      <c r="I533" s="50"/>
      <c r="J533" s="50"/>
      <c r="K533" s="50"/>
      <c r="L533" s="55" t="str">
        <f t="shared" si="64"/>
        <v/>
      </c>
      <c r="M533" s="48"/>
      <c r="N533" s="49"/>
      <c r="O533" s="50"/>
      <c r="P533" s="81" t="str">
        <f t="shared" si="70"/>
        <v/>
      </c>
      <c r="Q533" s="5"/>
      <c r="R533" s="81" t="str">
        <f t="shared" si="69"/>
        <v/>
      </c>
    </row>
    <row r="534" spans="2:18" ht="13" x14ac:dyDescent="0.3">
      <c r="B534" s="58">
        <f t="shared" si="65"/>
        <v>0</v>
      </c>
      <c r="C534" s="58" t="str">
        <f t="shared" si="66"/>
        <v/>
      </c>
      <c r="D534" s="58" t="str">
        <f>IF(OR(E534=0,E534=""),"",COUNTIF($E$7:E534,E534)&amp;E534)</f>
        <v/>
      </c>
      <c r="E534" s="58" t="str">
        <f t="shared" si="67"/>
        <v/>
      </c>
      <c r="F534" s="57">
        <f t="shared" si="68"/>
        <v>0</v>
      </c>
      <c r="H534" s="51"/>
      <c r="I534" s="50"/>
      <c r="J534" s="50"/>
      <c r="K534" s="50"/>
      <c r="L534" s="55" t="str">
        <f t="shared" si="64"/>
        <v/>
      </c>
      <c r="M534" s="48"/>
      <c r="N534" s="49"/>
      <c r="O534" s="50"/>
      <c r="P534" s="81" t="str">
        <f t="shared" si="70"/>
        <v/>
      </c>
      <c r="Q534" s="5"/>
      <c r="R534" s="81" t="str">
        <f t="shared" si="69"/>
        <v/>
      </c>
    </row>
    <row r="535" spans="2:18" ht="13" x14ac:dyDescent="0.3">
      <c r="B535" s="58">
        <f t="shared" si="65"/>
        <v>0</v>
      </c>
      <c r="C535" s="58" t="str">
        <f t="shared" si="66"/>
        <v/>
      </c>
      <c r="D535" s="58" t="str">
        <f>IF(OR(E535=0,E535=""),"",COUNTIF($E$7:E535,E535)&amp;E535)</f>
        <v/>
      </c>
      <c r="E535" s="58" t="str">
        <f t="shared" si="67"/>
        <v/>
      </c>
      <c r="F535" s="57">
        <f t="shared" si="68"/>
        <v>0</v>
      </c>
      <c r="H535" s="51"/>
      <c r="I535" s="50"/>
      <c r="J535" s="50"/>
      <c r="K535" s="50"/>
      <c r="L535" s="55" t="str">
        <f t="shared" si="64"/>
        <v/>
      </c>
      <c r="M535" s="48"/>
      <c r="N535" s="49"/>
      <c r="O535" s="50"/>
      <c r="P535" s="81" t="str">
        <f t="shared" si="70"/>
        <v/>
      </c>
      <c r="Q535" s="5"/>
      <c r="R535" s="81" t="str">
        <f t="shared" si="69"/>
        <v/>
      </c>
    </row>
    <row r="536" spans="2:18" ht="13" x14ac:dyDescent="0.3">
      <c r="B536" s="58">
        <f t="shared" si="65"/>
        <v>0</v>
      </c>
      <c r="C536" s="58" t="str">
        <f t="shared" si="66"/>
        <v/>
      </c>
      <c r="D536" s="58" t="str">
        <f>IF(OR(E536=0,E536=""),"",COUNTIF($E$7:E536,E536)&amp;E536)</f>
        <v/>
      </c>
      <c r="E536" s="58" t="str">
        <f t="shared" si="67"/>
        <v/>
      </c>
      <c r="F536" s="57">
        <f t="shared" si="68"/>
        <v>0</v>
      </c>
      <c r="H536" s="51"/>
      <c r="I536" s="50"/>
      <c r="J536" s="50"/>
      <c r="K536" s="50"/>
      <c r="L536" s="55" t="str">
        <f t="shared" si="64"/>
        <v/>
      </c>
      <c r="M536" s="48"/>
      <c r="N536" s="49"/>
      <c r="O536" s="50"/>
      <c r="P536" s="81" t="str">
        <f t="shared" si="70"/>
        <v/>
      </c>
      <c r="Q536" s="5"/>
      <c r="R536" s="81" t="str">
        <f t="shared" si="69"/>
        <v/>
      </c>
    </row>
    <row r="537" spans="2:18" ht="13" x14ac:dyDescent="0.3">
      <c r="B537" s="58">
        <f t="shared" si="65"/>
        <v>0</v>
      </c>
      <c r="C537" s="58" t="str">
        <f t="shared" si="66"/>
        <v/>
      </c>
      <c r="D537" s="58" t="str">
        <f>IF(OR(E537=0,E537=""),"",COUNTIF($E$7:E537,E537)&amp;E537)</f>
        <v/>
      </c>
      <c r="E537" s="58" t="str">
        <f t="shared" si="67"/>
        <v/>
      </c>
      <c r="F537" s="57">
        <f t="shared" si="68"/>
        <v>0</v>
      </c>
      <c r="H537" s="51"/>
      <c r="I537" s="50"/>
      <c r="J537" s="50"/>
      <c r="K537" s="50"/>
      <c r="L537" s="55" t="str">
        <f t="shared" si="64"/>
        <v/>
      </c>
      <c r="M537" s="48"/>
      <c r="N537" s="49"/>
      <c r="O537" s="50"/>
      <c r="P537" s="81" t="str">
        <f t="shared" si="70"/>
        <v/>
      </c>
      <c r="Q537" s="5"/>
      <c r="R537" s="81" t="str">
        <f t="shared" si="69"/>
        <v/>
      </c>
    </row>
    <row r="538" spans="2:18" ht="13" x14ac:dyDescent="0.3">
      <c r="B538" s="58">
        <f t="shared" si="65"/>
        <v>0</v>
      </c>
      <c r="C538" s="58" t="str">
        <f t="shared" si="66"/>
        <v/>
      </c>
      <c r="D538" s="58" t="str">
        <f>IF(OR(E538=0,E538=""),"",COUNTIF($E$7:E538,E538)&amp;E538)</f>
        <v/>
      </c>
      <c r="E538" s="58" t="str">
        <f t="shared" si="67"/>
        <v/>
      </c>
      <c r="F538" s="57">
        <f t="shared" si="68"/>
        <v>0</v>
      </c>
      <c r="H538" s="51"/>
      <c r="I538" s="50"/>
      <c r="J538" s="50"/>
      <c r="K538" s="50"/>
      <c r="L538" s="55" t="str">
        <f t="shared" si="64"/>
        <v/>
      </c>
      <c r="M538" s="48"/>
      <c r="N538" s="49"/>
      <c r="O538" s="50"/>
      <c r="P538" s="81" t="str">
        <f t="shared" si="70"/>
        <v/>
      </c>
      <c r="Q538" s="5"/>
      <c r="R538" s="81" t="str">
        <f t="shared" si="69"/>
        <v/>
      </c>
    </row>
    <row r="539" spans="2:18" ht="13" x14ac:dyDescent="0.3">
      <c r="B539" s="58">
        <f t="shared" si="65"/>
        <v>0</v>
      </c>
      <c r="C539" s="58" t="str">
        <f t="shared" si="66"/>
        <v/>
      </c>
      <c r="D539" s="58" t="str">
        <f>IF(OR(E539=0,E539=""),"",COUNTIF($E$7:E539,E539)&amp;E539)</f>
        <v/>
      </c>
      <c r="E539" s="58" t="str">
        <f t="shared" si="67"/>
        <v/>
      </c>
      <c r="F539" s="57">
        <f t="shared" si="68"/>
        <v>0</v>
      </c>
      <c r="H539" s="51"/>
      <c r="I539" s="50"/>
      <c r="J539" s="50"/>
      <c r="K539" s="50"/>
      <c r="L539" s="55" t="str">
        <f t="shared" si="64"/>
        <v/>
      </c>
      <c r="M539" s="48"/>
      <c r="N539" s="49"/>
      <c r="O539" s="50"/>
      <c r="P539" s="81" t="str">
        <f t="shared" si="70"/>
        <v/>
      </c>
      <c r="Q539" s="5"/>
      <c r="R539" s="81" t="str">
        <f t="shared" si="69"/>
        <v/>
      </c>
    </row>
    <row r="540" spans="2:18" ht="13" x14ac:dyDescent="0.3">
      <c r="B540" s="58">
        <f t="shared" si="65"/>
        <v>0</v>
      </c>
      <c r="C540" s="58" t="str">
        <f t="shared" si="66"/>
        <v/>
      </c>
      <c r="D540" s="58" t="str">
        <f>IF(OR(E540=0,E540=""),"",COUNTIF($E$7:E540,E540)&amp;E540)</f>
        <v/>
      </c>
      <c r="E540" s="58" t="str">
        <f t="shared" si="67"/>
        <v/>
      </c>
      <c r="F540" s="57">
        <f t="shared" si="68"/>
        <v>0</v>
      </c>
      <c r="H540" s="51"/>
      <c r="I540" s="50"/>
      <c r="J540" s="50"/>
      <c r="K540" s="50"/>
      <c r="L540" s="55" t="str">
        <f t="shared" si="64"/>
        <v/>
      </c>
      <c r="M540" s="48"/>
      <c r="N540" s="49"/>
      <c r="O540" s="50"/>
      <c r="P540" s="81" t="str">
        <f t="shared" si="70"/>
        <v/>
      </c>
      <c r="Q540" s="5"/>
      <c r="R540" s="81" t="str">
        <f t="shared" si="69"/>
        <v/>
      </c>
    </row>
    <row r="541" spans="2:18" ht="13" x14ac:dyDescent="0.3">
      <c r="B541" s="58">
        <f t="shared" si="65"/>
        <v>0</v>
      </c>
      <c r="C541" s="58" t="str">
        <f t="shared" si="66"/>
        <v/>
      </c>
      <c r="D541" s="58" t="str">
        <f>IF(OR(E541=0,E541=""),"",COUNTIF($E$7:E541,E541)&amp;E541)</f>
        <v/>
      </c>
      <c r="E541" s="58" t="str">
        <f t="shared" si="67"/>
        <v/>
      </c>
      <c r="F541" s="57">
        <f t="shared" si="68"/>
        <v>0</v>
      </c>
      <c r="H541" s="51"/>
      <c r="I541" s="50"/>
      <c r="J541" s="50"/>
      <c r="K541" s="50"/>
      <c r="L541" s="55" t="str">
        <f t="shared" si="64"/>
        <v/>
      </c>
      <c r="M541" s="48"/>
      <c r="N541" s="49"/>
      <c r="O541" s="50"/>
      <c r="P541" s="81" t="str">
        <f t="shared" si="70"/>
        <v/>
      </c>
      <c r="Q541" s="5"/>
      <c r="R541" s="81" t="str">
        <f t="shared" si="69"/>
        <v/>
      </c>
    </row>
    <row r="542" spans="2:18" ht="13" x14ac:dyDescent="0.3">
      <c r="B542" s="58">
        <f t="shared" si="65"/>
        <v>0</v>
      </c>
      <c r="C542" s="58" t="str">
        <f t="shared" si="66"/>
        <v/>
      </c>
      <c r="D542" s="58" t="str">
        <f>IF(OR(E542=0,E542=""),"",COUNTIF($E$7:E542,E542)&amp;E542)</f>
        <v/>
      </c>
      <c r="E542" s="58" t="str">
        <f t="shared" si="67"/>
        <v/>
      </c>
      <c r="F542" s="57">
        <f t="shared" si="68"/>
        <v>0</v>
      </c>
      <c r="H542" s="51"/>
      <c r="I542" s="50"/>
      <c r="J542" s="50"/>
      <c r="K542" s="50"/>
      <c r="L542" s="55" t="str">
        <f t="shared" si="64"/>
        <v/>
      </c>
      <c r="M542" s="48"/>
      <c r="N542" s="49"/>
      <c r="O542" s="50"/>
      <c r="P542" s="81" t="str">
        <f t="shared" si="70"/>
        <v/>
      </c>
      <c r="Q542" s="5"/>
      <c r="R542" s="81" t="str">
        <f t="shared" si="69"/>
        <v/>
      </c>
    </row>
    <row r="543" spans="2:18" ht="13" x14ac:dyDescent="0.3">
      <c r="B543" s="58">
        <f t="shared" si="65"/>
        <v>0</v>
      </c>
      <c r="C543" s="58" t="str">
        <f t="shared" si="66"/>
        <v/>
      </c>
      <c r="D543" s="58" t="str">
        <f>IF(OR(E543=0,E543=""),"",COUNTIF($E$7:E543,E543)&amp;E543)</f>
        <v/>
      </c>
      <c r="E543" s="58" t="str">
        <f t="shared" si="67"/>
        <v/>
      </c>
      <c r="F543" s="57">
        <f t="shared" si="68"/>
        <v>0</v>
      </c>
      <c r="H543" s="51"/>
      <c r="I543" s="50"/>
      <c r="J543" s="50"/>
      <c r="K543" s="50"/>
      <c r="L543" s="55" t="str">
        <f t="shared" si="64"/>
        <v/>
      </c>
      <c r="M543" s="48"/>
      <c r="N543" s="49"/>
      <c r="O543" s="50"/>
      <c r="P543" s="81" t="str">
        <f t="shared" si="70"/>
        <v/>
      </c>
      <c r="Q543" s="5"/>
      <c r="R543" s="81" t="str">
        <f t="shared" si="69"/>
        <v/>
      </c>
    </row>
    <row r="544" spans="2:18" ht="13" x14ac:dyDescent="0.3">
      <c r="B544" s="58">
        <f t="shared" si="65"/>
        <v>0</v>
      </c>
      <c r="C544" s="58" t="str">
        <f t="shared" si="66"/>
        <v/>
      </c>
      <c r="D544" s="58" t="str">
        <f>IF(OR(E544=0,E544=""),"",COUNTIF($E$7:E544,E544)&amp;E544)</f>
        <v/>
      </c>
      <c r="E544" s="58" t="str">
        <f t="shared" si="67"/>
        <v/>
      </c>
      <c r="F544" s="57">
        <f t="shared" si="68"/>
        <v>0</v>
      </c>
      <c r="H544" s="51"/>
      <c r="I544" s="50"/>
      <c r="J544" s="50"/>
      <c r="K544" s="50"/>
      <c r="L544" s="55" t="str">
        <f t="shared" si="64"/>
        <v/>
      </c>
      <c r="M544" s="48"/>
      <c r="N544" s="49"/>
      <c r="O544" s="50"/>
      <c r="P544" s="81" t="str">
        <f t="shared" si="70"/>
        <v/>
      </c>
      <c r="Q544" s="5"/>
      <c r="R544" s="81" t="str">
        <f t="shared" si="69"/>
        <v/>
      </c>
    </row>
    <row r="545" spans="2:18" ht="13" x14ac:dyDescent="0.3">
      <c r="B545" s="58">
        <f t="shared" si="65"/>
        <v>0</v>
      </c>
      <c r="C545" s="58" t="str">
        <f t="shared" si="66"/>
        <v/>
      </c>
      <c r="D545" s="58" t="str">
        <f>IF(OR(E545=0,E545=""),"",COUNTIF($E$7:E545,E545)&amp;E545)</f>
        <v/>
      </c>
      <c r="E545" s="58" t="str">
        <f t="shared" si="67"/>
        <v/>
      </c>
      <c r="F545" s="57">
        <f t="shared" si="68"/>
        <v>0</v>
      </c>
      <c r="H545" s="51"/>
      <c r="I545" s="50"/>
      <c r="J545" s="50"/>
      <c r="K545" s="50"/>
      <c r="L545" s="55" t="str">
        <f t="shared" si="64"/>
        <v/>
      </c>
      <c r="M545" s="48"/>
      <c r="N545" s="49"/>
      <c r="O545" s="50"/>
      <c r="P545" s="81" t="str">
        <f t="shared" si="70"/>
        <v/>
      </c>
      <c r="Q545" s="5"/>
      <c r="R545" s="81" t="str">
        <f t="shared" si="69"/>
        <v/>
      </c>
    </row>
    <row r="546" spans="2:18" ht="13" x14ac:dyDescent="0.3">
      <c r="B546" s="58">
        <f t="shared" si="65"/>
        <v>0</v>
      </c>
      <c r="C546" s="58" t="str">
        <f t="shared" si="66"/>
        <v/>
      </c>
      <c r="D546" s="58" t="str">
        <f>IF(OR(E546=0,E546=""),"",COUNTIF($E$7:E546,E546)&amp;E546)</f>
        <v/>
      </c>
      <c r="E546" s="58" t="str">
        <f t="shared" si="67"/>
        <v/>
      </c>
      <c r="F546" s="57">
        <f t="shared" si="68"/>
        <v>0</v>
      </c>
      <c r="H546" s="51"/>
      <c r="I546" s="50"/>
      <c r="J546" s="50"/>
      <c r="K546" s="50"/>
      <c r="L546" s="55" t="str">
        <f t="shared" si="64"/>
        <v/>
      </c>
      <c r="M546" s="48"/>
      <c r="N546" s="49"/>
      <c r="O546" s="50"/>
      <c r="P546" s="81" t="str">
        <f t="shared" si="70"/>
        <v/>
      </c>
      <c r="Q546" s="5"/>
      <c r="R546" s="81" t="str">
        <f t="shared" si="69"/>
        <v/>
      </c>
    </row>
    <row r="547" spans="2:18" ht="13" x14ac:dyDescent="0.3">
      <c r="B547" s="58">
        <f t="shared" si="65"/>
        <v>0</v>
      </c>
      <c r="C547" s="58" t="str">
        <f t="shared" si="66"/>
        <v/>
      </c>
      <c r="D547" s="58" t="str">
        <f>IF(OR(E547=0,E547=""),"",COUNTIF($E$7:E547,E547)&amp;E547)</f>
        <v/>
      </c>
      <c r="E547" s="58" t="str">
        <f t="shared" si="67"/>
        <v/>
      </c>
      <c r="F547" s="57">
        <f t="shared" si="68"/>
        <v>0</v>
      </c>
      <c r="H547" s="51"/>
      <c r="I547" s="50"/>
      <c r="J547" s="50"/>
      <c r="K547" s="50"/>
      <c r="L547" s="55" t="str">
        <f t="shared" si="64"/>
        <v/>
      </c>
      <c r="M547" s="48"/>
      <c r="N547" s="49"/>
      <c r="O547" s="50"/>
      <c r="P547" s="81" t="str">
        <f t="shared" si="70"/>
        <v/>
      </c>
      <c r="Q547" s="5"/>
      <c r="R547" s="81" t="str">
        <f t="shared" si="69"/>
        <v/>
      </c>
    </row>
    <row r="548" spans="2:18" ht="13" x14ac:dyDescent="0.3">
      <c r="B548" s="58">
        <f t="shared" si="65"/>
        <v>0</v>
      </c>
      <c r="C548" s="58" t="str">
        <f t="shared" si="66"/>
        <v/>
      </c>
      <c r="D548" s="58" t="str">
        <f>IF(OR(E548=0,E548=""),"",COUNTIF($E$7:E548,E548)&amp;E548)</f>
        <v/>
      </c>
      <c r="E548" s="58" t="str">
        <f t="shared" si="67"/>
        <v/>
      </c>
      <c r="F548" s="57">
        <f t="shared" si="68"/>
        <v>0</v>
      </c>
      <c r="H548" s="51"/>
      <c r="I548" s="50"/>
      <c r="J548" s="50"/>
      <c r="K548" s="50"/>
      <c r="L548" s="55" t="str">
        <f t="shared" si="64"/>
        <v/>
      </c>
      <c r="M548" s="48"/>
      <c r="N548" s="49"/>
      <c r="O548" s="50"/>
      <c r="P548" s="81" t="str">
        <f t="shared" si="70"/>
        <v/>
      </c>
      <c r="Q548" s="5"/>
      <c r="R548" s="81" t="str">
        <f t="shared" si="69"/>
        <v/>
      </c>
    </row>
    <row r="549" spans="2:18" ht="13" x14ac:dyDescent="0.3">
      <c r="B549" s="58">
        <f t="shared" si="65"/>
        <v>0</v>
      </c>
      <c r="C549" s="58" t="str">
        <f t="shared" si="66"/>
        <v/>
      </c>
      <c r="D549" s="58" t="str">
        <f>IF(OR(E549=0,E549=""),"",COUNTIF($E$7:E549,E549)&amp;E549)</f>
        <v/>
      </c>
      <c r="E549" s="58" t="str">
        <f t="shared" si="67"/>
        <v/>
      </c>
      <c r="F549" s="57">
        <f t="shared" si="68"/>
        <v>0</v>
      </c>
      <c r="H549" s="51"/>
      <c r="I549" s="50"/>
      <c r="J549" s="50"/>
      <c r="K549" s="50"/>
      <c r="L549" s="55" t="str">
        <f t="shared" si="64"/>
        <v/>
      </c>
      <c r="M549" s="48"/>
      <c r="N549" s="49"/>
      <c r="O549" s="50"/>
      <c r="P549" s="81" t="str">
        <f t="shared" si="70"/>
        <v/>
      </c>
      <c r="Q549" s="5"/>
      <c r="R549" s="81" t="str">
        <f t="shared" si="69"/>
        <v/>
      </c>
    </row>
    <row r="550" spans="2:18" ht="13" x14ac:dyDescent="0.3">
      <c r="B550" s="58">
        <f t="shared" si="65"/>
        <v>0</v>
      </c>
      <c r="C550" s="58" t="str">
        <f t="shared" si="66"/>
        <v/>
      </c>
      <c r="D550" s="58" t="str">
        <f>IF(OR(E550=0,E550=""),"",COUNTIF($E$7:E550,E550)&amp;E550)</f>
        <v/>
      </c>
      <c r="E550" s="58" t="str">
        <f t="shared" si="67"/>
        <v/>
      </c>
      <c r="F550" s="57">
        <f t="shared" si="68"/>
        <v>0</v>
      </c>
      <c r="H550" s="51"/>
      <c r="I550" s="50"/>
      <c r="J550" s="50"/>
      <c r="K550" s="50"/>
      <c r="L550" s="55" t="str">
        <f t="shared" si="64"/>
        <v/>
      </c>
      <c r="M550" s="48"/>
      <c r="N550" s="49"/>
      <c r="O550" s="50"/>
      <c r="P550" s="81" t="str">
        <f t="shared" si="70"/>
        <v/>
      </c>
      <c r="Q550" s="5"/>
      <c r="R550" s="81" t="str">
        <f t="shared" si="69"/>
        <v/>
      </c>
    </row>
    <row r="551" spans="2:18" ht="13" x14ac:dyDescent="0.3">
      <c r="B551" s="58">
        <f t="shared" si="65"/>
        <v>0</v>
      </c>
      <c r="C551" s="58" t="str">
        <f t="shared" si="66"/>
        <v/>
      </c>
      <c r="D551" s="58" t="str">
        <f>IF(OR(E551=0,E551=""),"",COUNTIF($E$7:E551,E551)&amp;E551)</f>
        <v/>
      </c>
      <c r="E551" s="58" t="str">
        <f t="shared" si="67"/>
        <v/>
      </c>
      <c r="F551" s="57">
        <f t="shared" si="68"/>
        <v>0</v>
      </c>
      <c r="H551" s="51"/>
      <c r="I551" s="50"/>
      <c r="J551" s="50"/>
      <c r="K551" s="50"/>
      <c r="L551" s="55" t="str">
        <f t="shared" si="64"/>
        <v/>
      </c>
      <c r="M551" s="48"/>
      <c r="N551" s="49"/>
      <c r="O551" s="50"/>
      <c r="P551" s="81" t="str">
        <f t="shared" si="70"/>
        <v/>
      </c>
      <c r="Q551" s="5"/>
      <c r="R551" s="81" t="str">
        <f t="shared" si="69"/>
        <v/>
      </c>
    </row>
    <row r="552" spans="2:18" ht="13" x14ac:dyDescent="0.3">
      <c r="B552" s="58">
        <f t="shared" si="65"/>
        <v>0</v>
      </c>
      <c r="C552" s="58" t="str">
        <f t="shared" si="66"/>
        <v/>
      </c>
      <c r="D552" s="58" t="str">
        <f>IF(OR(E552=0,E552=""),"",COUNTIF($E$7:E552,E552)&amp;E552)</f>
        <v/>
      </c>
      <c r="E552" s="58" t="str">
        <f t="shared" si="67"/>
        <v/>
      </c>
      <c r="F552" s="57">
        <f t="shared" si="68"/>
        <v>0</v>
      </c>
      <c r="H552" s="51"/>
      <c r="I552" s="50"/>
      <c r="J552" s="50"/>
      <c r="K552" s="50"/>
      <c r="L552" s="55" t="str">
        <f t="shared" si="64"/>
        <v/>
      </c>
      <c r="M552" s="48"/>
      <c r="N552" s="49"/>
      <c r="O552" s="50"/>
      <c r="P552" s="81" t="str">
        <f t="shared" si="70"/>
        <v/>
      </c>
      <c r="Q552" s="5"/>
      <c r="R552" s="81" t="str">
        <f t="shared" si="69"/>
        <v/>
      </c>
    </row>
    <row r="553" spans="2:18" ht="13" x14ac:dyDescent="0.3">
      <c r="B553" s="58">
        <f t="shared" si="65"/>
        <v>0</v>
      </c>
      <c r="C553" s="58" t="str">
        <f t="shared" si="66"/>
        <v/>
      </c>
      <c r="D553" s="58" t="str">
        <f>IF(OR(E553=0,E553=""),"",COUNTIF($E$7:E553,E553)&amp;E553)</f>
        <v/>
      </c>
      <c r="E553" s="58" t="str">
        <f t="shared" si="67"/>
        <v/>
      </c>
      <c r="F553" s="57">
        <f t="shared" si="68"/>
        <v>0</v>
      </c>
      <c r="H553" s="51"/>
      <c r="I553" s="50"/>
      <c r="J553" s="50"/>
      <c r="K553" s="50"/>
      <c r="L553" s="55" t="str">
        <f t="shared" si="64"/>
        <v/>
      </c>
      <c r="M553" s="48"/>
      <c r="N553" s="49"/>
      <c r="O553" s="50"/>
      <c r="P553" s="81" t="str">
        <f t="shared" si="70"/>
        <v/>
      </c>
      <c r="Q553" s="5"/>
      <c r="R553" s="81" t="str">
        <f t="shared" si="69"/>
        <v/>
      </c>
    </row>
    <row r="554" spans="2:18" ht="13" x14ac:dyDescent="0.3">
      <c r="B554" s="58">
        <f t="shared" si="65"/>
        <v>0</v>
      </c>
      <c r="C554" s="58" t="str">
        <f t="shared" si="66"/>
        <v/>
      </c>
      <c r="D554" s="58" t="str">
        <f>IF(OR(E554=0,E554=""),"",COUNTIF($E$7:E554,E554)&amp;E554)</f>
        <v/>
      </c>
      <c r="E554" s="58" t="str">
        <f t="shared" si="67"/>
        <v/>
      </c>
      <c r="F554" s="57">
        <f t="shared" si="68"/>
        <v>0</v>
      </c>
      <c r="H554" s="51"/>
      <c r="I554" s="50"/>
      <c r="J554" s="50"/>
      <c r="K554" s="50"/>
      <c r="L554" s="55" t="str">
        <f t="shared" si="64"/>
        <v/>
      </c>
      <c r="M554" s="48"/>
      <c r="N554" s="49"/>
      <c r="O554" s="50"/>
      <c r="P554" s="81" t="str">
        <f t="shared" si="70"/>
        <v/>
      </c>
      <c r="Q554" s="5"/>
      <c r="R554" s="81" t="str">
        <f t="shared" si="69"/>
        <v/>
      </c>
    </row>
    <row r="555" spans="2:18" ht="13" x14ac:dyDescent="0.3">
      <c r="B555" s="58">
        <f t="shared" si="65"/>
        <v>0</v>
      </c>
      <c r="C555" s="58" t="str">
        <f t="shared" si="66"/>
        <v/>
      </c>
      <c r="D555" s="58" t="str">
        <f>IF(OR(E555=0,E555=""),"",COUNTIF($E$7:E555,E555)&amp;E555)</f>
        <v/>
      </c>
      <c r="E555" s="58" t="str">
        <f t="shared" si="67"/>
        <v/>
      </c>
      <c r="F555" s="57">
        <f t="shared" si="68"/>
        <v>0</v>
      </c>
      <c r="H555" s="51"/>
      <c r="I555" s="50"/>
      <c r="J555" s="50"/>
      <c r="K555" s="50"/>
      <c r="L555" s="55" t="str">
        <f t="shared" si="64"/>
        <v/>
      </c>
      <c r="M555" s="48"/>
      <c r="N555" s="49"/>
      <c r="O555" s="50"/>
      <c r="P555" s="81" t="str">
        <f t="shared" si="70"/>
        <v/>
      </c>
      <c r="Q555" s="5"/>
      <c r="R555" s="81" t="str">
        <f t="shared" si="69"/>
        <v/>
      </c>
    </row>
    <row r="556" spans="2:18" ht="13" x14ac:dyDescent="0.3">
      <c r="B556" s="58">
        <f t="shared" si="65"/>
        <v>0</v>
      </c>
      <c r="C556" s="58" t="str">
        <f t="shared" si="66"/>
        <v/>
      </c>
      <c r="D556" s="58" t="str">
        <f>IF(OR(E556=0,E556=""),"",COUNTIF($E$7:E556,E556)&amp;E556)</f>
        <v/>
      </c>
      <c r="E556" s="58" t="str">
        <f t="shared" si="67"/>
        <v/>
      </c>
      <c r="F556" s="57">
        <f t="shared" si="68"/>
        <v>0</v>
      </c>
      <c r="H556" s="51"/>
      <c r="I556" s="50"/>
      <c r="J556" s="50"/>
      <c r="K556" s="50"/>
      <c r="L556" s="55" t="str">
        <f t="shared" si="64"/>
        <v/>
      </c>
      <c r="M556" s="48"/>
      <c r="N556" s="49"/>
      <c r="O556" s="50"/>
      <c r="P556" s="81" t="str">
        <f t="shared" si="70"/>
        <v/>
      </c>
      <c r="Q556" s="5"/>
      <c r="R556" s="81" t="str">
        <f t="shared" si="69"/>
        <v/>
      </c>
    </row>
    <row r="557" spans="2:18" ht="13" x14ac:dyDescent="0.3">
      <c r="B557" s="58">
        <f t="shared" si="65"/>
        <v>0</v>
      </c>
      <c r="C557" s="58" t="str">
        <f t="shared" si="66"/>
        <v/>
      </c>
      <c r="D557" s="58" t="str">
        <f>IF(OR(E557=0,E557=""),"",COUNTIF($E$7:E557,E557)&amp;E557)</f>
        <v/>
      </c>
      <c r="E557" s="58" t="str">
        <f t="shared" si="67"/>
        <v/>
      </c>
      <c r="F557" s="57">
        <f t="shared" si="68"/>
        <v>0</v>
      </c>
      <c r="H557" s="51"/>
      <c r="I557" s="50"/>
      <c r="J557" s="50"/>
      <c r="K557" s="50"/>
      <c r="L557" s="55" t="str">
        <f t="shared" si="64"/>
        <v/>
      </c>
      <c r="M557" s="48"/>
      <c r="N557" s="49"/>
      <c r="O557" s="50"/>
      <c r="P557" s="81" t="str">
        <f t="shared" si="70"/>
        <v/>
      </c>
      <c r="Q557" s="5"/>
      <c r="R557" s="81" t="str">
        <f t="shared" si="69"/>
        <v/>
      </c>
    </row>
    <row r="558" spans="2:18" ht="13" x14ac:dyDescent="0.3">
      <c r="B558" s="58">
        <f t="shared" si="65"/>
        <v>0</v>
      </c>
      <c r="C558" s="58" t="str">
        <f t="shared" si="66"/>
        <v/>
      </c>
      <c r="D558" s="58" t="str">
        <f>IF(OR(E558=0,E558=""),"",COUNTIF($E$7:E558,E558)&amp;E558)</f>
        <v/>
      </c>
      <c r="E558" s="58" t="str">
        <f t="shared" si="67"/>
        <v/>
      </c>
      <c r="F558" s="57">
        <f t="shared" si="68"/>
        <v>0</v>
      </c>
      <c r="H558" s="51"/>
      <c r="I558" s="50"/>
      <c r="J558" s="50"/>
      <c r="K558" s="50"/>
      <c r="L558" s="55" t="str">
        <f t="shared" si="64"/>
        <v/>
      </c>
      <c r="M558" s="48"/>
      <c r="N558" s="49"/>
      <c r="O558" s="50"/>
      <c r="P558" s="81" t="str">
        <f t="shared" si="70"/>
        <v/>
      </c>
      <c r="Q558" s="5"/>
      <c r="R558" s="81" t="str">
        <f t="shared" si="69"/>
        <v/>
      </c>
    </row>
    <row r="559" spans="2:18" ht="13" x14ac:dyDescent="0.3">
      <c r="B559" s="58">
        <f t="shared" si="65"/>
        <v>0</v>
      </c>
      <c r="C559" s="58" t="str">
        <f t="shared" si="66"/>
        <v/>
      </c>
      <c r="D559" s="58" t="str">
        <f>IF(OR(E559=0,E559=""),"",COUNTIF($E$7:E559,E559)&amp;E559)</f>
        <v/>
      </c>
      <c r="E559" s="58" t="str">
        <f t="shared" si="67"/>
        <v/>
      </c>
      <c r="F559" s="57">
        <f t="shared" si="68"/>
        <v>0</v>
      </c>
      <c r="H559" s="51"/>
      <c r="I559" s="50"/>
      <c r="J559" s="50"/>
      <c r="K559" s="50"/>
      <c r="L559" s="55" t="str">
        <f t="shared" si="64"/>
        <v/>
      </c>
      <c r="M559" s="48"/>
      <c r="N559" s="49"/>
      <c r="O559" s="50"/>
      <c r="P559" s="81" t="str">
        <f t="shared" si="70"/>
        <v/>
      </c>
      <c r="Q559" s="5"/>
      <c r="R559" s="81" t="str">
        <f t="shared" si="69"/>
        <v/>
      </c>
    </row>
    <row r="560" spans="2:18" ht="13" x14ac:dyDescent="0.3">
      <c r="B560" s="58">
        <f t="shared" si="65"/>
        <v>0</v>
      </c>
      <c r="C560" s="58" t="str">
        <f t="shared" si="66"/>
        <v/>
      </c>
      <c r="D560" s="58" t="str">
        <f>IF(OR(E560=0,E560=""),"",COUNTIF($E$7:E560,E560)&amp;E560)</f>
        <v/>
      </c>
      <c r="E560" s="58" t="str">
        <f t="shared" si="67"/>
        <v/>
      </c>
      <c r="F560" s="57">
        <f t="shared" si="68"/>
        <v>0</v>
      </c>
      <c r="H560" s="51"/>
      <c r="I560" s="50"/>
      <c r="J560" s="50"/>
      <c r="K560" s="50"/>
      <c r="L560" s="55" t="str">
        <f t="shared" si="64"/>
        <v/>
      </c>
      <c r="M560" s="48"/>
      <c r="N560" s="49"/>
      <c r="O560" s="50"/>
      <c r="P560" s="81" t="str">
        <f t="shared" si="70"/>
        <v/>
      </c>
      <c r="Q560" s="5"/>
      <c r="R560" s="81" t="str">
        <f t="shared" si="69"/>
        <v/>
      </c>
    </row>
    <row r="561" spans="2:18" ht="13" x14ac:dyDescent="0.3">
      <c r="B561" s="58">
        <f t="shared" si="65"/>
        <v>0</v>
      </c>
      <c r="C561" s="58" t="str">
        <f t="shared" si="66"/>
        <v/>
      </c>
      <c r="D561" s="58" t="str">
        <f>IF(OR(E561=0,E561=""),"",COUNTIF($E$7:E561,E561)&amp;E561)</f>
        <v/>
      </c>
      <c r="E561" s="58" t="str">
        <f t="shared" si="67"/>
        <v/>
      </c>
      <c r="F561" s="57">
        <f t="shared" si="68"/>
        <v>0</v>
      </c>
      <c r="H561" s="51"/>
      <c r="I561" s="50"/>
      <c r="J561" s="50"/>
      <c r="K561" s="50"/>
      <c r="L561" s="55" t="str">
        <f t="shared" si="64"/>
        <v/>
      </c>
      <c r="M561" s="48"/>
      <c r="N561" s="49"/>
      <c r="O561" s="50"/>
      <c r="P561" s="81" t="str">
        <f t="shared" si="70"/>
        <v/>
      </c>
      <c r="Q561" s="5"/>
      <c r="R561" s="81" t="str">
        <f t="shared" si="69"/>
        <v/>
      </c>
    </row>
    <row r="562" spans="2:18" ht="13" x14ac:dyDescent="0.3">
      <c r="B562" s="58">
        <f t="shared" si="65"/>
        <v>0</v>
      </c>
      <c r="C562" s="58" t="str">
        <f t="shared" si="66"/>
        <v/>
      </c>
      <c r="D562" s="58" t="str">
        <f>IF(OR(E562=0,E562=""),"",COUNTIF($E$7:E562,E562)&amp;E562)</f>
        <v/>
      </c>
      <c r="E562" s="58" t="str">
        <f t="shared" si="67"/>
        <v/>
      </c>
      <c r="F562" s="57">
        <f t="shared" si="68"/>
        <v>0</v>
      </c>
      <c r="H562" s="51"/>
      <c r="I562" s="50"/>
      <c r="J562" s="50"/>
      <c r="K562" s="50"/>
      <c r="L562" s="55" t="str">
        <f t="shared" si="64"/>
        <v/>
      </c>
      <c r="M562" s="48"/>
      <c r="N562" s="49"/>
      <c r="O562" s="50"/>
      <c r="P562" s="81" t="str">
        <f t="shared" si="70"/>
        <v/>
      </c>
      <c r="Q562" s="5"/>
      <c r="R562" s="81" t="str">
        <f t="shared" si="69"/>
        <v/>
      </c>
    </row>
    <row r="563" spans="2:18" ht="13" x14ac:dyDescent="0.3">
      <c r="B563" s="58">
        <f t="shared" si="65"/>
        <v>0</v>
      </c>
      <c r="C563" s="58" t="str">
        <f t="shared" si="66"/>
        <v/>
      </c>
      <c r="D563" s="58" t="str">
        <f>IF(OR(E563=0,E563=""),"",COUNTIF($E$7:E563,E563)&amp;E563)</f>
        <v/>
      </c>
      <c r="E563" s="58" t="str">
        <f t="shared" si="67"/>
        <v/>
      </c>
      <c r="F563" s="57">
        <f t="shared" si="68"/>
        <v>0</v>
      </c>
      <c r="H563" s="51"/>
      <c r="I563" s="50"/>
      <c r="J563" s="50"/>
      <c r="K563" s="50"/>
      <c r="L563" s="55" t="str">
        <f t="shared" si="64"/>
        <v/>
      </c>
      <c r="M563" s="48"/>
      <c r="N563" s="49"/>
      <c r="O563" s="50"/>
      <c r="P563" s="81" t="str">
        <f t="shared" si="70"/>
        <v/>
      </c>
      <c r="Q563" s="5"/>
      <c r="R563" s="81" t="str">
        <f t="shared" si="69"/>
        <v/>
      </c>
    </row>
    <row r="564" spans="2:18" ht="13" x14ac:dyDescent="0.3">
      <c r="B564" s="58">
        <f t="shared" si="65"/>
        <v>0</v>
      </c>
      <c r="C564" s="58" t="str">
        <f t="shared" si="66"/>
        <v/>
      </c>
      <c r="D564" s="58" t="str">
        <f>IF(OR(E564=0,E564=""),"",COUNTIF($E$7:E564,E564)&amp;E564)</f>
        <v/>
      </c>
      <c r="E564" s="58" t="str">
        <f t="shared" si="67"/>
        <v/>
      </c>
      <c r="F564" s="57">
        <f t="shared" si="68"/>
        <v>0</v>
      </c>
      <c r="H564" s="51"/>
      <c r="I564" s="50"/>
      <c r="J564" s="50"/>
      <c r="K564" s="50"/>
      <c r="L564" s="55" t="str">
        <f t="shared" si="64"/>
        <v/>
      </c>
      <c r="M564" s="48"/>
      <c r="N564" s="49"/>
      <c r="O564" s="50"/>
      <c r="P564" s="81" t="str">
        <f t="shared" si="70"/>
        <v/>
      </c>
      <c r="Q564" s="5"/>
      <c r="R564" s="81" t="str">
        <f t="shared" si="69"/>
        <v/>
      </c>
    </row>
    <row r="565" spans="2:18" ht="13" x14ac:dyDescent="0.3">
      <c r="B565" s="58">
        <f t="shared" si="65"/>
        <v>0</v>
      </c>
      <c r="C565" s="58" t="str">
        <f t="shared" si="66"/>
        <v/>
      </c>
      <c r="D565" s="58" t="str">
        <f>IF(OR(E565=0,E565=""),"",COUNTIF($E$7:E565,E565)&amp;E565)</f>
        <v/>
      </c>
      <c r="E565" s="58" t="str">
        <f t="shared" si="67"/>
        <v/>
      </c>
      <c r="F565" s="57">
        <f t="shared" si="68"/>
        <v>0</v>
      </c>
      <c r="H565" s="51"/>
      <c r="I565" s="50"/>
      <c r="J565" s="50"/>
      <c r="K565" s="50"/>
      <c r="L565" s="55" t="str">
        <f t="shared" si="64"/>
        <v/>
      </c>
      <c r="M565" s="48"/>
      <c r="N565" s="49"/>
      <c r="O565" s="50"/>
      <c r="P565" s="81" t="str">
        <f t="shared" si="70"/>
        <v/>
      </c>
      <c r="Q565" s="5"/>
      <c r="R565" s="81" t="str">
        <f t="shared" si="69"/>
        <v/>
      </c>
    </row>
    <row r="566" spans="2:18" ht="13" x14ac:dyDescent="0.3">
      <c r="B566" s="58">
        <f t="shared" si="65"/>
        <v>0</v>
      </c>
      <c r="C566" s="58" t="str">
        <f t="shared" si="66"/>
        <v/>
      </c>
      <c r="D566" s="58" t="str">
        <f>IF(OR(E566=0,E566=""),"",COUNTIF($E$7:E566,E566)&amp;E566)</f>
        <v/>
      </c>
      <c r="E566" s="58" t="str">
        <f t="shared" si="67"/>
        <v/>
      </c>
      <c r="F566" s="57">
        <f t="shared" si="68"/>
        <v>0</v>
      </c>
      <c r="H566" s="51"/>
      <c r="I566" s="50"/>
      <c r="J566" s="50"/>
      <c r="K566" s="50"/>
      <c r="L566" s="55" t="str">
        <f t="shared" si="64"/>
        <v/>
      </c>
      <c r="M566" s="48"/>
      <c r="N566" s="49"/>
      <c r="O566" s="50"/>
      <c r="P566" s="81" t="str">
        <f t="shared" si="70"/>
        <v/>
      </c>
      <c r="Q566" s="5"/>
      <c r="R566" s="81" t="str">
        <f t="shared" si="69"/>
        <v/>
      </c>
    </row>
    <row r="567" spans="2:18" ht="13" x14ac:dyDescent="0.3">
      <c r="B567" s="58">
        <f t="shared" si="65"/>
        <v>0</v>
      </c>
      <c r="C567" s="58" t="str">
        <f t="shared" si="66"/>
        <v/>
      </c>
      <c r="D567" s="58" t="str">
        <f>IF(OR(E567=0,E567=""),"",COUNTIF($E$7:E567,E567)&amp;E567)</f>
        <v/>
      </c>
      <c r="E567" s="58" t="str">
        <f t="shared" si="67"/>
        <v/>
      </c>
      <c r="F567" s="57">
        <f t="shared" si="68"/>
        <v>0</v>
      </c>
      <c r="H567" s="51"/>
      <c r="I567" s="50"/>
      <c r="J567" s="50"/>
      <c r="K567" s="50"/>
      <c r="L567" s="55" t="str">
        <f t="shared" si="64"/>
        <v/>
      </c>
      <c r="M567" s="48"/>
      <c r="N567" s="49"/>
      <c r="O567" s="50"/>
      <c r="P567" s="81" t="str">
        <f t="shared" si="70"/>
        <v/>
      </c>
      <c r="Q567" s="5"/>
      <c r="R567" s="81" t="str">
        <f t="shared" si="69"/>
        <v/>
      </c>
    </row>
    <row r="568" spans="2:18" ht="13" x14ac:dyDescent="0.3">
      <c r="B568" s="58">
        <f t="shared" si="65"/>
        <v>0</v>
      </c>
      <c r="C568" s="58" t="str">
        <f t="shared" si="66"/>
        <v/>
      </c>
      <c r="D568" s="58" t="str">
        <f>IF(OR(E568=0,E568=""),"",COUNTIF($E$7:E568,E568)&amp;E568)</f>
        <v/>
      </c>
      <c r="E568" s="58" t="str">
        <f t="shared" si="67"/>
        <v/>
      </c>
      <c r="F568" s="57">
        <f t="shared" si="68"/>
        <v>0</v>
      </c>
      <c r="H568" s="51"/>
      <c r="I568" s="50"/>
      <c r="J568" s="50"/>
      <c r="K568" s="50"/>
      <c r="L568" s="55" t="str">
        <f t="shared" si="64"/>
        <v/>
      </c>
      <c r="M568" s="48"/>
      <c r="N568" s="49"/>
      <c r="O568" s="50"/>
      <c r="P568" s="81" t="str">
        <f t="shared" si="70"/>
        <v/>
      </c>
      <c r="Q568" s="5"/>
      <c r="R568" s="81" t="str">
        <f t="shared" si="69"/>
        <v/>
      </c>
    </row>
    <row r="569" spans="2:18" ht="13" x14ac:dyDescent="0.3">
      <c r="B569" s="58">
        <f t="shared" si="65"/>
        <v>0</v>
      </c>
      <c r="C569" s="58" t="str">
        <f t="shared" si="66"/>
        <v/>
      </c>
      <c r="D569" s="58" t="str">
        <f>IF(OR(E569=0,E569=""),"",COUNTIF($E$7:E569,E569)&amp;E569)</f>
        <v/>
      </c>
      <c r="E569" s="58" t="str">
        <f t="shared" si="67"/>
        <v/>
      </c>
      <c r="F569" s="57">
        <f t="shared" si="68"/>
        <v>0</v>
      </c>
      <c r="H569" s="51"/>
      <c r="I569" s="50"/>
      <c r="J569" s="50"/>
      <c r="K569" s="50"/>
      <c r="L569" s="55" t="str">
        <f t="shared" si="64"/>
        <v/>
      </c>
      <c r="M569" s="48"/>
      <c r="N569" s="49"/>
      <c r="O569" s="50"/>
      <c r="P569" s="81" t="str">
        <f t="shared" si="70"/>
        <v/>
      </c>
      <c r="Q569" s="5"/>
      <c r="R569" s="81" t="str">
        <f t="shared" si="69"/>
        <v/>
      </c>
    </row>
    <row r="570" spans="2:18" ht="13" x14ac:dyDescent="0.3">
      <c r="B570" s="58">
        <f t="shared" si="65"/>
        <v>0</v>
      </c>
      <c r="C570" s="58" t="str">
        <f t="shared" si="66"/>
        <v/>
      </c>
      <c r="D570" s="58" t="str">
        <f>IF(OR(E570=0,E570=""),"",COUNTIF($E$7:E570,E570)&amp;E570)</f>
        <v/>
      </c>
      <c r="E570" s="58" t="str">
        <f t="shared" si="67"/>
        <v/>
      </c>
      <c r="F570" s="57">
        <f t="shared" si="68"/>
        <v>0</v>
      </c>
      <c r="H570" s="51"/>
      <c r="I570" s="50"/>
      <c r="J570" s="50"/>
      <c r="K570" s="50"/>
      <c r="L570" s="55" t="str">
        <f t="shared" si="64"/>
        <v/>
      </c>
      <c r="M570" s="48"/>
      <c r="N570" s="49"/>
      <c r="O570" s="50"/>
      <c r="P570" s="81" t="str">
        <f t="shared" si="70"/>
        <v/>
      </c>
      <c r="Q570" s="5"/>
      <c r="R570" s="81" t="str">
        <f t="shared" si="69"/>
        <v/>
      </c>
    </row>
    <row r="571" spans="2:18" ht="13" x14ac:dyDescent="0.3">
      <c r="B571" s="58">
        <f t="shared" si="65"/>
        <v>0</v>
      </c>
      <c r="C571" s="58" t="str">
        <f t="shared" si="66"/>
        <v/>
      </c>
      <c r="D571" s="58" t="str">
        <f>IF(OR(E571=0,E571=""),"",COUNTIF($E$7:E571,E571)&amp;E571)</f>
        <v/>
      </c>
      <c r="E571" s="58" t="str">
        <f t="shared" si="67"/>
        <v/>
      </c>
      <c r="F571" s="57">
        <f t="shared" si="68"/>
        <v>0</v>
      </c>
      <c r="H571" s="51"/>
      <c r="I571" s="50"/>
      <c r="J571" s="50"/>
      <c r="K571" s="50"/>
      <c r="L571" s="55" t="str">
        <f t="shared" si="64"/>
        <v/>
      </c>
      <c r="M571" s="48"/>
      <c r="N571" s="49"/>
      <c r="O571" s="50"/>
      <c r="P571" s="81" t="str">
        <f t="shared" si="70"/>
        <v/>
      </c>
      <c r="Q571" s="5"/>
      <c r="R571" s="81" t="str">
        <f t="shared" si="69"/>
        <v/>
      </c>
    </row>
    <row r="572" spans="2:18" ht="13" x14ac:dyDescent="0.3">
      <c r="B572" s="58">
        <f t="shared" si="65"/>
        <v>0</v>
      </c>
      <c r="C572" s="58" t="str">
        <f t="shared" si="66"/>
        <v/>
      </c>
      <c r="D572" s="58" t="str">
        <f>IF(OR(E572=0,E572=""),"",COUNTIF($E$7:E572,E572)&amp;E572)</f>
        <v/>
      </c>
      <c r="E572" s="58" t="str">
        <f t="shared" si="67"/>
        <v/>
      </c>
      <c r="F572" s="57">
        <f t="shared" si="68"/>
        <v>0</v>
      </c>
      <c r="H572" s="51"/>
      <c r="I572" s="50"/>
      <c r="J572" s="50"/>
      <c r="K572" s="50"/>
      <c r="L572" s="55" t="str">
        <f t="shared" si="64"/>
        <v/>
      </c>
      <c r="M572" s="48"/>
      <c r="N572" s="49"/>
      <c r="O572" s="50"/>
      <c r="P572" s="81" t="str">
        <f t="shared" si="70"/>
        <v/>
      </c>
      <c r="Q572" s="5"/>
      <c r="R572" s="81" t="str">
        <f t="shared" si="69"/>
        <v/>
      </c>
    </row>
    <row r="573" spans="2:18" ht="13" x14ac:dyDescent="0.3">
      <c r="B573" s="58">
        <f t="shared" si="65"/>
        <v>0</v>
      </c>
      <c r="C573" s="58" t="str">
        <f t="shared" si="66"/>
        <v/>
      </c>
      <c r="D573" s="58" t="str">
        <f>IF(OR(E573=0,E573=""),"",COUNTIF($E$7:E573,E573)&amp;E573)</f>
        <v/>
      </c>
      <c r="E573" s="58" t="str">
        <f t="shared" si="67"/>
        <v/>
      </c>
      <c r="F573" s="57">
        <f t="shared" si="68"/>
        <v>0</v>
      </c>
      <c r="H573" s="51"/>
      <c r="I573" s="50"/>
      <c r="J573" s="50"/>
      <c r="K573" s="50"/>
      <c r="L573" s="55" t="str">
        <f t="shared" si="64"/>
        <v/>
      </c>
      <c r="M573" s="48"/>
      <c r="N573" s="49"/>
      <c r="O573" s="50"/>
      <c r="P573" s="81" t="str">
        <f t="shared" si="70"/>
        <v/>
      </c>
      <c r="Q573" s="5"/>
      <c r="R573" s="81" t="str">
        <f t="shared" si="69"/>
        <v/>
      </c>
    </row>
    <row r="574" spans="2:18" ht="13" x14ac:dyDescent="0.3">
      <c r="B574" s="58">
        <f t="shared" si="65"/>
        <v>0</v>
      </c>
      <c r="C574" s="58" t="str">
        <f t="shared" si="66"/>
        <v/>
      </c>
      <c r="D574" s="58" t="str">
        <f>IF(OR(E574=0,E574=""),"",COUNTIF($E$7:E574,E574)&amp;E574)</f>
        <v/>
      </c>
      <c r="E574" s="58" t="str">
        <f t="shared" si="67"/>
        <v/>
      </c>
      <c r="F574" s="57">
        <f t="shared" si="68"/>
        <v>0</v>
      </c>
      <c r="H574" s="51"/>
      <c r="I574" s="50"/>
      <c r="J574" s="50"/>
      <c r="K574" s="50"/>
      <c r="L574" s="55" t="str">
        <f t="shared" si="64"/>
        <v/>
      </c>
      <c r="M574" s="48"/>
      <c r="N574" s="49"/>
      <c r="O574" s="50"/>
      <c r="P574" s="81" t="str">
        <f t="shared" si="70"/>
        <v/>
      </c>
      <c r="Q574" s="5"/>
      <c r="R574" s="81" t="str">
        <f t="shared" si="69"/>
        <v/>
      </c>
    </row>
    <row r="575" spans="2:18" ht="13" x14ac:dyDescent="0.3">
      <c r="B575" s="58">
        <f t="shared" si="65"/>
        <v>0</v>
      </c>
      <c r="C575" s="58" t="str">
        <f t="shared" si="66"/>
        <v/>
      </c>
      <c r="D575" s="58" t="str">
        <f>IF(OR(E575=0,E575=""),"",COUNTIF($E$7:E575,E575)&amp;E575)</f>
        <v/>
      </c>
      <c r="E575" s="58" t="str">
        <f t="shared" si="67"/>
        <v/>
      </c>
      <c r="F575" s="57">
        <f t="shared" si="68"/>
        <v>0</v>
      </c>
      <c r="H575" s="51"/>
      <c r="I575" s="50"/>
      <c r="J575" s="50"/>
      <c r="K575" s="50"/>
      <c r="L575" s="55" t="str">
        <f t="shared" si="64"/>
        <v/>
      </c>
      <c r="M575" s="48"/>
      <c r="N575" s="49"/>
      <c r="O575" s="50"/>
      <c r="P575" s="81" t="str">
        <f t="shared" si="70"/>
        <v/>
      </c>
      <c r="Q575" s="5"/>
      <c r="R575" s="81" t="str">
        <f t="shared" si="69"/>
        <v/>
      </c>
    </row>
    <row r="576" spans="2:18" ht="13" x14ac:dyDescent="0.3">
      <c r="B576" s="58">
        <f t="shared" si="65"/>
        <v>0</v>
      </c>
      <c r="C576" s="58" t="str">
        <f t="shared" si="66"/>
        <v/>
      </c>
      <c r="D576" s="58" t="str">
        <f>IF(OR(E576=0,E576=""),"",COUNTIF($E$7:E576,E576)&amp;E576)</f>
        <v/>
      </c>
      <c r="E576" s="58" t="str">
        <f t="shared" si="67"/>
        <v/>
      </c>
      <c r="F576" s="57">
        <f t="shared" si="68"/>
        <v>0</v>
      </c>
      <c r="H576" s="51"/>
      <c r="I576" s="50"/>
      <c r="J576" s="50"/>
      <c r="K576" s="50"/>
      <c r="L576" s="55" t="str">
        <f t="shared" si="64"/>
        <v/>
      </c>
      <c r="M576" s="48"/>
      <c r="N576" s="49"/>
      <c r="O576" s="50"/>
      <c r="P576" s="81" t="str">
        <f t="shared" si="70"/>
        <v/>
      </c>
      <c r="Q576" s="5"/>
      <c r="R576" s="81" t="str">
        <f t="shared" si="69"/>
        <v/>
      </c>
    </row>
    <row r="577" spans="2:18" ht="13" x14ac:dyDescent="0.3">
      <c r="B577" s="58">
        <f t="shared" si="65"/>
        <v>0</v>
      </c>
      <c r="C577" s="58" t="str">
        <f t="shared" si="66"/>
        <v/>
      </c>
      <c r="D577" s="58" t="str">
        <f>IF(OR(E577=0,E577=""),"",COUNTIF($E$7:E577,E577)&amp;E577)</f>
        <v/>
      </c>
      <c r="E577" s="58" t="str">
        <f t="shared" si="67"/>
        <v/>
      </c>
      <c r="F577" s="57">
        <f t="shared" si="68"/>
        <v>0</v>
      </c>
      <c r="H577" s="51"/>
      <c r="I577" s="50"/>
      <c r="J577" s="50"/>
      <c r="K577" s="50"/>
      <c r="L577" s="55" t="str">
        <f t="shared" si="64"/>
        <v/>
      </c>
      <c r="M577" s="48"/>
      <c r="N577" s="49"/>
      <c r="O577" s="50"/>
      <c r="P577" s="81" t="str">
        <f t="shared" si="70"/>
        <v/>
      </c>
      <c r="Q577" s="5"/>
      <c r="R577" s="81" t="str">
        <f t="shared" si="69"/>
        <v/>
      </c>
    </row>
    <row r="578" spans="2:18" ht="13" x14ac:dyDescent="0.3">
      <c r="B578" s="58">
        <f t="shared" si="65"/>
        <v>0</v>
      </c>
      <c r="C578" s="58" t="str">
        <f t="shared" si="66"/>
        <v/>
      </c>
      <c r="D578" s="58" t="str">
        <f>IF(OR(E578=0,E578=""),"",COUNTIF($E$7:E578,E578)&amp;E578)</f>
        <v/>
      </c>
      <c r="E578" s="58" t="str">
        <f t="shared" si="67"/>
        <v/>
      </c>
      <c r="F578" s="57">
        <f t="shared" si="68"/>
        <v>0</v>
      </c>
      <c r="H578" s="51"/>
      <c r="I578" s="50"/>
      <c r="J578" s="50"/>
      <c r="K578" s="50"/>
      <c r="L578" s="55" t="str">
        <f t="shared" si="64"/>
        <v/>
      </c>
      <c r="M578" s="48"/>
      <c r="N578" s="49"/>
      <c r="O578" s="50"/>
      <c r="P578" s="81" t="str">
        <f t="shared" si="70"/>
        <v/>
      </c>
      <c r="Q578" s="5"/>
      <c r="R578" s="81" t="str">
        <f t="shared" si="69"/>
        <v/>
      </c>
    </row>
    <row r="579" spans="2:18" ht="13" x14ac:dyDescent="0.3">
      <c r="B579" s="58">
        <f t="shared" si="65"/>
        <v>0</v>
      </c>
      <c r="C579" s="58" t="str">
        <f t="shared" si="66"/>
        <v/>
      </c>
      <c r="D579" s="58" t="str">
        <f>IF(OR(E579=0,E579=""),"",COUNTIF($E$7:E579,E579)&amp;E579)</f>
        <v/>
      </c>
      <c r="E579" s="58" t="str">
        <f t="shared" si="67"/>
        <v/>
      </c>
      <c r="F579" s="57">
        <f t="shared" si="68"/>
        <v>0</v>
      </c>
      <c r="H579" s="51"/>
      <c r="I579" s="50"/>
      <c r="J579" s="50"/>
      <c r="K579" s="50"/>
      <c r="L579" s="55" t="str">
        <f t="shared" si="64"/>
        <v/>
      </c>
      <c r="M579" s="48"/>
      <c r="N579" s="49"/>
      <c r="O579" s="50"/>
      <c r="P579" s="81" t="str">
        <f t="shared" si="70"/>
        <v/>
      </c>
      <c r="Q579" s="5"/>
      <c r="R579" s="81" t="str">
        <f t="shared" si="69"/>
        <v/>
      </c>
    </row>
    <row r="580" spans="2:18" ht="13" x14ac:dyDescent="0.3">
      <c r="B580" s="58">
        <f t="shared" si="65"/>
        <v>0</v>
      </c>
      <c r="C580" s="58" t="str">
        <f t="shared" si="66"/>
        <v/>
      </c>
      <c r="D580" s="58" t="str">
        <f>IF(OR(E580=0,E580=""),"",COUNTIF($E$7:E580,E580)&amp;E580)</f>
        <v/>
      </c>
      <c r="E580" s="58" t="str">
        <f t="shared" si="67"/>
        <v/>
      </c>
      <c r="F580" s="57">
        <f t="shared" si="68"/>
        <v>0</v>
      </c>
      <c r="H580" s="51"/>
      <c r="I580" s="50"/>
      <c r="J580" s="50"/>
      <c r="K580" s="50"/>
      <c r="L580" s="55" t="str">
        <f t="shared" si="64"/>
        <v/>
      </c>
      <c r="M580" s="48"/>
      <c r="N580" s="49"/>
      <c r="O580" s="50"/>
      <c r="P580" s="81" t="str">
        <f t="shared" si="70"/>
        <v/>
      </c>
      <c r="Q580" s="5"/>
      <c r="R580" s="81" t="str">
        <f t="shared" si="69"/>
        <v/>
      </c>
    </row>
    <row r="581" spans="2:18" ht="13" x14ac:dyDescent="0.3">
      <c r="B581" s="58">
        <f t="shared" si="65"/>
        <v>0</v>
      </c>
      <c r="C581" s="58" t="str">
        <f t="shared" si="66"/>
        <v/>
      </c>
      <c r="D581" s="58" t="str">
        <f>IF(OR(E581=0,E581=""),"",COUNTIF($E$7:E581,E581)&amp;E581)</f>
        <v/>
      </c>
      <c r="E581" s="58" t="str">
        <f t="shared" si="67"/>
        <v/>
      </c>
      <c r="F581" s="57">
        <f t="shared" si="68"/>
        <v>0</v>
      </c>
      <c r="H581" s="51"/>
      <c r="I581" s="50"/>
      <c r="J581" s="50"/>
      <c r="K581" s="50"/>
      <c r="L581" s="55" t="str">
        <f t="shared" si="64"/>
        <v/>
      </c>
      <c r="M581" s="48"/>
      <c r="N581" s="49"/>
      <c r="O581" s="50"/>
      <c r="P581" s="81" t="str">
        <f t="shared" si="70"/>
        <v/>
      </c>
      <c r="Q581" s="5"/>
      <c r="R581" s="81" t="str">
        <f t="shared" si="69"/>
        <v/>
      </c>
    </row>
    <row r="582" spans="2:18" ht="13" x14ac:dyDescent="0.3">
      <c r="B582" s="58">
        <f t="shared" si="65"/>
        <v>0</v>
      </c>
      <c r="C582" s="58" t="str">
        <f t="shared" si="66"/>
        <v/>
      </c>
      <c r="D582" s="58" t="str">
        <f>IF(OR(E582=0,E582=""),"",COUNTIF($E$7:E582,E582)&amp;E582)</f>
        <v/>
      </c>
      <c r="E582" s="58" t="str">
        <f t="shared" si="67"/>
        <v/>
      </c>
      <c r="F582" s="57">
        <f t="shared" si="68"/>
        <v>0</v>
      </c>
      <c r="H582" s="51"/>
      <c r="I582" s="50"/>
      <c r="J582" s="50"/>
      <c r="K582" s="50"/>
      <c r="L582" s="55" t="str">
        <f t="shared" si="64"/>
        <v/>
      </c>
      <c r="M582" s="48"/>
      <c r="N582" s="49"/>
      <c r="O582" s="50"/>
      <c r="P582" s="81" t="str">
        <f t="shared" si="70"/>
        <v/>
      </c>
      <c r="Q582" s="5"/>
      <c r="R582" s="81" t="str">
        <f t="shared" si="69"/>
        <v/>
      </c>
    </row>
    <row r="583" spans="2:18" ht="13" x14ac:dyDescent="0.3">
      <c r="B583" s="58">
        <f t="shared" si="65"/>
        <v>0</v>
      </c>
      <c r="C583" s="58" t="str">
        <f t="shared" si="66"/>
        <v/>
      </c>
      <c r="D583" s="58" t="str">
        <f>IF(OR(E583=0,E583=""),"",COUNTIF($E$7:E583,E583)&amp;E583)</f>
        <v/>
      </c>
      <c r="E583" s="58" t="str">
        <f t="shared" si="67"/>
        <v/>
      </c>
      <c r="F583" s="57">
        <f t="shared" si="68"/>
        <v>0</v>
      </c>
      <c r="H583" s="51"/>
      <c r="I583" s="50"/>
      <c r="J583" s="50"/>
      <c r="K583" s="50"/>
      <c r="L583" s="55" t="str">
        <f t="shared" si="64"/>
        <v/>
      </c>
      <c r="M583" s="48"/>
      <c r="N583" s="49"/>
      <c r="O583" s="50"/>
      <c r="P583" s="81" t="str">
        <f t="shared" si="70"/>
        <v/>
      </c>
      <c r="Q583" s="5"/>
      <c r="R583" s="81" t="str">
        <f t="shared" si="69"/>
        <v/>
      </c>
    </row>
    <row r="584" spans="2:18" ht="13" x14ac:dyDescent="0.3">
      <c r="B584" s="58">
        <f t="shared" si="65"/>
        <v>0</v>
      </c>
      <c r="C584" s="58" t="str">
        <f t="shared" si="66"/>
        <v/>
      </c>
      <c r="D584" s="58" t="str">
        <f>IF(OR(E584=0,E584=""),"",COUNTIF($E$7:E584,E584)&amp;E584)</f>
        <v/>
      </c>
      <c r="E584" s="58" t="str">
        <f t="shared" si="67"/>
        <v/>
      </c>
      <c r="F584" s="57">
        <f t="shared" si="68"/>
        <v>0</v>
      </c>
      <c r="H584" s="51"/>
      <c r="I584" s="50"/>
      <c r="J584" s="50"/>
      <c r="K584" s="50"/>
      <c r="L584" s="55" t="str">
        <f t="shared" ref="L584:L647" si="71">IFERROR(IF(K584="","",VLOOKUP(K584,T_Akun,2,0)),"Cek Kembali Kode Akun nya!!!")</f>
        <v/>
      </c>
      <c r="M584" s="48"/>
      <c r="N584" s="49"/>
      <c r="O584" s="50"/>
      <c r="P584" s="81" t="str">
        <f t="shared" si="70"/>
        <v/>
      </c>
      <c r="Q584" s="5"/>
      <c r="R584" s="81" t="str">
        <f t="shared" si="69"/>
        <v/>
      </c>
    </row>
    <row r="585" spans="2:18" ht="13" x14ac:dyDescent="0.3">
      <c r="B585" s="58">
        <f t="shared" ref="B585:B648" si="72">IF(C585&lt;&gt;"","",K585)</f>
        <v>0</v>
      </c>
      <c r="C585" s="58" t="str">
        <f t="shared" ref="C585:C648" si="73">IF(LEFT(I585,3)="JP-",K585,"")</f>
        <v/>
      </c>
      <c r="D585" s="58" t="str">
        <f>IF(OR(E585=0,E585=""),"",COUNTIF($E$7:E585,E585)&amp;E585)</f>
        <v/>
      </c>
      <c r="E585" s="58" t="str">
        <f t="shared" ref="E585:E648" si="74">IF(K585=Filter_BB,K585,"")</f>
        <v/>
      </c>
      <c r="F585" s="57">
        <f t="shared" ref="F585:F648" si="75">IF(J585="",0,1)</f>
        <v>0</v>
      </c>
      <c r="H585" s="51"/>
      <c r="I585" s="50"/>
      <c r="J585" s="50"/>
      <c r="K585" s="50"/>
      <c r="L585" s="55" t="str">
        <f t="shared" si="71"/>
        <v/>
      </c>
      <c r="M585" s="48"/>
      <c r="N585" s="49"/>
      <c r="O585" s="50"/>
      <c r="P585" s="81" t="str">
        <f t="shared" si="70"/>
        <v/>
      </c>
      <c r="Q585" s="5"/>
      <c r="R585" s="81" t="str">
        <f t="shared" ref="R585:R648" si="76">IF($O585&gt;0,$O585,IF($H585&gt;0,IF($O586&gt;0,$O586,""),""))</f>
        <v/>
      </c>
    </row>
    <row r="586" spans="2:18" ht="13" x14ac:dyDescent="0.3">
      <c r="B586" s="58">
        <f t="shared" si="72"/>
        <v>0</v>
      </c>
      <c r="C586" s="58" t="str">
        <f t="shared" si="73"/>
        <v/>
      </c>
      <c r="D586" s="58" t="str">
        <f>IF(OR(E586=0,E586=""),"",COUNTIF($E$7:E586,E586)&amp;E586)</f>
        <v/>
      </c>
      <c r="E586" s="58" t="str">
        <f t="shared" si="74"/>
        <v/>
      </c>
      <c r="F586" s="57">
        <f t="shared" si="75"/>
        <v>0</v>
      </c>
      <c r="H586" s="51"/>
      <c r="I586" s="50"/>
      <c r="J586" s="50"/>
      <c r="K586" s="50"/>
      <c r="L586" s="55" t="str">
        <f t="shared" si="71"/>
        <v/>
      </c>
      <c r="M586" s="48"/>
      <c r="N586" s="49"/>
      <c r="O586" s="50"/>
      <c r="P586" s="81" t="str">
        <f t="shared" ref="P586:P649" si="77">IF(O586&gt;0,O586,IF(H586&gt;0,IF(OR(P585="F.TTD",P585=""),R587,P585),""))</f>
        <v/>
      </c>
      <c r="Q586" s="5"/>
      <c r="R586" s="81" t="str">
        <f t="shared" si="76"/>
        <v/>
      </c>
    </row>
    <row r="587" spans="2:18" ht="13" x14ac:dyDescent="0.3">
      <c r="B587" s="58">
        <f t="shared" si="72"/>
        <v>0</v>
      </c>
      <c r="C587" s="58" t="str">
        <f t="shared" si="73"/>
        <v/>
      </c>
      <c r="D587" s="58" t="str">
        <f>IF(OR(E587=0,E587=""),"",COUNTIF($E$7:E587,E587)&amp;E587)</f>
        <v/>
      </c>
      <c r="E587" s="58" t="str">
        <f t="shared" si="74"/>
        <v/>
      </c>
      <c r="F587" s="57">
        <f t="shared" si="75"/>
        <v>0</v>
      </c>
      <c r="H587" s="51"/>
      <c r="I587" s="50"/>
      <c r="J587" s="50"/>
      <c r="K587" s="50"/>
      <c r="L587" s="55" t="str">
        <f t="shared" si="71"/>
        <v/>
      </c>
      <c r="M587" s="48"/>
      <c r="N587" s="49"/>
      <c r="O587" s="50"/>
      <c r="P587" s="81" t="str">
        <f t="shared" si="77"/>
        <v/>
      </c>
      <c r="Q587" s="5"/>
      <c r="R587" s="81" t="str">
        <f t="shared" si="76"/>
        <v/>
      </c>
    </row>
    <row r="588" spans="2:18" ht="13" x14ac:dyDescent="0.3">
      <c r="B588" s="58">
        <f t="shared" si="72"/>
        <v>0</v>
      </c>
      <c r="C588" s="58" t="str">
        <f t="shared" si="73"/>
        <v/>
      </c>
      <c r="D588" s="58" t="str">
        <f>IF(OR(E588=0,E588=""),"",COUNTIF($E$7:E588,E588)&amp;E588)</f>
        <v/>
      </c>
      <c r="E588" s="58" t="str">
        <f t="shared" si="74"/>
        <v/>
      </c>
      <c r="F588" s="57">
        <f t="shared" si="75"/>
        <v>0</v>
      </c>
      <c r="H588" s="51"/>
      <c r="I588" s="50"/>
      <c r="J588" s="50"/>
      <c r="K588" s="50"/>
      <c r="L588" s="55" t="str">
        <f t="shared" si="71"/>
        <v/>
      </c>
      <c r="M588" s="48"/>
      <c r="N588" s="49"/>
      <c r="O588" s="50"/>
      <c r="P588" s="81" t="str">
        <f t="shared" si="77"/>
        <v/>
      </c>
      <c r="Q588" s="5"/>
      <c r="R588" s="81" t="str">
        <f t="shared" si="76"/>
        <v/>
      </c>
    </row>
    <row r="589" spans="2:18" ht="13" x14ac:dyDescent="0.3">
      <c r="B589" s="58">
        <f t="shared" si="72"/>
        <v>0</v>
      </c>
      <c r="C589" s="58" t="str">
        <f t="shared" si="73"/>
        <v/>
      </c>
      <c r="D589" s="58" t="str">
        <f>IF(OR(E589=0,E589=""),"",COUNTIF($E$7:E589,E589)&amp;E589)</f>
        <v/>
      </c>
      <c r="E589" s="58" t="str">
        <f t="shared" si="74"/>
        <v/>
      </c>
      <c r="F589" s="57">
        <f t="shared" si="75"/>
        <v>0</v>
      </c>
      <c r="H589" s="51"/>
      <c r="I589" s="50"/>
      <c r="J589" s="50"/>
      <c r="K589" s="50"/>
      <c r="L589" s="55" t="str">
        <f t="shared" si="71"/>
        <v/>
      </c>
      <c r="M589" s="48"/>
      <c r="N589" s="49"/>
      <c r="O589" s="50"/>
      <c r="P589" s="81" t="str">
        <f t="shared" si="77"/>
        <v/>
      </c>
      <c r="Q589" s="5"/>
      <c r="R589" s="81" t="str">
        <f t="shared" si="76"/>
        <v/>
      </c>
    </row>
    <row r="590" spans="2:18" ht="13" x14ac:dyDescent="0.3">
      <c r="B590" s="58">
        <f t="shared" si="72"/>
        <v>0</v>
      </c>
      <c r="C590" s="58" t="str">
        <f t="shared" si="73"/>
        <v/>
      </c>
      <c r="D590" s="58" t="str">
        <f>IF(OR(E590=0,E590=""),"",COUNTIF($E$7:E590,E590)&amp;E590)</f>
        <v/>
      </c>
      <c r="E590" s="58" t="str">
        <f t="shared" si="74"/>
        <v/>
      </c>
      <c r="F590" s="57">
        <f t="shared" si="75"/>
        <v>0</v>
      </c>
      <c r="H590" s="51"/>
      <c r="I590" s="50"/>
      <c r="J590" s="50"/>
      <c r="K590" s="50"/>
      <c r="L590" s="55" t="str">
        <f t="shared" si="71"/>
        <v/>
      </c>
      <c r="M590" s="48"/>
      <c r="N590" s="49"/>
      <c r="O590" s="50"/>
      <c r="P590" s="81" t="str">
        <f t="shared" si="77"/>
        <v/>
      </c>
      <c r="Q590" s="5"/>
      <c r="R590" s="81" t="str">
        <f t="shared" si="76"/>
        <v/>
      </c>
    </row>
    <row r="591" spans="2:18" ht="13" x14ac:dyDescent="0.3">
      <c r="B591" s="58">
        <f t="shared" si="72"/>
        <v>0</v>
      </c>
      <c r="C591" s="58" t="str">
        <f t="shared" si="73"/>
        <v/>
      </c>
      <c r="D591" s="58" t="str">
        <f>IF(OR(E591=0,E591=""),"",COUNTIF($E$7:E591,E591)&amp;E591)</f>
        <v/>
      </c>
      <c r="E591" s="58" t="str">
        <f t="shared" si="74"/>
        <v/>
      </c>
      <c r="F591" s="57">
        <f t="shared" si="75"/>
        <v>0</v>
      </c>
      <c r="H591" s="51"/>
      <c r="I591" s="50"/>
      <c r="J591" s="50"/>
      <c r="K591" s="50"/>
      <c r="L591" s="55" t="str">
        <f t="shared" si="71"/>
        <v/>
      </c>
      <c r="M591" s="48"/>
      <c r="N591" s="49"/>
      <c r="O591" s="50"/>
      <c r="P591" s="81" t="str">
        <f t="shared" si="77"/>
        <v/>
      </c>
      <c r="Q591" s="5"/>
      <c r="R591" s="81" t="str">
        <f t="shared" si="76"/>
        <v/>
      </c>
    </row>
    <row r="592" spans="2:18" ht="13" x14ac:dyDescent="0.3">
      <c r="B592" s="58">
        <f t="shared" si="72"/>
        <v>0</v>
      </c>
      <c r="C592" s="58" t="str">
        <f t="shared" si="73"/>
        <v/>
      </c>
      <c r="D592" s="58" t="str">
        <f>IF(OR(E592=0,E592=""),"",COUNTIF($E$7:E592,E592)&amp;E592)</f>
        <v/>
      </c>
      <c r="E592" s="58" t="str">
        <f t="shared" si="74"/>
        <v/>
      </c>
      <c r="F592" s="57">
        <f t="shared" si="75"/>
        <v>0</v>
      </c>
      <c r="H592" s="51"/>
      <c r="I592" s="50"/>
      <c r="J592" s="50"/>
      <c r="K592" s="50"/>
      <c r="L592" s="55" t="str">
        <f t="shared" si="71"/>
        <v/>
      </c>
      <c r="M592" s="48"/>
      <c r="N592" s="49"/>
      <c r="O592" s="50"/>
      <c r="P592" s="81" t="str">
        <f t="shared" si="77"/>
        <v/>
      </c>
      <c r="Q592" s="5"/>
      <c r="R592" s="81" t="str">
        <f t="shared" si="76"/>
        <v/>
      </c>
    </row>
    <row r="593" spans="2:18" ht="13" x14ac:dyDescent="0.3">
      <c r="B593" s="58">
        <f t="shared" si="72"/>
        <v>0</v>
      </c>
      <c r="C593" s="58" t="str">
        <f t="shared" si="73"/>
        <v/>
      </c>
      <c r="D593" s="58" t="str">
        <f>IF(OR(E593=0,E593=""),"",COUNTIF($E$7:E593,E593)&amp;E593)</f>
        <v/>
      </c>
      <c r="E593" s="58" t="str">
        <f t="shared" si="74"/>
        <v/>
      </c>
      <c r="F593" s="57">
        <f t="shared" si="75"/>
        <v>0</v>
      </c>
      <c r="H593" s="51"/>
      <c r="I593" s="50"/>
      <c r="J593" s="50"/>
      <c r="K593" s="50"/>
      <c r="L593" s="55" t="str">
        <f t="shared" si="71"/>
        <v/>
      </c>
      <c r="M593" s="48"/>
      <c r="N593" s="49"/>
      <c r="O593" s="50"/>
      <c r="P593" s="81" t="str">
        <f t="shared" si="77"/>
        <v/>
      </c>
      <c r="Q593" s="5"/>
      <c r="R593" s="81" t="str">
        <f t="shared" si="76"/>
        <v/>
      </c>
    </row>
    <row r="594" spans="2:18" ht="13" x14ac:dyDescent="0.3">
      <c r="B594" s="58">
        <f t="shared" si="72"/>
        <v>0</v>
      </c>
      <c r="C594" s="58" t="str">
        <f t="shared" si="73"/>
        <v/>
      </c>
      <c r="D594" s="58" t="str">
        <f>IF(OR(E594=0,E594=""),"",COUNTIF($E$7:E594,E594)&amp;E594)</f>
        <v/>
      </c>
      <c r="E594" s="58" t="str">
        <f t="shared" si="74"/>
        <v/>
      </c>
      <c r="F594" s="57">
        <f t="shared" si="75"/>
        <v>0</v>
      </c>
      <c r="H594" s="51"/>
      <c r="I594" s="50"/>
      <c r="J594" s="50"/>
      <c r="K594" s="50"/>
      <c r="L594" s="55" t="str">
        <f t="shared" si="71"/>
        <v/>
      </c>
      <c r="M594" s="48"/>
      <c r="N594" s="49"/>
      <c r="O594" s="50"/>
      <c r="P594" s="81" t="str">
        <f t="shared" si="77"/>
        <v/>
      </c>
      <c r="Q594" s="5"/>
      <c r="R594" s="81" t="str">
        <f t="shared" si="76"/>
        <v/>
      </c>
    </row>
    <row r="595" spans="2:18" ht="13" x14ac:dyDescent="0.3">
      <c r="B595" s="58">
        <f t="shared" si="72"/>
        <v>0</v>
      </c>
      <c r="C595" s="58" t="str">
        <f t="shared" si="73"/>
        <v/>
      </c>
      <c r="D595" s="58" t="str">
        <f>IF(OR(E595=0,E595=""),"",COUNTIF($E$7:E595,E595)&amp;E595)</f>
        <v/>
      </c>
      <c r="E595" s="58" t="str">
        <f t="shared" si="74"/>
        <v/>
      </c>
      <c r="F595" s="57">
        <f t="shared" si="75"/>
        <v>0</v>
      </c>
      <c r="H595" s="51"/>
      <c r="I595" s="50"/>
      <c r="J595" s="50"/>
      <c r="K595" s="50"/>
      <c r="L595" s="55" t="str">
        <f t="shared" si="71"/>
        <v/>
      </c>
      <c r="M595" s="48"/>
      <c r="N595" s="49"/>
      <c r="O595" s="50"/>
      <c r="P595" s="81" t="str">
        <f t="shared" si="77"/>
        <v/>
      </c>
      <c r="Q595" s="5"/>
      <c r="R595" s="81" t="str">
        <f t="shared" si="76"/>
        <v/>
      </c>
    </row>
    <row r="596" spans="2:18" ht="13" x14ac:dyDescent="0.3">
      <c r="B596" s="58">
        <f t="shared" si="72"/>
        <v>0</v>
      </c>
      <c r="C596" s="58" t="str">
        <f t="shared" si="73"/>
        <v/>
      </c>
      <c r="D596" s="58" t="str">
        <f>IF(OR(E596=0,E596=""),"",COUNTIF($E$7:E596,E596)&amp;E596)</f>
        <v/>
      </c>
      <c r="E596" s="58" t="str">
        <f t="shared" si="74"/>
        <v/>
      </c>
      <c r="F596" s="57">
        <f t="shared" si="75"/>
        <v>0</v>
      </c>
      <c r="H596" s="51"/>
      <c r="I596" s="50"/>
      <c r="J596" s="50"/>
      <c r="K596" s="50"/>
      <c r="L596" s="55" t="str">
        <f t="shared" si="71"/>
        <v/>
      </c>
      <c r="M596" s="48"/>
      <c r="N596" s="49"/>
      <c r="O596" s="50"/>
      <c r="P596" s="81" t="str">
        <f t="shared" si="77"/>
        <v/>
      </c>
      <c r="Q596" s="5"/>
      <c r="R596" s="81" t="str">
        <f t="shared" si="76"/>
        <v/>
      </c>
    </row>
    <row r="597" spans="2:18" ht="13" x14ac:dyDescent="0.3">
      <c r="B597" s="58">
        <f t="shared" si="72"/>
        <v>0</v>
      </c>
      <c r="C597" s="58" t="str">
        <f t="shared" si="73"/>
        <v/>
      </c>
      <c r="D597" s="58" t="str">
        <f>IF(OR(E597=0,E597=""),"",COUNTIF($E$7:E597,E597)&amp;E597)</f>
        <v/>
      </c>
      <c r="E597" s="58" t="str">
        <f t="shared" si="74"/>
        <v/>
      </c>
      <c r="F597" s="57">
        <f t="shared" si="75"/>
        <v>0</v>
      </c>
      <c r="H597" s="51"/>
      <c r="I597" s="50"/>
      <c r="J597" s="50"/>
      <c r="K597" s="50"/>
      <c r="L597" s="55" t="str">
        <f t="shared" si="71"/>
        <v/>
      </c>
      <c r="M597" s="48"/>
      <c r="N597" s="49"/>
      <c r="O597" s="50"/>
      <c r="P597" s="81" t="str">
        <f t="shared" si="77"/>
        <v/>
      </c>
      <c r="Q597" s="5"/>
      <c r="R597" s="81" t="str">
        <f t="shared" si="76"/>
        <v/>
      </c>
    </row>
    <row r="598" spans="2:18" ht="13" x14ac:dyDescent="0.3">
      <c r="B598" s="58">
        <f t="shared" si="72"/>
        <v>0</v>
      </c>
      <c r="C598" s="58" t="str">
        <f t="shared" si="73"/>
        <v/>
      </c>
      <c r="D598" s="58" t="str">
        <f>IF(OR(E598=0,E598=""),"",COUNTIF($E$7:E598,E598)&amp;E598)</f>
        <v/>
      </c>
      <c r="E598" s="58" t="str">
        <f t="shared" si="74"/>
        <v/>
      </c>
      <c r="F598" s="57">
        <f t="shared" si="75"/>
        <v>0</v>
      </c>
      <c r="H598" s="51"/>
      <c r="I598" s="50"/>
      <c r="J598" s="50"/>
      <c r="K598" s="50"/>
      <c r="L598" s="55" t="str">
        <f t="shared" si="71"/>
        <v/>
      </c>
      <c r="M598" s="48"/>
      <c r="N598" s="49"/>
      <c r="O598" s="50"/>
      <c r="P598" s="81" t="str">
        <f t="shared" si="77"/>
        <v/>
      </c>
      <c r="Q598" s="5"/>
      <c r="R598" s="81" t="str">
        <f t="shared" si="76"/>
        <v/>
      </c>
    </row>
    <row r="599" spans="2:18" ht="13" x14ac:dyDescent="0.3">
      <c r="B599" s="58">
        <f t="shared" si="72"/>
        <v>0</v>
      </c>
      <c r="C599" s="58" t="str">
        <f t="shared" si="73"/>
        <v/>
      </c>
      <c r="D599" s="58" t="str">
        <f>IF(OR(E599=0,E599=""),"",COUNTIF($E$7:E599,E599)&amp;E599)</f>
        <v/>
      </c>
      <c r="E599" s="58" t="str">
        <f t="shared" si="74"/>
        <v/>
      </c>
      <c r="F599" s="57">
        <f t="shared" si="75"/>
        <v>0</v>
      </c>
      <c r="H599" s="51"/>
      <c r="I599" s="50"/>
      <c r="J599" s="50"/>
      <c r="K599" s="50"/>
      <c r="L599" s="55" t="str">
        <f t="shared" si="71"/>
        <v/>
      </c>
      <c r="M599" s="48"/>
      <c r="N599" s="49"/>
      <c r="O599" s="50"/>
      <c r="P599" s="81" t="str">
        <f t="shared" si="77"/>
        <v/>
      </c>
      <c r="Q599" s="5"/>
      <c r="R599" s="81" t="str">
        <f t="shared" si="76"/>
        <v/>
      </c>
    </row>
    <row r="600" spans="2:18" ht="13" x14ac:dyDescent="0.3">
      <c r="B600" s="58">
        <f t="shared" si="72"/>
        <v>0</v>
      </c>
      <c r="C600" s="58" t="str">
        <f t="shared" si="73"/>
        <v/>
      </c>
      <c r="D600" s="58" t="str">
        <f>IF(OR(E600=0,E600=""),"",COUNTIF($E$7:E600,E600)&amp;E600)</f>
        <v/>
      </c>
      <c r="E600" s="58" t="str">
        <f t="shared" si="74"/>
        <v/>
      </c>
      <c r="F600" s="57">
        <f t="shared" si="75"/>
        <v>0</v>
      </c>
      <c r="H600" s="51"/>
      <c r="I600" s="50"/>
      <c r="J600" s="50"/>
      <c r="K600" s="50"/>
      <c r="L600" s="55" t="str">
        <f t="shared" si="71"/>
        <v/>
      </c>
      <c r="M600" s="48"/>
      <c r="N600" s="49"/>
      <c r="O600" s="50"/>
      <c r="P600" s="81" t="str">
        <f t="shared" si="77"/>
        <v/>
      </c>
      <c r="Q600" s="5"/>
      <c r="R600" s="81" t="str">
        <f t="shared" si="76"/>
        <v/>
      </c>
    </row>
    <row r="601" spans="2:18" ht="13" x14ac:dyDescent="0.3">
      <c r="B601" s="58">
        <f t="shared" si="72"/>
        <v>0</v>
      </c>
      <c r="C601" s="58" t="str">
        <f t="shared" si="73"/>
        <v/>
      </c>
      <c r="D601" s="58" t="str">
        <f>IF(OR(E601=0,E601=""),"",COUNTIF($E$7:E601,E601)&amp;E601)</f>
        <v/>
      </c>
      <c r="E601" s="58" t="str">
        <f t="shared" si="74"/>
        <v/>
      </c>
      <c r="F601" s="57">
        <f t="shared" si="75"/>
        <v>0</v>
      </c>
      <c r="H601" s="51"/>
      <c r="I601" s="50"/>
      <c r="J601" s="50"/>
      <c r="K601" s="50"/>
      <c r="L601" s="55" t="str">
        <f t="shared" si="71"/>
        <v/>
      </c>
      <c r="M601" s="48"/>
      <c r="N601" s="49"/>
      <c r="O601" s="50"/>
      <c r="P601" s="81" t="str">
        <f t="shared" si="77"/>
        <v/>
      </c>
      <c r="Q601" s="5"/>
      <c r="R601" s="81" t="str">
        <f t="shared" si="76"/>
        <v/>
      </c>
    </row>
    <row r="602" spans="2:18" ht="13" x14ac:dyDescent="0.3">
      <c r="B602" s="58">
        <f t="shared" si="72"/>
        <v>0</v>
      </c>
      <c r="C602" s="58" t="str">
        <f t="shared" si="73"/>
        <v/>
      </c>
      <c r="D602" s="58" t="str">
        <f>IF(OR(E602=0,E602=""),"",COUNTIF($E$7:E602,E602)&amp;E602)</f>
        <v/>
      </c>
      <c r="E602" s="58" t="str">
        <f t="shared" si="74"/>
        <v/>
      </c>
      <c r="F602" s="57">
        <f t="shared" si="75"/>
        <v>0</v>
      </c>
      <c r="H602" s="51"/>
      <c r="I602" s="50"/>
      <c r="J602" s="50"/>
      <c r="K602" s="50"/>
      <c r="L602" s="55" t="str">
        <f t="shared" si="71"/>
        <v/>
      </c>
      <c r="M602" s="48"/>
      <c r="N602" s="49"/>
      <c r="O602" s="50"/>
      <c r="P602" s="81" t="str">
        <f t="shared" si="77"/>
        <v/>
      </c>
      <c r="Q602" s="5"/>
      <c r="R602" s="81" t="str">
        <f t="shared" si="76"/>
        <v/>
      </c>
    </row>
    <row r="603" spans="2:18" ht="13" x14ac:dyDescent="0.3">
      <c r="B603" s="58">
        <f t="shared" si="72"/>
        <v>0</v>
      </c>
      <c r="C603" s="58" t="str">
        <f t="shared" si="73"/>
        <v/>
      </c>
      <c r="D603" s="58" t="str">
        <f>IF(OR(E603=0,E603=""),"",COUNTIF($E$7:E603,E603)&amp;E603)</f>
        <v/>
      </c>
      <c r="E603" s="58" t="str">
        <f t="shared" si="74"/>
        <v/>
      </c>
      <c r="F603" s="57">
        <f t="shared" si="75"/>
        <v>0</v>
      </c>
      <c r="H603" s="51"/>
      <c r="I603" s="50"/>
      <c r="J603" s="50"/>
      <c r="K603" s="50"/>
      <c r="L603" s="55" t="str">
        <f t="shared" si="71"/>
        <v/>
      </c>
      <c r="M603" s="48"/>
      <c r="N603" s="49"/>
      <c r="O603" s="50"/>
      <c r="P603" s="81" t="str">
        <f t="shared" si="77"/>
        <v/>
      </c>
      <c r="Q603" s="5"/>
      <c r="R603" s="81" t="str">
        <f t="shared" si="76"/>
        <v/>
      </c>
    </row>
    <row r="604" spans="2:18" ht="13" x14ac:dyDescent="0.3">
      <c r="B604" s="58">
        <f t="shared" si="72"/>
        <v>0</v>
      </c>
      <c r="C604" s="58" t="str">
        <f t="shared" si="73"/>
        <v/>
      </c>
      <c r="D604" s="58" t="str">
        <f>IF(OR(E604=0,E604=""),"",COUNTIF($E$7:E604,E604)&amp;E604)</f>
        <v/>
      </c>
      <c r="E604" s="58" t="str">
        <f t="shared" si="74"/>
        <v/>
      </c>
      <c r="F604" s="57">
        <f t="shared" si="75"/>
        <v>0</v>
      </c>
      <c r="H604" s="51"/>
      <c r="I604" s="50"/>
      <c r="J604" s="50"/>
      <c r="K604" s="50"/>
      <c r="L604" s="55" t="str">
        <f t="shared" si="71"/>
        <v/>
      </c>
      <c r="M604" s="48"/>
      <c r="N604" s="49"/>
      <c r="O604" s="50"/>
      <c r="P604" s="81" t="str">
        <f t="shared" si="77"/>
        <v/>
      </c>
      <c r="Q604" s="5"/>
      <c r="R604" s="81" t="str">
        <f t="shared" si="76"/>
        <v/>
      </c>
    </row>
    <row r="605" spans="2:18" ht="13" x14ac:dyDescent="0.3">
      <c r="B605" s="58">
        <f t="shared" si="72"/>
        <v>0</v>
      </c>
      <c r="C605" s="58" t="str">
        <f t="shared" si="73"/>
        <v/>
      </c>
      <c r="D605" s="58" t="str">
        <f>IF(OR(E605=0,E605=""),"",COUNTIF($E$7:E605,E605)&amp;E605)</f>
        <v/>
      </c>
      <c r="E605" s="58" t="str">
        <f t="shared" si="74"/>
        <v/>
      </c>
      <c r="F605" s="57">
        <f t="shared" si="75"/>
        <v>0</v>
      </c>
      <c r="H605" s="51"/>
      <c r="I605" s="50"/>
      <c r="J605" s="50"/>
      <c r="K605" s="50"/>
      <c r="L605" s="55" t="str">
        <f t="shared" si="71"/>
        <v/>
      </c>
      <c r="M605" s="48"/>
      <c r="N605" s="49"/>
      <c r="O605" s="50"/>
      <c r="P605" s="81" t="str">
        <f t="shared" si="77"/>
        <v/>
      </c>
      <c r="Q605" s="5"/>
      <c r="R605" s="81" t="str">
        <f t="shared" si="76"/>
        <v/>
      </c>
    </row>
    <row r="606" spans="2:18" ht="13" x14ac:dyDescent="0.3">
      <c r="B606" s="58">
        <f t="shared" si="72"/>
        <v>0</v>
      </c>
      <c r="C606" s="58" t="str">
        <f t="shared" si="73"/>
        <v/>
      </c>
      <c r="D606" s="58" t="str">
        <f>IF(OR(E606=0,E606=""),"",COUNTIF($E$7:E606,E606)&amp;E606)</f>
        <v/>
      </c>
      <c r="E606" s="58" t="str">
        <f t="shared" si="74"/>
        <v/>
      </c>
      <c r="F606" s="57">
        <f t="shared" si="75"/>
        <v>0</v>
      </c>
      <c r="H606" s="51"/>
      <c r="I606" s="50"/>
      <c r="J606" s="50"/>
      <c r="K606" s="50"/>
      <c r="L606" s="55" t="str">
        <f t="shared" si="71"/>
        <v/>
      </c>
      <c r="M606" s="48"/>
      <c r="N606" s="49"/>
      <c r="O606" s="50"/>
      <c r="P606" s="81" t="str">
        <f t="shared" si="77"/>
        <v/>
      </c>
      <c r="Q606" s="5"/>
      <c r="R606" s="81" t="str">
        <f t="shared" si="76"/>
        <v/>
      </c>
    </row>
    <row r="607" spans="2:18" ht="13" x14ac:dyDescent="0.3">
      <c r="B607" s="58">
        <f t="shared" si="72"/>
        <v>0</v>
      </c>
      <c r="C607" s="58" t="str">
        <f t="shared" si="73"/>
        <v/>
      </c>
      <c r="D607" s="58" t="str">
        <f>IF(OR(E607=0,E607=""),"",COUNTIF($E$7:E607,E607)&amp;E607)</f>
        <v/>
      </c>
      <c r="E607" s="58" t="str">
        <f t="shared" si="74"/>
        <v/>
      </c>
      <c r="F607" s="57">
        <f t="shared" si="75"/>
        <v>0</v>
      </c>
      <c r="H607" s="51"/>
      <c r="I607" s="50"/>
      <c r="J607" s="50"/>
      <c r="K607" s="50"/>
      <c r="L607" s="55" t="str">
        <f t="shared" si="71"/>
        <v/>
      </c>
      <c r="M607" s="48"/>
      <c r="N607" s="49"/>
      <c r="O607" s="50"/>
      <c r="P607" s="81" t="str">
        <f t="shared" si="77"/>
        <v/>
      </c>
      <c r="Q607" s="5"/>
      <c r="R607" s="81" t="str">
        <f t="shared" si="76"/>
        <v/>
      </c>
    </row>
    <row r="608" spans="2:18" ht="13" x14ac:dyDescent="0.3">
      <c r="B608" s="58">
        <f t="shared" si="72"/>
        <v>0</v>
      </c>
      <c r="C608" s="58" t="str">
        <f t="shared" si="73"/>
        <v/>
      </c>
      <c r="D608" s="58" t="str">
        <f>IF(OR(E608=0,E608=""),"",COUNTIF($E$7:E608,E608)&amp;E608)</f>
        <v/>
      </c>
      <c r="E608" s="58" t="str">
        <f t="shared" si="74"/>
        <v/>
      </c>
      <c r="F608" s="57">
        <f t="shared" si="75"/>
        <v>0</v>
      </c>
      <c r="H608" s="51"/>
      <c r="I608" s="50"/>
      <c r="J608" s="50"/>
      <c r="K608" s="50"/>
      <c r="L608" s="55" t="str">
        <f t="shared" si="71"/>
        <v/>
      </c>
      <c r="M608" s="48"/>
      <c r="N608" s="49"/>
      <c r="O608" s="50"/>
      <c r="P608" s="81" t="str">
        <f t="shared" si="77"/>
        <v/>
      </c>
      <c r="Q608" s="5"/>
      <c r="R608" s="81" t="str">
        <f t="shared" si="76"/>
        <v/>
      </c>
    </row>
    <row r="609" spans="2:18" ht="13" x14ac:dyDescent="0.3">
      <c r="B609" s="58">
        <f t="shared" si="72"/>
        <v>0</v>
      </c>
      <c r="C609" s="58" t="str">
        <f t="shared" si="73"/>
        <v/>
      </c>
      <c r="D609" s="58" t="str">
        <f>IF(OR(E609=0,E609=""),"",COUNTIF($E$7:E609,E609)&amp;E609)</f>
        <v/>
      </c>
      <c r="E609" s="58" t="str">
        <f t="shared" si="74"/>
        <v/>
      </c>
      <c r="F609" s="57">
        <f t="shared" si="75"/>
        <v>0</v>
      </c>
      <c r="H609" s="51"/>
      <c r="I609" s="50"/>
      <c r="J609" s="50"/>
      <c r="K609" s="50"/>
      <c r="L609" s="55" t="str">
        <f t="shared" si="71"/>
        <v/>
      </c>
      <c r="M609" s="48"/>
      <c r="N609" s="49"/>
      <c r="O609" s="50"/>
      <c r="P609" s="81" t="str">
        <f t="shared" si="77"/>
        <v/>
      </c>
      <c r="Q609" s="5"/>
      <c r="R609" s="81" t="str">
        <f t="shared" si="76"/>
        <v/>
      </c>
    </row>
    <row r="610" spans="2:18" ht="13" x14ac:dyDescent="0.3">
      <c r="B610" s="58">
        <f t="shared" si="72"/>
        <v>0</v>
      </c>
      <c r="C610" s="58" t="str">
        <f t="shared" si="73"/>
        <v/>
      </c>
      <c r="D610" s="58" t="str">
        <f>IF(OR(E610=0,E610=""),"",COUNTIF($E$7:E610,E610)&amp;E610)</f>
        <v/>
      </c>
      <c r="E610" s="58" t="str">
        <f t="shared" si="74"/>
        <v/>
      </c>
      <c r="F610" s="57">
        <f t="shared" si="75"/>
        <v>0</v>
      </c>
      <c r="H610" s="51"/>
      <c r="I610" s="50"/>
      <c r="J610" s="50"/>
      <c r="K610" s="50"/>
      <c r="L610" s="55" t="str">
        <f t="shared" si="71"/>
        <v/>
      </c>
      <c r="M610" s="48"/>
      <c r="N610" s="49"/>
      <c r="O610" s="50"/>
      <c r="P610" s="81" t="str">
        <f t="shared" si="77"/>
        <v/>
      </c>
      <c r="Q610" s="5"/>
      <c r="R610" s="81" t="str">
        <f t="shared" si="76"/>
        <v/>
      </c>
    </row>
    <row r="611" spans="2:18" ht="13" x14ac:dyDescent="0.3">
      <c r="B611" s="58">
        <f t="shared" si="72"/>
        <v>0</v>
      </c>
      <c r="C611" s="58" t="str">
        <f t="shared" si="73"/>
        <v/>
      </c>
      <c r="D611" s="58" t="str">
        <f>IF(OR(E611=0,E611=""),"",COUNTIF($E$7:E611,E611)&amp;E611)</f>
        <v/>
      </c>
      <c r="E611" s="58" t="str">
        <f t="shared" si="74"/>
        <v/>
      </c>
      <c r="F611" s="57">
        <f t="shared" si="75"/>
        <v>0</v>
      </c>
      <c r="H611" s="51"/>
      <c r="I611" s="50"/>
      <c r="J611" s="50"/>
      <c r="K611" s="50"/>
      <c r="L611" s="55" t="str">
        <f t="shared" si="71"/>
        <v/>
      </c>
      <c r="M611" s="48"/>
      <c r="N611" s="49"/>
      <c r="O611" s="50"/>
      <c r="P611" s="81" t="str">
        <f t="shared" si="77"/>
        <v/>
      </c>
      <c r="Q611" s="5"/>
      <c r="R611" s="81" t="str">
        <f t="shared" si="76"/>
        <v/>
      </c>
    </row>
    <row r="612" spans="2:18" ht="13" x14ac:dyDescent="0.3">
      <c r="B612" s="58">
        <f t="shared" si="72"/>
        <v>0</v>
      </c>
      <c r="C612" s="58" t="str">
        <f t="shared" si="73"/>
        <v/>
      </c>
      <c r="D612" s="58" t="str">
        <f>IF(OR(E612=0,E612=""),"",COUNTIF($E$7:E612,E612)&amp;E612)</f>
        <v/>
      </c>
      <c r="E612" s="58" t="str">
        <f t="shared" si="74"/>
        <v/>
      </c>
      <c r="F612" s="57">
        <f t="shared" si="75"/>
        <v>0</v>
      </c>
      <c r="H612" s="51"/>
      <c r="I612" s="50"/>
      <c r="J612" s="50"/>
      <c r="K612" s="50"/>
      <c r="L612" s="55" t="str">
        <f t="shared" si="71"/>
        <v/>
      </c>
      <c r="M612" s="48"/>
      <c r="N612" s="49"/>
      <c r="O612" s="50"/>
      <c r="P612" s="81" t="str">
        <f t="shared" si="77"/>
        <v/>
      </c>
      <c r="Q612" s="5"/>
      <c r="R612" s="81" t="str">
        <f t="shared" si="76"/>
        <v/>
      </c>
    </row>
    <row r="613" spans="2:18" ht="13" x14ac:dyDescent="0.3">
      <c r="B613" s="58">
        <f t="shared" si="72"/>
        <v>0</v>
      </c>
      <c r="C613" s="58" t="str">
        <f t="shared" si="73"/>
        <v/>
      </c>
      <c r="D613" s="58" t="str">
        <f>IF(OR(E613=0,E613=""),"",COUNTIF($E$7:E613,E613)&amp;E613)</f>
        <v/>
      </c>
      <c r="E613" s="58" t="str">
        <f t="shared" si="74"/>
        <v/>
      </c>
      <c r="F613" s="57">
        <f t="shared" si="75"/>
        <v>0</v>
      </c>
      <c r="H613" s="51"/>
      <c r="I613" s="50"/>
      <c r="J613" s="50"/>
      <c r="K613" s="50"/>
      <c r="L613" s="55" t="str">
        <f t="shared" si="71"/>
        <v/>
      </c>
      <c r="M613" s="48"/>
      <c r="N613" s="49"/>
      <c r="O613" s="50"/>
      <c r="P613" s="81" t="str">
        <f t="shared" si="77"/>
        <v/>
      </c>
      <c r="Q613" s="5"/>
      <c r="R613" s="81" t="str">
        <f t="shared" si="76"/>
        <v/>
      </c>
    </row>
    <row r="614" spans="2:18" ht="13" x14ac:dyDescent="0.3">
      <c r="B614" s="58">
        <f t="shared" si="72"/>
        <v>0</v>
      </c>
      <c r="C614" s="58" t="str">
        <f t="shared" si="73"/>
        <v/>
      </c>
      <c r="D614" s="58" t="str">
        <f>IF(OR(E614=0,E614=""),"",COUNTIF($E$7:E614,E614)&amp;E614)</f>
        <v/>
      </c>
      <c r="E614" s="58" t="str">
        <f t="shared" si="74"/>
        <v/>
      </c>
      <c r="F614" s="57">
        <f t="shared" si="75"/>
        <v>0</v>
      </c>
      <c r="H614" s="51"/>
      <c r="I614" s="50"/>
      <c r="J614" s="50"/>
      <c r="K614" s="50"/>
      <c r="L614" s="55" t="str">
        <f t="shared" si="71"/>
        <v/>
      </c>
      <c r="M614" s="48"/>
      <c r="N614" s="49"/>
      <c r="O614" s="50"/>
      <c r="P614" s="81" t="str">
        <f t="shared" si="77"/>
        <v/>
      </c>
      <c r="Q614" s="5"/>
      <c r="R614" s="81" t="str">
        <f t="shared" si="76"/>
        <v/>
      </c>
    </row>
    <row r="615" spans="2:18" ht="13" x14ac:dyDescent="0.3">
      <c r="B615" s="58">
        <f t="shared" si="72"/>
        <v>0</v>
      </c>
      <c r="C615" s="58" t="str">
        <f t="shared" si="73"/>
        <v/>
      </c>
      <c r="D615" s="58" t="str">
        <f>IF(OR(E615=0,E615=""),"",COUNTIF($E$7:E615,E615)&amp;E615)</f>
        <v/>
      </c>
      <c r="E615" s="58" t="str">
        <f t="shared" si="74"/>
        <v/>
      </c>
      <c r="F615" s="57">
        <f t="shared" si="75"/>
        <v>0</v>
      </c>
      <c r="H615" s="51"/>
      <c r="I615" s="50"/>
      <c r="J615" s="50"/>
      <c r="K615" s="50"/>
      <c r="L615" s="55" t="str">
        <f t="shared" si="71"/>
        <v/>
      </c>
      <c r="M615" s="48"/>
      <c r="N615" s="49"/>
      <c r="O615" s="50"/>
      <c r="P615" s="81" t="str">
        <f t="shared" si="77"/>
        <v/>
      </c>
      <c r="Q615" s="5"/>
      <c r="R615" s="81" t="str">
        <f t="shared" si="76"/>
        <v/>
      </c>
    </row>
    <row r="616" spans="2:18" ht="13" x14ac:dyDescent="0.3">
      <c r="B616" s="58">
        <f t="shared" si="72"/>
        <v>0</v>
      </c>
      <c r="C616" s="58" t="str">
        <f t="shared" si="73"/>
        <v/>
      </c>
      <c r="D616" s="58" t="str">
        <f>IF(OR(E616=0,E616=""),"",COUNTIF($E$7:E616,E616)&amp;E616)</f>
        <v/>
      </c>
      <c r="E616" s="58" t="str">
        <f t="shared" si="74"/>
        <v/>
      </c>
      <c r="F616" s="57">
        <f t="shared" si="75"/>
        <v>0</v>
      </c>
      <c r="H616" s="51"/>
      <c r="I616" s="50"/>
      <c r="J616" s="50"/>
      <c r="K616" s="50"/>
      <c r="L616" s="55" t="str">
        <f t="shared" si="71"/>
        <v/>
      </c>
      <c r="M616" s="48"/>
      <c r="N616" s="49"/>
      <c r="O616" s="50"/>
      <c r="P616" s="81" t="str">
        <f t="shared" si="77"/>
        <v/>
      </c>
      <c r="Q616" s="5"/>
      <c r="R616" s="81" t="str">
        <f t="shared" si="76"/>
        <v/>
      </c>
    </row>
    <row r="617" spans="2:18" ht="13" x14ac:dyDescent="0.3">
      <c r="B617" s="58">
        <f t="shared" si="72"/>
        <v>0</v>
      </c>
      <c r="C617" s="58" t="str">
        <f t="shared" si="73"/>
        <v/>
      </c>
      <c r="D617" s="58" t="str">
        <f>IF(OR(E617=0,E617=""),"",COUNTIF($E$7:E617,E617)&amp;E617)</f>
        <v/>
      </c>
      <c r="E617" s="58" t="str">
        <f t="shared" si="74"/>
        <v/>
      </c>
      <c r="F617" s="57">
        <f t="shared" si="75"/>
        <v>0</v>
      </c>
      <c r="H617" s="51"/>
      <c r="I617" s="50"/>
      <c r="J617" s="50"/>
      <c r="K617" s="50"/>
      <c r="L617" s="55" t="str">
        <f t="shared" si="71"/>
        <v/>
      </c>
      <c r="M617" s="48"/>
      <c r="N617" s="49"/>
      <c r="O617" s="50"/>
      <c r="P617" s="81" t="str">
        <f t="shared" si="77"/>
        <v/>
      </c>
      <c r="Q617" s="5"/>
      <c r="R617" s="81" t="str">
        <f t="shared" si="76"/>
        <v/>
      </c>
    </row>
    <row r="618" spans="2:18" ht="13" x14ac:dyDescent="0.3">
      <c r="B618" s="58">
        <f t="shared" si="72"/>
        <v>0</v>
      </c>
      <c r="C618" s="58" t="str">
        <f t="shared" si="73"/>
        <v/>
      </c>
      <c r="D618" s="58" t="str">
        <f>IF(OR(E618=0,E618=""),"",COUNTIF($E$7:E618,E618)&amp;E618)</f>
        <v/>
      </c>
      <c r="E618" s="58" t="str">
        <f t="shared" si="74"/>
        <v/>
      </c>
      <c r="F618" s="57">
        <f t="shared" si="75"/>
        <v>0</v>
      </c>
      <c r="H618" s="51"/>
      <c r="I618" s="50"/>
      <c r="J618" s="50"/>
      <c r="K618" s="50"/>
      <c r="L618" s="55" t="str">
        <f t="shared" si="71"/>
        <v/>
      </c>
      <c r="M618" s="48"/>
      <c r="N618" s="49"/>
      <c r="O618" s="50"/>
      <c r="P618" s="81" t="str">
        <f t="shared" si="77"/>
        <v/>
      </c>
      <c r="Q618" s="5"/>
      <c r="R618" s="81" t="str">
        <f t="shared" si="76"/>
        <v/>
      </c>
    </row>
    <row r="619" spans="2:18" ht="13" x14ac:dyDescent="0.3">
      <c r="B619" s="58">
        <f t="shared" si="72"/>
        <v>0</v>
      </c>
      <c r="C619" s="58" t="str">
        <f t="shared" si="73"/>
        <v/>
      </c>
      <c r="D619" s="58" t="str">
        <f>IF(OR(E619=0,E619=""),"",COUNTIF($E$7:E619,E619)&amp;E619)</f>
        <v/>
      </c>
      <c r="E619" s="58" t="str">
        <f t="shared" si="74"/>
        <v/>
      </c>
      <c r="F619" s="57">
        <f t="shared" si="75"/>
        <v>0</v>
      </c>
      <c r="H619" s="51"/>
      <c r="I619" s="50"/>
      <c r="J619" s="50"/>
      <c r="K619" s="50"/>
      <c r="L619" s="55" t="str">
        <f t="shared" si="71"/>
        <v/>
      </c>
      <c r="M619" s="48"/>
      <c r="N619" s="49"/>
      <c r="O619" s="50"/>
      <c r="P619" s="81" t="str">
        <f t="shared" si="77"/>
        <v/>
      </c>
      <c r="Q619" s="5"/>
      <c r="R619" s="81" t="str">
        <f t="shared" si="76"/>
        <v/>
      </c>
    </row>
    <row r="620" spans="2:18" ht="13" x14ac:dyDescent="0.3">
      <c r="B620" s="58">
        <f t="shared" si="72"/>
        <v>0</v>
      </c>
      <c r="C620" s="58" t="str">
        <f t="shared" si="73"/>
        <v/>
      </c>
      <c r="D620" s="58" t="str">
        <f>IF(OR(E620=0,E620=""),"",COUNTIF($E$7:E620,E620)&amp;E620)</f>
        <v/>
      </c>
      <c r="E620" s="58" t="str">
        <f t="shared" si="74"/>
        <v/>
      </c>
      <c r="F620" s="57">
        <f t="shared" si="75"/>
        <v>0</v>
      </c>
      <c r="H620" s="51"/>
      <c r="I620" s="50"/>
      <c r="J620" s="50"/>
      <c r="K620" s="50"/>
      <c r="L620" s="55" t="str">
        <f t="shared" si="71"/>
        <v/>
      </c>
      <c r="M620" s="48"/>
      <c r="N620" s="49"/>
      <c r="O620" s="50"/>
      <c r="P620" s="81" t="str">
        <f t="shared" si="77"/>
        <v/>
      </c>
      <c r="Q620" s="5"/>
      <c r="R620" s="81" t="str">
        <f t="shared" si="76"/>
        <v/>
      </c>
    </row>
    <row r="621" spans="2:18" ht="13" x14ac:dyDescent="0.3">
      <c r="B621" s="58">
        <f t="shared" si="72"/>
        <v>0</v>
      </c>
      <c r="C621" s="58" t="str">
        <f t="shared" si="73"/>
        <v/>
      </c>
      <c r="D621" s="58" t="str">
        <f>IF(OR(E621=0,E621=""),"",COUNTIF($E$7:E621,E621)&amp;E621)</f>
        <v/>
      </c>
      <c r="E621" s="58" t="str">
        <f t="shared" si="74"/>
        <v/>
      </c>
      <c r="F621" s="57">
        <f t="shared" si="75"/>
        <v>0</v>
      </c>
      <c r="H621" s="51"/>
      <c r="I621" s="50"/>
      <c r="J621" s="50"/>
      <c r="K621" s="50"/>
      <c r="L621" s="55" t="str">
        <f t="shared" si="71"/>
        <v/>
      </c>
      <c r="M621" s="48"/>
      <c r="N621" s="49"/>
      <c r="O621" s="50"/>
      <c r="P621" s="81" t="str">
        <f t="shared" si="77"/>
        <v/>
      </c>
      <c r="Q621" s="5"/>
      <c r="R621" s="81" t="str">
        <f t="shared" si="76"/>
        <v/>
      </c>
    </row>
    <row r="622" spans="2:18" ht="13" x14ac:dyDescent="0.3">
      <c r="B622" s="58">
        <f t="shared" si="72"/>
        <v>0</v>
      </c>
      <c r="C622" s="58" t="str">
        <f t="shared" si="73"/>
        <v/>
      </c>
      <c r="D622" s="58" t="str">
        <f>IF(OR(E622=0,E622=""),"",COUNTIF($E$7:E622,E622)&amp;E622)</f>
        <v/>
      </c>
      <c r="E622" s="58" t="str">
        <f t="shared" si="74"/>
        <v/>
      </c>
      <c r="F622" s="57">
        <f t="shared" si="75"/>
        <v>0</v>
      </c>
      <c r="H622" s="51"/>
      <c r="I622" s="50"/>
      <c r="J622" s="50"/>
      <c r="K622" s="50"/>
      <c r="L622" s="55" t="str">
        <f t="shared" si="71"/>
        <v/>
      </c>
      <c r="M622" s="48"/>
      <c r="N622" s="49"/>
      <c r="O622" s="50"/>
      <c r="P622" s="81" t="str">
        <f t="shared" si="77"/>
        <v/>
      </c>
      <c r="Q622" s="5"/>
      <c r="R622" s="81" t="str">
        <f t="shared" si="76"/>
        <v/>
      </c>
    </row>
    <row r="623" spans="2:18" ht="13" x14ac:dyDescent="0.3">
      <c r="B623" s="58">
        <f t="shared" si="72"/>
        <v>0</v>
      </c>
      <c r="C623" s="58" t="str">
        <f t="shared" si="73"/>
        <v/>
      </c>
      <c r="D623" s="58" t="str">
        <f>IF(OR(E623=0,E623=""),"",COUNTIF($E$7:E623,E623)&amp;E623)</f>
        <v/>
      </c>
      <c r="E623" s="58" t="str">
        <f t="shared" si="74"/>
        <v/>
      </c>
      <c r="F623" s="57">
        <f t="shared" si="75"/>
        <v>0</v>
      </c>
      <c r="H623" s="51"/>
      <c r="I623" s="50"/>
      <c r="J623" s="50"/>
      <c r="K623" s="50"/>
      <c r="L623" s="55" t="str">
        <f t="shared" si="71"/>
        <v/>
      </c>
      <c r="M623" s="48"/>
      <c r="N623" s="49"/>
      <c r="O623" s="50"/>
      <c r="P623" s="81" t="str">
        <f t="shared" si="77"/>
        <v/>
      </c>
      <c r="Q623" s="5"/>
      <c r="R623" s="81" t="str">
        <f t="shared" si="76"/>
        <v/>
      </c>
    </row>
    <row r="624" spans="2:18" ht="13" x14ac:dyDescent="0.3">
      <c r="B624" s="58">
        <f t="shared" si="72"/>
        <v>0</v>
      </c>
      <c r="C624" s="58" t="str">
        <f t="shared" si="73"/>
        <v/>
      </c>
      <c r="D624" s="58" t="str">
        <f>IF(OR(E624=0,E624=""),"",COUNTIF($E$7:E624,E624)&amp;E624)</f>
        <v/>
      </c>
      <c r="E624" s="58" t="str">
        <f t="shared" si="74"/>
        <v/>
      </c>
      <c r="F624" s="57">
        <f t="shared" si="75"/>
        <v>0</v>
      </c>
      <c r="H624" s="51"/>
      <c r="I624" s="50"/>
      <c r="J624" s="50"/>
      <c r="K624" s="50"/>
      <c r="L624" s="55" t="str">
        <f t="shared" si="71"/>
        <v/>
      </c>
      <c r="M624" s="48"/>
      <c r="N624" s="49"/>
      <c r="O624" s="50"/>
      <c r="P624" s="81" t="str">
        <f t="shared" si="77"/>
        <v/>
      </c>
      <c r="Q624" s="5"/>
      <c r="R624" s="81" t="str">
        <f t="shared" si="76"/>
        <v/>
      </c>
    </row>
    <row r="625" spans="2:18" ht="13" x14ac:dyDescent="0.3">
      <c r="B625" s="58">
        <f t="shared" si="72"/>
        <v>0</v>
      </c>
      <c r="C625" s="58" t="str">
        <f t="shared" si="73"/>
        <v/>
      </c>
      <c r="D625" s="58" t="str">
        <f>IF(OR(E625=0,E625=""),"",COUNTIF($E$7:E625,E625)&amp;E625)</f>
        <v/>
      </c>
      <c r="E625" s="58" t="str">
        <f t="shared" si="74"/>
        <v/>
      </c>
      <c r="F625" s="57">
        <f t="shared" si="75"/>
        <v>0</v>
      </c>
      <c r="H625" s="51"/>
      <c r="I625" s="50"/>
      <c r="J625" s="50"/>
      <c r="K625" s="50"/>
      <c r="L625" s="55" t="str">
        <f t="shared" si="71"/>
        <v/>
      </c>
      <c r="M625" s="48"/>
      <c r="N625" s="49"/>
      <c r="O625" s="50"/>
      <c r="P625" s="81" t="str">
        <f t="shared" si="77"/>
        <v/>
      </c>
      <c r="Q625" s="5"/>
      <c r="R625" s="81" t="str">
        <f t="shared" si="76"/>
        <v/>
      </c>
    </row>
    <row r="626" spans="2:18" ht="13" x14ac:dyDescent="0.3">
      <c r="B626" s="58">
        <f t="shared" si="72"/>
        <v>0</v>
      </c>
      <c r="C626" s="58" t="str">
        <f t="shared" si="73"/>
        <v/>
      </c>
      <c r="D626" s="58" t="str">
        <f>IF(OR(E626=0,E626=""),"",COUNTIF($E$7:E626,E626)&amp;E626)</f>
        <v/>
      </c>
      <c r="E626" s="58" t="str">
        <f t="shared" si="74"/>
        <v/>
      </c>
      <c r="F626" s="57">
        <f t="shared" si="75"/>
        <v>0</v>
      </c>
      <c r="H626" s="51"/>
      <c r="I626" s="50"/>
      <c r="J626" s="50"/>
      <c r="K626" s="50"/>
      <c r="L626" s="55" t="str">
        <f t="shared" si="71"/>
        <v/>
      </c>
      <c r="M626" s="48"/>
      <c r="N626" s="49"/>
      <c r="O626" s="50"/>
      <c r="P626" s="81" t="str">
        <f t="shared" si="77"/>
        <v/>
      </c>
      <c r="Q626" s="5"/>
      <c r="R626" s="81" t="str">
        <f t="shared" si="76"/>
        <v/>
      </c>
    </row>
    <row r="627" spans="2:18" ht="13" x14ac:dyDescent="0.3">
      <c r="B627" s="58">
        <f t="shared" si="72"/>
        <v>0</v>
      </c>
      <c r="C627" s="58" t="str">
        <f t="shared" si="73"/>
        <v/>
      </c>
      <c r="D627" s="58" t="str">
        <f>IF(OR(E627=0,E627=""),"",COUNTIF($E$7:E627,E627)&amp;E627)</f>
        <v/>
      </c>
      <c r="E627" s="58" t="str">
        <f t="shared" si="74"/>
        <v/>
      </c>
      <c r="F627" s="57">
        <f t="shared" si="75"/>
        <v>0</v>
      </c>
      <c r="H627" s="51"/>
      <c r="I627" s="50"/>
      <c r="J627" s="50"/>
      <c r="K627" s="50"/>
      <c r="L627" s="55" t="str">
        <f t="shared" si="71"/>
        <v/>
      </c>
      <c r="M627" s="48"/>
      <c r="N627" s="49"/>
      <c r="O627" s="50"/>
      <c r="P627" s="81" t="str">
        <f t="shared" si="77"/>
        <v/>
      </c>
      <c r="Q627" s="5"/>
      <c r="R627" s="81" t="str">
        <f t="shared" si="76"/>
        <v/>
      </c>
    </row>
    <row r="628" spans="2:18" ht="13" x14ac:dyDescent="0.3">
      <c r="B628" s="58">
        <f t="shared" si="72"/>
        <v>0</v>
      </c>
      <c r="C628" s="58" t="str">
        <f t="shared" si="73"/>
        <v/>
      </c>
      <c r="D628" s="58" t="str">
        <f>IF(OR(E628=0,E628=""),"",COUNTIF($E$7:E628,E628)&amp;E628)</f>
        <v/>
      </c>
      <c r="E628" s="58" t="str">
        <f t="shared" si="74"/>
        <v/>
      </c>
      <c r="F628" s="57">
        <f t="shared" si="75"/>
        <v>0</v>
      </c>
      <c r="H628" s="51"/>
      <c r="I628" s="50"/>
      <c r="J628" s="50"/>
      <c r="K628" s="50"/>
      <c r="L628" s="55" t="str">
        <f t="shared" si="71"/>
        <v/>
      </c>
      <c r="M628" s="48"/>
      <c r="N628" s="49"/>
      <c r="O628" s="50"/>
      <c r="P628" s="81" t="str">
        <f t="shared" si="77"/>
        <v/>
      </c>
      <c r="Q628" s="5"/>
      <c r="R628" s="81" t="str">
        <f t="shared" si="76"/>
        <v/>
      </c>
    </row>
    <row r="629" spans="2:18" ht="13" x14ac:dyDescent="0.3">
      <c r="B629" s="58">
        <f t="shared" si="72"/>
        <v>0</v>
      </c>
      <c r="C629" s="58" t="str">
        <f t="shared" si="73"/>
        <v/>
      </c>
      <c r="D629" s="58" t="str">
        <f>IF(OR(E629=0,E629=""),"",COUNTIF($E$7:E629,E629)&amp;E629)</f>
        <v/>
      </c>
      <c r="E629" s="58" t="str">
        <f t="shared" si="74"/>
        <v/>
      </c>
      <c r="F629" s="57">
        <f t="shared" si="75"/>
        <v>0</v>
      </c>
      <c r="H629" s="51"/>
      <c r="I629" s="50"/>
      <c r="J629" s="50"/>
      <c r="K629" s="50"/>
      <c r="L629" s="55" t="str">
        <f t="shared" si="71"/>
        <v/>
      </c>
      <c r="M629" s="48"/>
      <c r="N629" s="49"/>
      <c r="O629" s="50"/>
      <c r="P629" s="81" t="str">
        <f t="shared" si="77"/>
        <v/>
      </c>
      <c r="Q629" s="5"/>
      <c r="R629" s="81" t="str">
        <f t="shared" si="76"/>
        <v/>
      </c>
    </row>
    <row r="630" spans="2:18" ht="13" x14ac:dyDescent="0.3">
      <c r="B630" s="58">
        <f t="shared" si="72"/>
        <v>0</v>
      </c>
      <c r="C630" s="58" t="str">
        <f t="shared" si="73"/>
        <v/>
      </c>
      <c r="D630" s="58" t="str">
        <f>IF(OR(E630=0,E630=""),"",COUNTIF($E$7:E630,E630)&amp;E630)</f>
        <v/>
      </c>
      <c r="E630" s="58" t="str">
        <f t="shared" si="74"/>
        <v/>
      </c>
      <c r="F630" s="57">
        <f t="shared" si="75"/>
        <v>0</v>
      </c>
      <c r="H630" s="51"/>
      <c r="I630" s="50"/>
      <c r="J630" s="50"/>
      <c r="K630" s="50"/>
      <c r="L630" s="55" t="str">
        <f t="shared" si="71"/>
        <v/>
      </c>
      <c r="M630" s="48"/>
      <c r="N630" s="49"/>
      <c r="O630" s="50"/>
      <c r="P630" s="81" t="str">
        <f t="shared" si="77"/>
        <v/>
      </c>
      <c r="Q630" s="5"/>
      <c r="R630" s="81" t="str">
        <f t="shared" si="76"/>
        <v/>
      </c>
    </row>
    <row r="631" spans="2:18" ht="13" x14ac:dyDescent="0.3">
      <c r="B631" s="58">
        <f t="shared" si="72"/>
        <v>0</v>
      </c>
      <c r="C631" s="58" t="str">
        <f t="shared" si="73"/>
        <v/>
      </c>
      <c r="D631" s="58" t="str">
        <f>IF(OR(E631=0,E631=""),"",COUNTIF($E$7:E631,E631)&amp;E631)</f>
        <v/>
      </c>
      <c r="E631" s="58" t="str">
        <f t="shared" si="74"/>
        <v/>
      </c>
      <c r="F631" s="57">
        <f t="shared" si="75"/>
        <v>0</v>
      </c>
      <c r="H631" s="51"/>
      <c r="I631" s="50"/>
      <c r="J631" s="50"/>
      <c r="K631" s="50"/>
      <c r="L631" s="55" t="str">
        <f t="shared" si="71"/>
        <v/>
      </c>
      <c r="M631" s="48"/>
      <c r="N631" s="49"/>
      <c r="O631" s="50"/>
      <c r="P631" s="81" t="str">
        <f t="shared" si="77"/>
        <v/>
      </c>
      <c r="Q631" s="5"/>
      <c r="R631" s="81" t="str">
        <f t="shared" si="76"/>
        <v/>
      </c>
    </row>
    <row r="632" spans="2:18" ht="13" x14ac:dyDescent="0.3">
      <c r="B632" s="58">
        <f t="shared" si="72"/>
        <v>0</v>
      </c>
      <c r="C632" s="58" t="str">
        <f t="shared" si="73"/>
        <v/>
      </c>
      <c r="D632" s="58" t="str">
        <f>IF(OR(E632=0,E632=""),"",COUNTIF($E$7:E632,E632)&amp;E632)</f>
        <v/>
      </c>
      <c r="E632" s="58" t="str">
        <f t="shared" si="74"/>
        <v/>
      </c>
      <c r="F632" s="57">
        <f t="shared" si="75"/>
        <v>0</v>
      </c>
      <c r="H632" s="51"/>
      <c r="I632" s="50"/>
      <c r="J632" s="50"/>
      <c r="K632" s="50"/>
      <c r="L632" s="55" t="str">
        <f t="shared" si="71"/>
        <v/>
      </c>
      <c r="M632" s="48"/>
      <c r="N632" s="49"/>
      <c r="O632" s="50"/>
      <c r="P632" s="81" t="str">
        <f t="shared" si="77"/>
        <v/>
      </c>
      <c r="Q632" s="5"/>
      <c r="R632" s="81" t="str">
        <f t="shared" si="76"/>
        <v/>
      </c>
    </row>
    <row r="633" spans="2:18" ht="13" x14ac:dyDescent="0.3">
      <c r="B633" s="58">
        <f t="shared" si="72"/>
        <v>0</v>
      </c>
      <c r="C633" s="58" t="str">
        <f t="shared" si="73"/>
        <v/>
      </c>
      <c r="D633" s="58" t="str">
        <f>IF(OR(E633=0,E633=""),"",COUNTIF($E$7:E633,E633)&amp;E633)</f>
        <v/>
      </c>
      <c r="E633" s="58" t="str">
        <f t="shared" si="74"/>
        <v/>
      </c>
      <c r="F633" s="57">
        <f t="shared" si="75"/>
        <v>0</v>
      </c>
      <c r="H633" s="51"/>
      <c r="I633" s="50"/>
      <c r="J633" s="50"/>
      <c r="K633" s="50"/>
      <c r="L633" s="55" t="str">
        <f t="shared" si="71"/>
        <v/>
      </c>
      <c r="M633" s="48"/>
      <c r="N633" s="49"/>
      <c r="O633" s="50"/>
      <c r="P633" s="81" t="str">
        <f t="shared" si="77"/>
        <v/>
      </c>
      <c r="Q633" s="5"/>
      <c r="R633" s="81" t="str">
        <f t="shared" si="76"/>
        <v/>
      </c>
    </row>
    <row r="634" spans="2:18" ht="13" x14ac:dyDescent="0.3">
      <c r="B634" s="58">
        <f t="shared" si="72"/>
        <v>0</v>
      </c>
      <c r="C634" s="58" t="str">
        <f t="shared" si="73"/>
        <v/>
      </c>
      <c r="D634" s="58" t="str">
        <f>IF(OR(E634=0,E634=""),"",COUNTIF($E$7:E634,E634)&amp;E634)</f>
        <v/>
      </c>
      <c r="E634" s="58" t="str">
        <f t="shared" si="74"/>
        <v/>
      </c>
      <c r="F634" s="57">
        <f t="shared" si="75"/>
        <v>0</v>
      </c>
      <c r="H634" s="51"/>
      <c r="I634" s="50"/>
      <c r="J634" s="50"/>
      <c r="K634" s="50"/>
      <c r="L634" s="55" t="str">
        <f t="shared" si="71"/>
        <v/>
      </c>
      <c r="M634" s="48"/>
      <c r="N634" s="49"/>
      <c r="O634" s="50"/>
      <c r="P634" s="81" t="str">
        <f t="shared" si="77"/>
        <v/>
      </c>
      <c r="Q634" s="5"/>
      <c r="R634" s="81" t="str">
        <f t="shared" si="76"/>
        <v/>
      </c>
    </row>
    <row r="635" spans="2:18" ht="13" x14ac:dyDescent="0.3">
      <c r="B635" s="58">
        <f t="shared" si="72"/>
        <v>0</v>
      </c>
      <c r="C635" s="58" t="str">
        <f t="shared" si="73"/>
        <v/>
      </c>
      <c r="D635" s="58" t="str">
        <f>IF(OR(E635=0,E635=""),"",COUNTIF($E$7:E635,E635)&amp;E635)</f>
        <v/>
      </c>
      <c r="E635" s="58" t="str">
        <f t="shared" si="74"/>
        <v/>
      </c>
      <c r="F635" s="57">
        <f t="shared" si="75"/>
        <v>0</v>
      </c>
      <c r="H635" s="51"/>
      <c r="I635" s="50"/>
      <c r="J635" s="50"/>
      <c r="K635" s="50"/>
      <c r="L635" s="55" t="str">
        <f t="shared" si="71"/>
        <v/>
      </c>
      <c r="M635" s="48"/>
      <c r="N635" s="49"/>
      <c r="O635" s="50"/>
      <c r="P635" s="81" t="str">
        <f t="shared" si="77"/>
        <v/>
      </c>
      <c r="Q635" s="5"/>
      <c r="R635" s="81" t="str">
        <f t="shared" si="76"/>
        <v/>
      </c>
    </row>
    <row r="636" spans="2:18" ht="13" x14ac:dyDescent="0.3">
      <c r="B636" s="58">
        <f t="shared" si="72"/>
        <v>0</v>
      </c>
      <c r="C636" s="58" t="str">
        <f t="shared" si="73"/>
        <v/>
      </c>
      <c r="D636" s="58" t="str">
        <f>IF(OR(E636=0,E636=""),"",COUNTIF($E$7:E636,E636)&amp;E636)</f>
        <v/>
      </c>
      <c r="E636" s="58" t="str">
        <f t="shared" si="74"/>
        <v/>
      </c>
      <c r="F636" s="57">
        <f t="shared" si="75"/>
        <v>0</v>
      </c>
      <c r="H636" s="51"/>
      <c r="I636" s="50"/>
      <c r="J636" s="50"/>
      <c r="K636" s="50"/>
      <c r="L636" s="55" t="str">
        <f t="shared" si="71"/>
        <v/>
      </c>
      <c r="M636" s="48"/>
      <c r="N636" s="49"/>
      <c r="O636" s="50"/>
      <c r="P636" s="81" t="str">
        <f t="shared" si="77"/>
        <v/>
      </c>
      <c r="Q636" s="5"/>
      <c r="R636" s="81" t="str">
        <f t="shared" si="76"/>
        <v/>
      </c>
    </row>
    <row r="637" spans="2:18" ht="13" x14ac:dyDescent="0.3">
      <c r="B637" s="58">
        <f t="shared" si="72"/>
        <v>0</v>
      </c>
      <c r="C637" s="58" t="str">
        <f t="shared" si="73"/>
        <v/>
      </c>
      <c r="D637" s="58" t="str">
        <f>IF(OR(E637=0,E637=""),"",COUNTIF($E$7:E637,E637)&amp;E637)</f>
        <v/>
      </c>
      <c r="E637" s="58" t="str">
        <f t="shared" si="74"/>
        <v/>
      </c>
      <c r="F637" s="57">
        <f t="shared" si="75"/>
        <v>0</v>
      </c>
      <c r="H637" s="51"/>
      <c r="I637" s="50"/>
      <c r="J637" s="50"/>
      <c r="K637" s="50"/>
      <c r="L637" s="55" t="str">
        <f t="shared" si="71"/>
        <v/>
      </c>
      <c r="M637" s="48"/>
      <c r="N637" s="49"/>
      <c r="O637" s="50"/>
      <c r="P637" s="81" t="str">
        <f t="shared" si="77"/>
        <v/>
      </c>
      <c r="Q637" s="5"/>
      <c r="R637" s="81" t="str">
        <f t="shared" si="76"/>
        <v/>
      </c>
    </row>
    <row r="638" spans="2:18" ht="13" x14ac:dyDescent="0.3">
      <c r="B638" s="58">
        <f t="shared" si="72"/>
        <v>0</v>
      </c>
      <c r="C638" s="58" t="str">
        <f t="shared" si="73"/>
        <v/>
      </c>
      <c r="D638" s="58" t="str">
        <f>IF(OR(E638=0,E638=""),"",COUNTIF($E$7:E638,E638)&amp;E638)</f>
        <v/>
      </c>
      <c r="E638" s="58" t="str">
        <f t="shared" si="74"/>
        <v/>
      </c>
      <c r="F638" s="57">
        <f t="shared" si="75"/>
        <v>0</v>
      </c>
      <c r="H638" s="51"/>
      <c r="I638" s="50"/>
      <c r="J638" s="50"/>
      <c r="K638" s="50"/>
      <c r="L638" s="55" t="str">
        <f t="shared" si="71"/>
        <v/>
      </c>
      <c r="M638" s="48"/>
      <c r="N638" s="49"/>
      <c r="O638" s="50"/>
      <c r="P638" s="81" t="str">
        <f t="shared" si="77"/>
        <v/>
      </c>
      <c r="Q638" s="5"/>
      <c r="R638" s="81" t="str">
        <f t="shared" si="76"/>
        <v/>
      </c>
    </row>
    <row r="639" spans="2:18" ht="13" x14ac:dyDescent="0.3">
      <c r="B639" s="58">
        <f t="shared" si="72"/>
        <v>0</v>
      </c>
      <c r="C639" s="58" t="str">
        <f t="shared" si="73"/>
        <v/>
      </c>
      <c r="D639" s="58" t="str">
        <f>IF(OR(E639=0,E639=""),"",COUNTIF($E$7:E639,E639)&amp;E639)</f>
        <v/>
      </c>
      <c r="E639" s="58" t="str">
        <f t="shared" si="74"/>
        <v/>
      </c>
      <c r="F639" s="57">
        <f t="shared" si="75"/>
        <v>0</v>
      </c>
      <c r="H639" s="51"/>
      <c r="I639" s="50"/>
      <c r="J639" s="50"/>
      <c r="K639" s="50"/>
      <c r="L639" s="55" t="str">
        <f t="shared" si="71"/>
        <v/>
      </c>
      <c r="M639" s="48"/>
      <c r="N639" s="49"/>
      <c r="O639" s="50"/>
      <c r="P639" s="81" t="str">
        <f t="shared" si="77"/>
        <v/>
      </c>
      <c r="Q639" s="5"/>
      <c r="R639" s="81" t="str">
        <f t="shared" si="76"/>
        <v/>
      </c>
    </row>
    <row r="640" spans="2:18" ht="13" x14ac:dyDescent="0.3">
      <c r="B640" s="58">
        <f t="shared" si="72"/>
        <v>0</v>
      </c>
      <c r="C640" s="58" t="str">
        <f t="shared" si="73"/>
        <v/>
      </c>
      <c r="D640" s="58" t="str">
        <f>IF(OR(E640=0,E640=""),"",COUNTIF($E$7:E640,E640)&amp;E640)</f>
        <v/>
      </c>
      <c r="E640" s="58" t="str">
        <f t="shared" si="74"/>
        <v/>
      </c>
      <c r="F640" s="57">
        <f t="shared" si="75"/>
        <v>0</v>
      </c>
      <c r="H640" s="51"/>
      <c r="I640" s="50"/>
      <c r="J640" s="50"/>
      <c r="K640" s="50"/>
      <c r="L640" s="55" t="str">
        <f t="shared" si="71"/>
        <v/>
      </c>
      <c r="M640" s="48"/>
      <c r="N640" s="49"/>
      <c r="O640" s="50"/>
      <c r="P640" s="81" t="str">
        <f t="shared" si="77"/>
        <v/>
      </c>
      <c r="Q640" s="5"/>
      <c r="R640" s="81" t="str">
        <f t="shared" si="76"/>
        <v/>
      </c>
    </row>
    <row r="641" spans="2:18" ht="13" x14ac:dyDescent="0.3">
      <c r="B641" s="58">
        <f t="shared" si="72"/>
        <v>0</v>
      </c>
      <c r="C641" s="58" t="str">
        <f t="shared" si="73"/>
        <v/>
      </c>
      <c r="D641" s="58" t="str">
        <f>IF(OR(E641=0,E641=""),"",COUNTIF($E$7:E641,E641)&amp;E641)</f>
        <v/>
      </c>
      <c r="E641" s="58" t="str">
        <f t="shared" si="74"/>
        <v/>
      </c>
      <c r="F641" s="57">
        <f t="shared" si="75"/>
        <v>0</v>
      </c>
      <c r="H641" s="51"/>
      <c r="I641" s="50"/>
      <c r="J641" s="50"/>
      <c r="K641" s="50"/>
      <c r="L641" s="55" t="str">
        <f t="shared" si="71"/>
        <v/>
      </c>
      <c r="M641" s="48"/>
      <c r="N641" s="49"/>
      <c r="O641" s="50"/>
      <c r="P641" s="81" t="str">
        <f t="shared" si="77"/>
        <v/>
      </c>
      <c r="Q641" s="5"/>
      <c r="R641" s="81" t="str">
        <f t="shared" si="76"/>
        <v/>
      </c>
    </row>
    <row r="642" spans="2:18" ht="13" x14ac:dyDescent="0.3">
      <c r="B642" s="58">
        <f t="shared" si="72"/>
        <v>0</v>
      </c>
      <c r="C642" s="58" t="str">
        <f t="shared" si="73"/>
        <v/>
      </c>
      <c r="D642" s="58" t="str">
        <f>IF(OR(E642=0,E642=""),"",COUNTIF($E$7:E642,E642)&amp;E642)</f>
        <v/>
      </c>
      <c r="E642" s="58" t="str">
        <f t="shared" si="74"/>
        <v/>
      </c>
      <c r="F642" s="57">
        <f t="shared" si="75"/>
        <v>0</v>
      </c>
      <c r="H642" s="51"/>
      <c r="I642" s="50"/>
      <c r="J642" s="50"/>
      <c r="K642" s="50"/>
      <c r="L642" s="55" t="str">
        <f t="shared" si="71"/>
        <v/>
      </c>
      <c r="M642" s="48"/>
      <c r="N642" s="49"/>
      <c r="O642" s="50"/>
      <c r="P642" s="81" t="str">
        <f t="shared" si="77"/>
        <v/>
      </c>
      <c r="Q642" s="5"/>
      <c r="R642" s="81" t="str">
        <f t="shared" si="76"/>
        <v/>
      </c>
    </row>
    <row r="643" spans="2:18" ht="13" x14ac:dyDescent="0.3">
      <c r="B643" s="58">
        <f t="shared" si="72"/>
        <v>0</v>
      </c>
      <c r="C643" s="58" t="str">
        <f t="shared" si="73"/>
        <v/>
      </c>
      <c r="D643" s="58" t="str">
        <f>IF(OR(E643=0,E643=""),"",COUNTIF($E$7:E643,E643)&amp;E643)</f>
        <v/>
      </c>
      <c r="E643" s="58" t="str">
        <f t="shared" si="74"/>
        <v/>
      </c>
      <c r="F643" s="57">
        <f t="shared" si="75"/>
        <v>0</v>
      </c>
      <c r="H643" s="51"/>
      <c r="I643" s="50"/>
      <c r="J643" s="50"/>
      <c r="K643" s="50"/>
      <c r="L643" s="55" t="str">
        <f t="shared" si="71"/>
        <v/>
      </c>
      <c r="M643" s="48"/>
      <c r="N643" s="49"/>
      <c r="O643" s="50"/>
      <c r="P643" s="81" t="str">
        <f t="shared" si="77"/>
        <v/>
      </c>
      <c r="Q643" s="5"/>
      <c r="R643" s="81" t="str">
        <f t="shared" si="76"/>
        <v/>
      </c>
    </row>
    <row r="644" spans="2:18" ht="13" x14ac:dyDescent="0.3">
      <c r="B644" s="58">
        <f t="shared" si="72"/>
        <v>0</v>
      </c>
      <c r="C644" s="58" t="str">
        <f t="shared" si="73"/>
        <v/>
      </c>
      <c r="D644" s="58" t="str">
        <f>IF(OR(E644=0,E644=""),"",COUNTIF($E$7:E644,E644)&amp;E644)</f>
        <v/>
      </c>
      <c r="E644" s="58" t="str">
        <f t="shared" si="74"/>
        <v/>
      </c>
      <c r="F644" s="57">
        <f t="shared" si="75"/>
        <v>0</v>
      </c>
      <c r="H644" s="51"/>
      <c r="I644" s="50"/>
      <c r="J644" s="50"/>
      <c r="K644" s="50"/>
      <c r="L644" s="55" t="str">
        <f t="shared" si="71"/>
        <v/>
      </c>
      <c r="M644" s="48"/>
      <c r="N644" s="49"/>
      <c r="O644" s="50"/>
      <c r="P644" s="81" t="str">
        <f t="shared" si="77"/>
        <v/>
      </c>
      <c r="Q644" s="5"/>
      <c r="R644" s="81" t="str">
        <f t="shared" si="76"/>
        <v/>
      </c>
    </row>
    <row r="645" spans="2:18" ht="13" x14ac:dyDescent="0.3">
      <c r="B645" s="58">
        <f t="shared" si="72"/>
        <v>0</v>
      </c>
      <c r="C645" s="58" t="str">
        <f t="shared" si="73"/>
        <v/>
      </c>
      <c r="D645" s="58" t="str">
        <f>IF(OR(E645=0,E645=""),"",COUNTIF($E$7:E645,E645)&amp;E645)</f>
        <v/>
      </c>
      <c r="E645" s="58" t="str">
        <f t="shared" si="74"/>
        <v/>
      </c>
      <c r="F645" s="57">
        <f t="shared" si="75"/>
        <v>0</v>
      </c>
      <c r="H645" s="51"/>
      <c r="I645" s="50"/>
      <c r="J645" s="50"/>
      <c r="K645" s="50"/>
      <c r="L645" s="55" t="str">
        <f t="shared" si="71"/>
        <v/>
      </c>
      <c r="M645" s="48"/>
      <c r="N645" s="49"/>
      <c r="O645" s="50"/>
      <c r="P645" s="81" t="str">
        <f t="shared" si="77"/>
        <v/>
      </c>
      <c r="Q645" s="5"/>
      <c r="R645" s="81" t="str">
        <f t="shared" si="76"/>
        <v/>
      </c>
    </row>
    <row r="646" spans="2:18" ht="13" x14ac:dyDescent="0.3">
      <c r="B646" s="58">
        <f t="shared" si="72"/>
        <v>0</v>
      </c>
      <c r="C646" s="58" t="str">
        <f t="shared" si="73"/>
        <v/>
      </c>
      <c r="D646" s="58" t="str">
        <f>IF(OR(E646=0,E646=""),"",COUNTIF($E$7:E646,E646)&amp;E646)</f>
        <v/>
      </c>
      <c r="E646" s="58" t="str">
        <f t="shared" si="74"/>
        <v/>
      </c>
      <c r="F646" s="57">
        <f t="shared" si="75"/>
        <v>0</v>
      </c>
      <c r="H646" s="51"/>
      <c r="I646" s="50"/>
      <c r="J646" s="50"/>
      <c r="K646" s="50"/>
      <c r="L646" s="55" t="str">
        <f t="shared" si="71"/>
        <v/>
      </c>
      <c r="M646" s="48"/>
      <c r="N646" s="49"/>
      <c r="O646" s="50"/>
      <c r="P646" s="81" t="str">
        <f t="shared" si="77"/>
        <v/>
      </c>
      <c r="Q646" s="5"/>
      <c r="R646" s="81" t="str">
        <f t="shared" si="76"/>
        <v/>
      </c>
    </row>
    <row r="647" spans="2:18" ht="13" x14ac:dyDescent="0.3">
      <c r="B647" s="58">
        <f t="shared" si="72"/>
        <v>0</v>
      </c>
      <c r="C647" s="58" t="str">
        <f t="shared" si="73"/>
        <v/>
      </c>
      <c r="D647" s="58" t="str">
        <f>IF(OR(E647=0,E647=""),"",COUNTIF($E$7:E647,E647)&amp;E647)</f>
        <v/>
      </c>
      <c r="E647" s="58" t="str">
        <f t="shared" si="74"/>
        <v/>
      </c>
      <c r="F647" s="57">
        <f t="shared" si="75"/>
        <v>0</v>
      </c>
      <c r="H647" s="51"/>
      <c r="I647" s="50"/>
      <c r="J647" s="50"/>
      <c r="K647" s="50"/>
      <c r="L647" s="55" t="str">
        <f t="shared" si="71"/>
        <v/>
      </c>
      <c r="M647" s="48"/>
      <c r="N647" s="49"/>
      <c r="O647" s="50"/>
      <c r="P647" s="81" t="str">
        <f t="shared" si="77"/>
        <v/>
      </c>
      <c r="Q647" s="5"/>
      <c r="R647" s="81" t="str">
        <f t="shared" si="76"/>
        <v/>
      </c>
    </row>
    <row r="648" spans="2:18" ht="13" x14ac:dyDescent="0.3">
      <c r="B648" s="58">
        <f t="shared" si="72"/>
        <v>0</v>
      </c>
      <c r="C648" s="58" t="str">
        <f t="shared" si="73"/>
        <v/>
      </c>
      <c r="D648" s="58" t="str">
        <f>IF(OR(E648=0,E648=""),"",COUNTIF($E$7:E648,E648)&amp;E648)</f>
        <v/>
      </c>
      <c r="E648" s="58" t="str">
        <f t="shared" si="74"/>
        <v/>
      </c>
      <c r="F648" s="57">
        <f t="shared" si="75"/>
        <v>0</v>
      </c>
      <c r="H648" s="51"/>
      <c r="I648" s="50"/>
      <c r="J648" s="50"/>
      <c r="K648" s="50"/>
      <c r="L648" s="55" t="str">
        <f t="shared" ref="L648:L711" si="78">IFERROR(IF(K648="","",VLOOKUP(K648,T_Akun,2,0)),"Cek Kembali Kode Akun nya!!!")</f>
        <v/>
      </c>
      <c r="M648" s="48"/>
      <c r="N648" s="49"/>
      <c r="O648" s="50"/>
      <c r="P648" s="81" t="str">
        <f t="shared" si="77"/>
        <v/>
      </c>
      <c r="Q648" s="5"/>
      <c r="R648" s="81" t="str">
        <f t="shared" si="76"/>
        <v/>
      </c>
    </row>
    <row r="649" spans="2:18" ht="13" x14ac:dyDescent="0.3">
      <c r="B649" s="58">
        <f t="shared" ref="B649:B712" si="79">IF(C649&lt;&gt;"","",K649)</f>
        <v>0</v>
      </c>
      <c r="C649" s="58" t="str">
        <f t="shared" ref="C649:C712" si="80">IF(LEFT(I649,3)="JP-",K649,"")</f>
        <v/>
      </c>
      <c r="D649" s="58" t="str">
        <f>IF(OR(E649=0,E649=""),"",COUNTIF($E$7:E649,E649)&amp;E649)</f>
        <v/>
      </c>
      <c r="E649" s="58" t="str">
        <f t="shared" ref="E649:E712" si="81">IF(K649=Filter_BB,K649,"")</f>
        <v/>
      </c>
      <c r="F649" s="57">
        <f t="shared" ref="F649:F712" si="82">IF(J649="",0,1)</f>
        <v>0</v>
      </c>
      <c r="H649" s="51"/>
      <c r="I649" s="50"/>
      <c r="J649" s="50"/>
      <c r="K649" s="50"/>
      <c r="L649" s="55" t="str">
        <f t="shared" si="78"/>
        <v/>
      </c>
      <c r="M649" s="48"/>
      <c r="N649" s="49"/>
      <c r="O649" s="50"/>
      <c r="P649" s="81" t="str">
        <f t="shared" si="77"/>
        <v/>
      </c>
      <c r="Q649" s="5"/>
      <c r="R649" s="81" t="str">
        <f t="shared" ref="R649:R712" si="83">IF($O649&gt;0,$O649,IF($H649&gt;0,IF($O650&gt;0,$O650,""),""))</f>
        <v/>
      </c>
    </row>
    <row r="650" spans="2:18" ht="13" x14ac:dyDescent="0.3">
      <c r="B650" s="58">
        <f t="shared" si="79"/>
        <v>0</v>
      </c>
      <c r="C650" s="58" t="str">
        <f t="shared" si="80"/>
        <v/>
      </c>
      <c r="D650" s="58" t="str">
        <f>IF(OR(E650=0,E650=""),"",COUNTIF($E$7:E650,E650)&amp;E650)</f>
        <v/>
      </c>
      <c r="E650" s="58" t="str">
        <f t="shared" si="81"/>
        <v/>
      </c>
      <c r="F650" s="57">
        <f t="shared" si="82"/>
        <v>0</v>
      </c>
      <c r="H650" s="51"/>
      <c r="I650" s="50"/>
      <c r="J650" s="50"/>
      <c r="K650" s="50"/>
      <c r="L650" s="55" t="str">
        <f t="shared" si="78"/>
        <v/>
      </c>
      <c r="M650" s="48"/>
      <c r="N650" s="49"/>
      <c r="O650" s="50"/>
      <c r="P650" s="81" t="str">
        <f t="shared" ref="P650:P713" si="84">IF(O650&gt;0,O650,IF(H650&gt;0,IF(OR(P649="F.TTD",P649=""),R651,P649),""))</f>
        <v/>
      </c>
      <c r="Q650" s="5"/>
      <c r="R650" s="81" t="str">
        <f t="shared" si="83"/>
        <v/>
      </c>
    </row>
    <row r="651" spans="2:18" ht="13" x14ac:dyDescent="0.3">
      <c r="B651" s="58">
        <f t="shared" si="79"/>
        <v>0</v>
      </c>
      <c r="C651" s="58" t="str">
        <f t="shared" si="80"/>
        <v/>
      </c>
      <c r="D651" s="58" t="str">
        <f>IF(OR(E651=0,E651=""),"",COUNTIF($E$7:E651,E651)&amp;E651)</f>
        <v/>
      </c>
      <c r="E651" s="58" t="str">
        <f t="shared" si="81"/>
        <v/>
      </c>
      <c r="F651" s="57">
        <f t="shared" si="82"/>
        <v>0</v>
      </c>
      <c r="H651" s="51"/>
      <c r="I651" s="50"/>
      <c r="J651" s="50"/>
      <c r="K651" s="50"/>
      <c r="L651" s="55" t="str">
        <f t="shared" si="78"/>
        <v/>
      </c>
      <c r="M651" s="48"/>
      <c r="N651" s="49"/>
      <c r="O651" s="50"/>
      <c r="P651" s="81" t="str">
        <f t="shared" si="84"/>
        <v/>
      </c>
      <c r="Q651" s="5"/>
      <c r="R651" s="81" t="str">
        <f t="shared" si="83"/>
        <v/>
      </c>
    </row>
    <row r="652" spans="2:18" ht="13" x14ac:dyDescent="0.3">
      <c r="B652" s="58">
        <f t="shared" si="79"/>
        <v>0</v>
      </c>
      <c r="C652" s="58" t="str">
        <f t="shared" si="80"/>
        <v/>
      </c>
      <c r="D652" s="58" t="str">
        <f>IF(OR(E652=0,E652=""),"",COUNTIF($E$7:E652,E652)&amp;E652)</f>
        <v/>
      </c>
      <c r="E652" s="58" t="str">
        <f t="shared" si="81"/>
        <v/>
      </c>
      <c r="F652" s="57">
        <f t="shared" si="82"/>
        <v>0</v>
      </c>
      <c r="H652" s="51"/>
      <c r="I652" s="50"/>
      <c r="J652" s="50"/>
      <c r="K652" s="50"/>
      <c r="L652" s="55" t="str">
        <f t="shared" si="78"/>
        <v/>
      </c>
      <c r="M652" s="48"/>
      <c r="N652" s="49"/>
      <c r="O652" s="50"/>
      <c r="P652" s="81" t="str">
        <f t="shared" si="84"/>
        <v/>
      </c>
      <c r="Q652" s="5"/>
      <c r="R652" s="81" t="str">
        <f t="shared" si="83"/>
        <v/>
      </c>
    </row>
    <row r="653" spans="2:18" ht="13" x14ac:dyDescent="0.3">
      <c r="B653" s="58">
        <f t="shared" si="79"/>
        <v>0</v>
      </c>
      <c r="C653" s="58" t="str">
        <f t="shared" si="80"/>
        <v/>
      </c>
      <c r="D653" s="58" t="str">
        <f>IF(OR(E653=0,E653=""),"",COUNTIF($E$7:E653,E653)&amp;E653)</f>
        <v/>
      </c>
      <c r="E653" s="58" t="str">
        <f t="shared" si="81"/>
        <v/>
      </c>
      <c r="F653" s="57">
        <f t="shared" si="82"/>
        <v>0</v>
      </c>
      <c r="H653" s="51"/>
      <c r="I653" s="50"/>
      <c r="J653" s="50"/>
      <c r="K653" s="50"/>
      <c r="L653" s="55" t="str">
        <f t="shared" si="78"/>
        <v/>
      </c>
      <c r="M653" s="48"/>
      <c r="N653" s="49"/>
      <c r="O653" s="50"/>
      <c r="P653" s="81" t="str">
        <f t="shared" si="84"/>
        <v/>
      </c>
      <c r="Q653" s="5"/>
      <c r="R653" s="81" t="str">
        <f t="shared" si="83"/>
        <v/>
      </c>
    </row>
    <row r="654" spans="2:18" ht="13" x14ac:dyDescent="0.3">
      <c r="B654" s="58">
        <f t="shared" si="79"/>
        <v>0</v>
      </c>
      <c r="C654" s="58" t="str">
        <f t="shared" si="80"/>
        <v/>
      </c>
      <c r="D654" s="58" t="str">
        <f>IF(OR(E654=0,E654=""),"",COUNTIF($E$7:E654,E654)&amp;E654)</f>
        <v/>
      </c>
      <c r="E654" s="58" t="str">
        <f t="shared" si="81"/>
        <v/>
      </c>
      <c r="F654" s="57">
        <f t="shared" si="82"/>
        <v>0</v>
      </c>
      <c r="H654" s="51"/>
      <c r="I654" s="50"/>
      <c r="J654" s="50"/>
      <c r="K654" s="50"/>
      <c r="L654" s="55" t="str">
        <f t="shared" si="78"/>
        <v/>
      </c>
      <c r="M654" s="48"/>
      <c r="N654" s="49"/>
      <c r="O654" s="50"/>
      <c r="P654" s="81" t="str">
        <f t="shared" si="84"/>
        <v/>
      </c>
      <c r="Q654" s="5"/>
      <c r="R654" s="81" t="str">
        <f t="shared" si="83"/>
        <v/>
      </c>
    </row>
    <row r="655" spans="2:18" ht="13" x14ac:dyDescent="0.3">
      <c r="B655" s="58">
        <f t="shared" si="79"/>
        <v>0</v>
      </c>
      <c r="C655" s="58" t="str">
        <f t="shared" si="80"/>
        <v/>
      </c>
      <c r="D655" s="58" t="str">
        <f>IF(OR(E655=0,E655=""),"",COUNTIF($E$7:E655,E655)&amp;E655)</f>
        <v/>
      </c>
      <c r="E655" s="58" t="str">
        <f t="shared" si="81"/>
        <v/>
      </c>
      <c r="F655" s="57">
        <f t="shared" si="82"/>
        <v>0</v>
      </c>
      <c r="H655" s="51"/>
      <c r="I655" s="50"/>
      <c r="J655" s="50"/>
      <c r="K655" s="50"/>
      <c r="L655" s="55" t="str">
        <f t="shared" si="78"/>
        <v/>
      </c>
      <c r="M655" s="48"/>
      <c r="N655" s="49"/>
      <c r="O655" s="50"/>
      <c r="P655" s="81" t="str">
        <f t="shared" si="84"/>
        <v/>
      </c>
      <c r="Q655" s="5"/>
      <c r="R655" s="81" t="str">
        <f t="shared" si="83"/>
        <v/>
      </c>
    </row>
    <row r="656" spans="2:18" ht="13" x14ac:dyDescent="0.3">
      <c r="B656" s="58">
        <f t="shared" si="79"/>
        <v>0</v>
      </c>
      <c r="C656" s="58" t="str">
        <f t="shared" si="80"/>
        <v/>
      </c>
      <c r="D656" s="58" t="str">
        <f>IF(OR(E656=0,E656=""),"",COUNTIF($E$7:E656,E656)&amp;E656)</f>
        <v/>
      </c>
      <c r="E656" s="58" t="str">
        <f t="shared" si="81"/>
        <v/>
      </c>
      <c r="F656" s="57">
        <f t="shared" si="82"/>
        <v>0</v>
      </c>
      <c r="H656" s="51"/>
      <c r="I656" s="50"/>
      <c r="J656" s="50"/>
      <c r="K656" s="50"/>
      <c r="L656" s="55" t="str">
        <f t="shared" si="78"/>
        <v/>
      </c>
      <c r="M656" s="48"/>
      <c r="N656" s="49"/>
      <c r="O656" s="50"/>
      <c r="P656" s="81" t="str">
        <f t="shared" si="84"/>
        <v/>
      </c>
      <c r="Q656" s="5"/>
      <c r="R656" s="81" t="str">
        <f t="shared" si="83"/>
        <v/>
      </c>
    </row>
    <row r="657" spans="2:18" ht="13" x14ac:dyDescent="0.3">
      <c r="B657" s="58">
        <f t="shared" si="79"/>
        <v>0</v>
      </c>
      <c r="C657" s="58" t="str">
        <f t="shared" si="80"/>
        <v/>
      </c>
      <c r="D657" s="58" t="str">
        <f>IF(OR(E657=0,E657=""),"",COUNTIF($E$7:E657,E657)&amp;E657)</f>
        <v/>
      </c>
      <c r="E657" s="58" t="str">
        <f t="shared" si="81"/>
        <v/>
      </c>
      <c r="F657" s="57">
        <f t="shared" si="82"/>
        <v>0</v>
      </c>
      <c r="H657" s="51"/>
      <c r="I657" s="50"/>
      <c r="J657" s="50"/>
      <c r="K657" s="50"/>
      <c r="L657" s="55" t="str">
        <f t="shared" si="78"/>
        <v/>
      </c>
      <c r="M657" s="48"/>
      <c r="N657" s="49"/>
      <c r="O657" s="50"/>
      <c r="P657" s="81" t="str">
        <f t="shared" si="84"/>
        <v/>
      </c>
      <c r="Q657" s="5"/>
      <c r="R657" s="81" t="str">
        <f t="shared" si="83"/>
        <v/>
      </c>
    </row>
    <row r="658" spans="2:18" ht="13" x14ac:dyDescent="0.3">
      <c r="B658" s="58">
        <f t="shared" si="79"/>
        <v>0</v>
      </c>
      <c r="C658" s="58" t="str">
        <f t="shared" si="80"/>
        <v/>
      </c>
      <c r="D658" s="58" t="str">
        <f>IF(OR(E658=0,E658=""),"",COUNTIF($E$7:E658,E658)&amp;E658)</f>
        <v/>
      </c>
      <c r="E658" s="58" t="str">
        <f t="shared" si="81"/>
        <v/>
      </c>
      <c r="F658" s="57">
        <f t="shared" si="82"/>
        <v>0</v>
      </c>
      <c r="H658" s="51"/>
      <c r="I658" s="50"/>
      <c r="J658" s="50"/>
      <c r="K658" s="50"/>
      <c r="L658" s="55" t="str">
        <f t="shared" si="78"/>
        <v/>
      </c>
      <c r="M658" s="48"/>
      <c r="N658" s="49"/>
      <c r="O658" s="50"/>
      <c r="P658" s="81" t="str">
        <f t="shared" si="84"/>
        <v/>
      </c>
      <c r="Q658" s="5"/>
      <c r="R658" s="81" t="str">
        <f t="shared" si="83"/>
        <v/>
      </c>
    </row>
    <row r="659" spans="2:18" ht="13" x14ac:dyDescent="0.3">
      <c r="B659" s="58">
        <f t="shared" si="79"/>
        <v>0</v>
      </c>
      <c r="C659" s="58" t="str">
        <f t="shared" si="80"/>
        <v/>
      </c>
      <c r="D659" s="58" t="str">
        <f>IF(OR(E659=0,E659=""),"",COUNTIF($E$7:E659,E659)&amp;E659)</f>
        <v/>
      </c>
      <c r="E659" s="58" t="str">
        <f t="shared" si="81"/>
        <v/>
      </c>
      <c r="F659" s="57">
        <f t="shared" si="82"/>
        <v>0</v>
      </c>
      <c r="H659" s="51"/>
      <c r="I659" s="50"/>
      <c r="J659" s="50"/>
      <c r="K659" s="50"/>
      <c r="L659" s="55" t="str">
        <f t="shared" si="78"/>
        <v/>
      </c>
      <c r="M659" s="48"/>
      <c r="N659" s="49"/>
      <c r="O659" s="50"/>
      <c r="P659" s="81" t="str">
        <f t="shared" si="84"/>
        <v/>
      </c>
      <c r="Q659" s="5"/>
      <c r="R659" s="81" t="str">
        <f t="shared" si="83"/>
        <v/>
      </c>
    </row>
    <row r="660" spans="2:18" ht="13" x14ac:dyDescent="0.3">
      <c r="B660" s="58">
        <f t="shared" si="79"/>
        <v>0</v>
      </c>
      <c r="C660" s="58" t="str">
        <f t="shared" si="80"/>
        <v/>
      </c>
      <c r="D660" s="58" t="str">
        <f>IF(OR(E660=0,E660=""),"",COUNTIF($E$7:E660,E660)&amp;E660)</f>
        <v/>
      </c>
      <c r="E660" s="58" t="str">
        <f t="shared" si="81"/>
        <v/>
      </c>
      <c r="F660" s="57">
        <f t="shared" si="82"/>
        <v>0</v>
      </c>
      <c r="H660" s="51"/>
      <c r="I660" s="50"/>
      <c r="J660" s="50"/>
      <c r="K660" s="50"/>
      <c r="L660" s="55" t="str">
        <f t="shared" si="78"/>
        <v/>
      </c>
      <c r="M660" s="48"/>
      <c r="N660" s="49"/>
      <c r="O660" s="50"/>
      <c r="P660" s="81" t="str">
        <f t="shared" si="84"/>
        <v/>
      </c>
      <c r="Q660" s="5"/>
      <c r="R660" s="81" t="str">
        <f t="shared" si="83"/>
        <v/>
      </c>
    </row>
    <row r="661" spans="2:18" ht="13" x14ac:dyDescent="0.3">
      <c r="B661" s="58">
        <f t="shared" si="79"/>
        <v>0</v>
      </c>
      <c r="C661" s="58" t="str">
        <f t="shared" si="80"/>
        <v/>
      </c>
      <c r="D661" s="58" t="str">
        <f>IF(OR(E661=0,E661=""),"",COUNTIF($E$7:E661,E661)&amp;E661)</f>
        <v/>
      </c>
      <c r="E661" s="58" t="str">
        <f t="shared" si="81"/>
        <v/>
      </c>
      <c r="F661" s="57">
        <f t="shared" si="82"/>
        <v>0</v>
      </c>
      <c r="H661" s="51"/>
      <c r="I661" s="50"/>
      <c r="J661" s="50"/>
      <c r="K661" s="50"/>
      <c r="L661" s="55" t="str">
        <f t="shared" si="78"/>
        <v/>
      </c>
      <c r="M661" s="48"/>
      <c r="N661" s="49"/>
      <c r="O661" s="50"/>
      <c r="P661" s="81" t="str">
        <f t="shared" si="84"/>
        <v/>
      </c>
      <c r="Q661" s="5"/>
      <c r="R661" s="81" t="str">
        <f t="shared" si="83"/>
        <v/>
      </c>
    </row>
    <row r="662" spans="2:18" ht="13" x14ac:dyDescent="0.3">
      <c r="B662" s="58">
        <f t="shared" si="79"/>
        <v>0</v>
      </c>
      <c r="C662" s="58" t="str">
        <f t="shared" si="80"/>
        <v/>
      </c>
      <c r="D662" s="58" t="str">
        <f>IF(OR(E662=0,E662=""),"",COUNTIF($E$7:E662,E662)&amp;E662)</f>
        <v/>
      </c>
      <c r="E662" s="58" t="str">
        <f t="shared" si="81"/>
        <v/>
      </c>
      <c r="F662" s="57">
        <f t="shared" si="82"/>
        <v>0</v>
      </c>
      <c r="H662" s="51"/>
      <c r="I662" s="50"/>
      <c r="J662" s="50"/>
      <c r="K662" s="50"/>
      <c r="L662" s="55" t="str">
        <f t="shared" si="78"/>
        <v/>
      </c>
      <c r="M662" s="48"/>
      <c r="N662" s="49"/>
      <c r="O662" s="50"/>
      <c r="P662" s="81" t="str">
        <f t="shared" si="84"/>
        <v/>
      </c>
      <c r="Q662" s="5"/>
      <c r="R662" s="81" t="str">
        <f t="shared" si="83"/>
        <v/>
      </c>
    </row>
    <row r="663" spans="2:18" ht="13" x14ac:dyDescent="0.3">
      <c r="B663" s="58">
        <f t="shared" si="79"/>
        <v>0</v>
      </c>
      <c r="C663" s="58" t="str">
        <f t="shared" si="80"/>
        <v/>
      </c>
      <c r="D663" s="58" t="str">
        <f>IF(OR(E663=0,E663=""),"",COUNTIF($E$7:E663,E663)&amp;E663)</f>
        <v/>
      </c>
      <c r="E663" s="58" t="str">
        <f t="shared" si="81"/>
        <v/>
      </c>
      <c r="F663" s="57">
        <f t="shared" si="82"/>
        <v>0</v>
      </c>
      <c r="H663" s="51"/>
      <c r="I663" s="50"/>
      <c r="J663" s="50"/>
      <c r="K663" s="50"/>
      <c r="L663" s="55" t="str">
        <f t="shared" si="78"/>
        <v/>
      </c>
      <c r="M663" s="48"/>
      <c r="N663" s="49"/>
      <c r="O663" s="50"/>
      <c r="P663" s="81" t="str">
        <f t="shared" si="84"/>
        <v/>
      </c>
      <c r="Q663" s="5"/>
      <c r="R663" s="81" t="str">
        <f t="shared" si="83"/>
        <v/>
      </c>
    </row>
    <row r="664" spans="2:18" ht="13" x14ac:dyDescent="0.3">
      <c r="B664" s="58">
        <f t="shared" si="79"/>
        <v>0</v>
      </c>
      <c r="C664" s="58" t="str">
        <f t="shared" si="80"/>
        <v/>
      </c>
      <c r="D664" s="58" t="str">
        <f>IF(OR(E664=0,E664=""),"",COUNTIF($E$7:E664,E664)&amp;E664)</f>
        <v/>
      </c>
      <c r="E664" s="58" t="str">
        <f t="shared" si="81"/>
        <v/>
      </c>
      <c r="F664" s="57">
        <f t="shared" si="82"/>
        <v>0</v>
      </c>
      <c r="H664" s="51"/>
      <c r="I664" s="50"/>
      <c r="J664" s="50"/>
      <c r="K664" s="50"/>
      <c r="L664" s="55" t="str">
        <f t="shared" si="78"/>
        <v/>
      </c>
      <c r="M664" s="48"/>
      <c r="N664" s="49"/>
      <c r="O664" s="50"/>
      <c r="P664" s="81" t="str">
        <f t="shared" si="84"/>
        <v/>
      </c>
      <c r="Q664" s="5"/>
      <c r="R664" s="81" t="str">
        <f t="shared" si="83"/>
        <v/>
      </c>
    </row>
    <row r="665" spans="2:18" ht="13" x14ac:dyDescent="0.3">
      <c r="B665" s="58">
        <f t="shared" si="79"/>
        <v>0</v>
      </c>
      <c r="C665" s="58" t="str">
        <f t="shared" si="80"/>
        <v/>
      </c>
      <c r="D665" s="58" t="str">
        <f>IF(OR(E665=0,E665=""),"",COUNTIF($E$7:E665,E665)&amp;E665)</f>
        <v/>
      </c>
      <c r="E665" s="58" t="str">
        <f t="shared" si="81"/>
        <v/>
      </c>
      <c r="F665" s="57">
        <f t="shared" si="82"/>
        <v>0</v>
      </c>
      <c r="H665" s="51"/>
      <c r="I665" s="50"/>
      <c r="J665" s="50"/>
      <c r="K665" s="50"/>
      <c r="L665" s="55" t="str">
        <f t="shared" si="78"/>
        <v/>
      </c>
      <c r="M665" s="48"/>
      <c r="N665" s="49"/>
      <c r="O665" s="50"/>
      <c r="P665" s="81" t="str">
        <f t="shared" si="84"/>
        <v/>
      </c>
      <c r="Q665" s="5"/>
      <c r="R665" s="81" t="str">
        <f t="shared" si="83"/>
        <v/>
      </c>
    </row>
    <row r="666" spans="2:18" ht="13" x14ac:dyDescent="0.3">
      <c r="B666" s="58">
        <f t="shared" si="79"/>
        <v>0</v>
      </c>
      <c r="C666" s="58" t="str">
        <f t="shared" si="80"/>
        <v/>
      </c>
      <c r="D666" s="58" t="str">
        <f>IF(OR(E666=0,E666=""),"",COUNTIF($E$7:E666,E666)&amp;E666)</f>
        <v/>
      </c>
      <c r="E666" s="58" t="str">
        <f t="shared" si="81"/>
        <v/>
      </c>
      <c r="F666" s="57">
        <f t="shared" si="82"/>
        <v>0</v>
      </c>
      <c r="H666" s="51"/>
      <c r="I666" s="50"/>
      <c r="J666" s="50"/>
      <c r="K666" s="50"/>
      <c r="L666" s="55" t="str">
        <f t="shared" si="78"/>
        <v/>
      </c>
      <c r="M666" s="48"/>
      <c r="N666" s="49"/>
      <c r="O666" s="50"/>
      <c r="P666" s="81" t="str">
        <f t="shared" si="84"/>
        <v/>
      </c>
      <c r="Q666" s="5"/>
      <c r="R666" s="81" t="str">
        <f t="shared" si="83"/>
        <v/>
      </c>
    </row>
    <row r="667" spans="2:18" ht="13" x14ac:dyDescent="0.3">
      <c r="B667" s="58">
        <f t="shared" si="79"/>
        <v>0</v>
      </c>
      <c r="C667" s="58" t="str">
        <f t="shared" si="80"/>
        <v/>
      </c>
      <c r="D667" s="58" t="str">
        <f>IF(OR(E667=0,E667=""),"",COUNTIF($E$7:E667,E667)&amp;E667)</f>
        <v/>
      </c>
      <c r="E667" s="58" t="str">
        <f t="shared" si="81"/>
        <v/>
      </c>
      <c r="F667" s="57">
        <f t="shared" si="82"/>
        <v>0</v>
      </c>
      <c r="H667" s="51"/>
      <c r="I667" s="50"/>
      <c r="J667" s="50"/>
      <c r="K667" s="50"/>
      <c r="L667" s="55" t="str">
        <f t="shared" si="78"/>
        <v/>
      </c>
      <c r="M667" s="48"/>
      <c r="N667" s="49"/>
      <c r="O667" s="50"/>
      <c r="P667" s="81" t="str">
        <f t="shared" si="84"/>
        <v/>
      </c>
      <c r="Q667" s="5"/>
      <c r="R667" s="81" t="str">
        <f t="shared" si="83"/>
        <v/>
      </c>
    </row>
    <row r="668" spans="2:18" ht="13" x14ac:dyDescent="0.3">
      <c r="B668" s="58">
        <f t="shared" si="79"/>
        <v>0</v>
      </c>
      <c r="C668" s="58" t="str">
        <f t="shared" si="80"/>
        <v/>
      </c>
      <c r="D668" s="58" t="str">
        <f>IF(OR(E668=0,E668=""),"",COUNTIF($E$7:E668,E668)&amp;E668)</f>
        <v/>
      </c>
      <c r="E668" s="58" t="str">
        <f t="shared" si="81"/>
        <v/>
      </c>
      <c r="F668" s="57">
        <f t="shared" si="82"/>
        <v>0</v>
      </c>
      <c r="H668" s="51"/>
      <c r="I668" s="50"/>
      <c r="J668" s="50"/>
      <c r="K668" s="50"/>
      <c r="L668" s="55" t="str">
        <f t="shared" si="78"/>
        <v/>
      </c>
      <c r="M668" s="48"/>
      <c r="N668" s="49"/>
      <c r="O668" s="50"/>
      <c r="P668" s="81" t="str">
        <f t="shared" si="84"/>
        <v/>
      </c>
      <c r="Q668" s="5"/>
      <c r="R668" s="81" t="str">
        <f t="shared" si="83"/>
        <v/>
      </c>
    </row>
    <row r="669" spans="2:18" ht="13" x14ac:dyDescent="0.3">
      <c r="B669" s="58">
        <f t="shared" si="79"/>
        <v>0</v>
      </c>
      <c r="C669" s="58" t="str">
        <f t="shared" si="80"/>
        <v/>
      </c>
      <c r="D669" s="58" t="str">
        <f>IF(OR(E669=0,E669=""),"",COUNTIF($E$7:E669,E669)&amp;E669)</f>
        <v/>
      </c>
      <c r="E669" s="58" t="str">
        <f t="shared" si="81"/>
        <v/>
      </c>
      <c r="F669" s="57">
        <f t="shared" si="82"/>
        <v>0</v>
      </c>
      <c r="H669" s="51"/>
      <c r="I669" s="50"/>
      <c r="J669" s="50"/>
      <c r="K669" s="50"/>
      <c r="L669" s="55" t="str">
        <f t="shared" si="78"/>
        <v/>
      </c>
      <c r="M669" s="48"/>
      <c r="N669" s="49"/>
      <c r="O669" s="50"/>
      <c r="P669" s="81" t="str">
        <f t="shared" si="84"/>
        <v/>
      </c>
      <c r="Q669" s="5"/>
      <c r="R669" s="81" t="str">
        <f t="shared" si="83"/>
        <v/>
      </c>
    </row>
    <row r="670" spans="2:18" ht="13" x14ac:dyDescent="0.3">
      <c r="B670" s="58">
        <f t="shared" si="79"/>
        <v>0</v>
      </c>
      <c r="C670" s="58" t="str">
        <f t="shared" si="80"/>
        <v/>
      </c>
      <c r="D670" s="58" t="str">
        <f>IF(OR(E670=0,E670=""),"",COUNTIF($E$7:E670,E670)&amp;E670)</f>
        <v/>
      </c>
      <c r="E670" s="58" t="str">
        <f t="shared" si="81"/>
        <v/>
      </c>
      <c r="F670" s="57">
        <f t="shared" si="82"/>
        <v>0</v>
      </c>
      <c r="H670" s="51"/>
      <c r="I670" s="50"/>
      <c r="J670" s="50"/>
      <c r="K670" s="50"/>
      <c r="L670" s="55" t="str">
        <f t="shared" si="78"/>
        <v/>
      </c>
      <c r="M670" s="48"/>
      <c r="N670" s="49"/>
      <c r="O670" s="50"/>
      <c r="P670" s="81" t="str">
        <f t="shared" si="84"/>
        <v/>
      </c>
      <c r="Q670" s="5"/>
      <c r="R670" s="81" t="str">
        <f t="shared" si="83"/>
        <v/>
      </c>
    </row>
    <row r="671" spans="2:18" ht="13" x14ac:dyDescent="0.3">
      <c r="B671" s="58">
        <f t="shared" si="79"/>
        <v>0</v>
      </c>
      <c r="C671" s="58" t="str">
        <f t="shared" si="80"/>
        <v/>
      </c>
      <c r="D671" s="58" t="str">
        <f>IF(OR(E671=0,E671=""),"",COUNTIF($E$7:E671,E671)&amp;E671)</f>
        <v/>
      </c>
      <c r="E671" s="58" t="str">
        <f t="shared" si="81"/>
        <v/>
      </c>
      <c r="F671" s="57">
        <f t="shared" si="82"/>
        <v>0</v>
      </c>
      <c r="H671" s="51"/>
      <c r="I671" s="50"/>
      <c r="J671" s="50"/>
      <c r="K671" s="50"/>
      <c r="L671" s="55" t="str">
        <f t="shared" si="78"/>
        <v/>
      </c>
      <c r="M671" s="48"/>
      <c r="N671" s="49"/>
      <c r="O671" s="50"/>
      <c r="P671" s="81" t="str">
        <f t="shared" si="84"/>
        <v/>
      </c>
      <c r="Q671" s="5"/>
      <c r="R671" s="81" t="str">
        <f t="shared" si="83"/>
        <v/>
      </c>
    </row>
    <row r="672" spans="2:18" ht="13" x14ac:dyDescent="0.3">
      <c r="B672" s="58">
        <f t="shared" si="79"/>
        <v>0</v>
      </c>
      <c r="C672" s="58" t="str">
        <f t="shared" si="80"/>
        <v/>
      </c>
      <c r="D672" s="58" t="str">
        <f>IF(OR(E672=0,E672=""),"",COUNTIF($E$7:E672,E672)&amp;E672)</f>
        <v/>
      </c>
      <c r="E672" s="58" t="str">
        <f t="shared" si="81"/>
        <v/>
      </c>
      <c r="F672" s="57">
        <f t="shared" si="82"/>
        <v>0</v>
      </c>
      <c r="H672" s="51"/>
      <c r="I672" s="50"/>
      <c r="J672" s="50"/>
      <c r="K672" s="50"/>
      <c r="L672" s="55" t="str">
        <f t="shared" si="78"/>
        <v/>
      </c>
      <c r="M672" s="48"/>
      <c r="N672" s="49"/>
      <c r="O672" s="50"/>
      <c r="P672" s="81" t="str">
        <f t="shared" si="84"/>
        <v/>
      </c>
      <c r="Q672" s="5"/>
      <c r="R672" s="81" t="str">
        <f t="shared" si="83"/>
        <v/>
      </c>
    </row>
    <row r="673" spans="2:18" ht="13" x14ac:dyDescent="0.3">
      <c r="B673" s="58">
        <f t="shared" si="79"/>
        <v>0</v>
      </c>
      <c r="C673" s="58" t="str">
        <f t="shared" si="80"/>
        <v/>
      </c>
      <c r="D673" s="58" t="str">
        <f>IF(OR(E673=0,E673=""),"",COUNTIF($E$7:E673,E673)&amp;E673)</f>
        <v/>
      </c>
      <c r="E673" s="58" t="str">
        <f t="shared" si="81"/>
        <v/>
      </c>
      <c r="F673" s="57">
        <f t="shared" si="82"/>
        <v>0</v>
      </c>
      <c r="H673" s="51"/>
      <c r="I673" s="50"/>
      <c r="J673" s="50"/>
      <c r="K673" s="50"/>
      <c r="L673" s="55" t="str">
        <f t="shared" si="78"/>
        <v/>
      </c>
      <c r="M673" s="48"/>
      <c r="N673" s="49"/>
      <c r="O673" s="50"/>
      <c r="P673" s="81" t="str">
        <f t="shared" si="84"/>
        <v/>
      </c>
      <c r="Q673" s="5"/>
      <c r="R673" s="81" t="str">
        <f t="shared" si="83"/>
        <v/>
      </c>
    </row>
    <row r="674" spans="2:18" ht="13" x14ac:dyDescent="0.3">
      <c r="B674" s="58">
        <f t="shared" si="79"/>
        <v>0</v>
      </c>
      <c r="C674" s="58" t="str">
        <f t="shared" si="80"/>
        <v/>
      </c>
      <c r="D674" s="58" t="str">
        <f>IF(OR(E674=0,E674=""),"",COUNTIF($E$7:E674,E674)&amp;E674)</f>
        <v/>
      </c>
      <c r="E674" s="58" t="str">
        <f t="shared" si="81"/>
        <v/>
      </c>
      <c r="F674" s="57">
        <f t="shared" si="82"/>
        <v>0</v>
      </c>
      <c r="H674" s="51"/>
      <c r="I674" s="50"/>
      <c r="J674" s="50"/>
      <c r="K674" s="50"/>
      <c r="L674" s="55" t="str">
        <f t="shared" si="78"/>
        <v/>
      </c>
      <c r="M674" s="48"/>
      <c r="N674" s="49"/>
      <c r="O674" s="50"/>
      <c r="P674" s="81" t="str">
        <f t="shared" si="84"/>
        <v/>
      </c>
      <c r="Q674" s="5"/>
      <c r="R674" s="81" t="str">
        <f t="shared" si="83"/>
        <v/>
      </c>
    </row>
    <row r="675" spans="2:18" ht="13" x14ac:dyDescent="0.3">
      <c r="B675" s="58">
        <f t="shared" si="79"/>
        <v>0</v>
      </c>
      <c r="C675" s="58" t="str">
        <f t="shared" si="80"/>
        <v/>
      </c>
      <c r="D675" s="58" t="str">
        <f>IF(OR(E675=0,E675=""),"",COUNTIF($E$7:E675,E675)&amp;E675)</f>
        <v/>
      </c>
      <c r="E675" s="58" t="str">
        <f t="shared" si="81"/>
        <v/>
      </c>
      <c r="F675" s="57">
        <f t="shared" si="82"/>
        <v>0</v>
      </c>
      <c r="H675" s="51"/>
      <c r="I675" s="50"/>
      <c r="J675" s="50"/>
      <c r="K675" s="50"/>
      <c r="L675" s="55" t="str">
        <f t="shared" si="78"/>
        <v/>
      </c>
      <c r="M675" s="48"/>
      <c r="N675" s="49"/>
      <c r="O675" s="50"/>
      <c r="P675" s="81" t="str">
        <f t="shared" si="84"/>
        <v/>
      </c>
      <c r="Q675" s="5"/>
      <c r="R675" s="81" t="str">
        <f t="shared" si="83"/>
        <v/>
      </c>
    </row>
    <row r="676" spans="2:18" ht="13" x14ac:dyDescent="0.3">
      <c r="B676" s="58">
        <f t="shared" si="79"/>
        <v>0</v>
      </c>
      <c r="C676" s="58" t="str">
        <f t="shared" si="80"/>
        <v/>
      </c>
      <c r="D676" s="58" t="str">
        <f>IF(OR(E676=0,E676=""),"",COUNTIF($E$7:E676,E676)&amp;E676)</f>
        <v/>
      </c>
      <c r="E676" s="58" t="str">
        <f t="shared" si="81"/>
        <v/>
      </c>
      <c r="F676" s="57">
        <f t="shared" si="82"/>
        <v>0</v>
      </c>
      <c r="H676" s="51"/>
      <c r="I676" s="50"/>
      <c r="J676" s="50"/>
      <c r="K676" s="50"/>
      <c r="L676" s="55" t="str">
        <f t="shared" si="78"/>
        <v/>
      </c>
      <c r="M676" s="48"/>
      <c r="N676" s="49"/>
      <c r="O676" s="50"/>
      <c r="P676" s="81" t="str">
        <f t="shared" si="84"/>
        <v/>
      </c>
      <c r="Q676" s="5"/>
      <c r="R676" s="81" t="str">
        <f t="shared" si="83"/>
        <v/>
      </c>
    </row>
    <row r="677" spans="2:18" ht="13" x14ac:dyDescent="0.3">
      <c r="B677" s="58">
        <f t="shared" si="79"/>
        <v>0</v>
      </c>
      <c r="C677" s="58" t="str">
        <f t="shared" si="80"/>
        <v/>
      </c>
      <c r="D677" s="58" t="str">
        <f>IF(OR(E677=0,E677=""),"",COUNTIF($E$7:E677,E677)&amp;E677)</f>
        <v/>
      </c>
      <c r="E677" s="58" t="str">
        <f t="shared" si="81"/>
        <v/>
      </c>
      <c r="F677" s="57">
        <f t="shared" si="82"/>
        <v>0</v>
      </c>
      <c r="H677" s="51"/>
      <c r="I677" s="50"/>
      <c r="J677" s="50"/>
      <c r="K677" s="50"/>
      <c r="L677" s="55" t="str">
        <f t="shared" si="78"/>
        <v/>
      </c>
      <c r="M677" s="48"/>
      <c r="N677" s="49"/>
      <c r="O677" s="50"/>
      <c r="P677" s="81" t="str">
        <f t="shared" si="84"/>
        <v/>
      </c>
      <c r="Q677" s="5"/>
      <c r="R677" s="81" t="str">
        <f t="shared" si="83"/>
        <v/>
      </c>
    </row>
    <row r="678" spans="2:18" ht="13" x14ac:dyDescent="0.3">
      <c r="B678" s="58">
        <f t="shared" si="79"/>
        <v>0</v>
      </c>
      <c r="C678" s="58" t="str">
        <f t="shared" si="80"/>
        <v/>
      </c>
      <c r="D678" s="58" t="str">
        <f>IF(OR(E678=0,E678=""),"",COUNTIF($E$7:E678,E678)&amp;E678)</f>
        <v/>
      </c>
      <c r="E678" s="58" t="str">
        <f t="shared" si="81"/>
        <v/>
      </c>
      <c r="F678" s="57">
        <f t="shared" si="82"/>
        <v>0</v>
      </c>
      <c r="H678" s="51"/>
      <c r="I678" s="50"/>
      <c r="J678" s="50"/>
      <c r="K678" s="50"/>
      <c r="L678" s="55" t="str">
        <f t="shared" si="78"/>
        <v/>
      </c>
      <c r="M678" s="48"/>
      <c r="N678" s="49"/>
      <c r="O678" s="50"/>
      <c r="P678" s="81" t="str">
        <f t="shared" si="84"/>
        <v/>
      </c>
      <c r="Q678" s="5"/>
      <c r="R678" s="81" t="str">
        <f t="shared" si="83"/>
        <v/>
      </c>
    </row>
    <row r="679" spans="2:18" ht="13" x14ac:dyDescent="0.3">
      <c r="B679" s="58">
        <f t="shared" si="79"/>
        <v>0</v>
      </c>
      <c r="C679" s="58" t="str">
        <f t="shared" si="80"/>
        <v/>
      </c>
      <c r="D679" s="58" t="str">
        <f>IF(OR(E679=0,E679=""),"",COUNTIF($E$7:E679,E679)&amp;E679)</f>
        <v/>
      </c>
      <c r="E679" s="58" t="str">
        <f t="shared" si="81"/>
        <v/>
      </c>
      <c r="F679" s="57">
        <f t="shared" si="82"/>
        <v>0</v>
      </c>
      <c r="H679" s="51"/>
      <c r="I679" s="50"/>
      <c r="J679" s="50"/>
      <c r="K679" s="50"/>
      <c r="L679" s="55" t="str">
        <f t="shared" si="78"/>
        <v/>
      </c>
      <c r="M679" s="48"/>
      <c r="N679" s="49"/>
      <c r="O679" s="50"/>
      <c r="P679" s="81" t="str">
        <f t="shared" si="84"/>
        <v/>
      </c>
      <c r="Q679" s="5"/>
      <c r="R679" s="81" t="str">
        <f t="shared" si="83"/>
        <v/>
      </c>
    </row>
    <row r="680" spans="2:18" ht="13" x14ac:dyDescent="0.3">
      <c r="B680" s="58">
        <f t="shared" si="79"/>
        <v>0</v>
      </c>
      <c r="C680" s="58" t="str">
        <f t="shared" si="80"/>
        <v/>
      </c>
      <c r="D680" s="58" t="str">
        <f>IF(OR(E680=0,E680=""),"",COUNTIF($E$7:E680,E680)&amp;E680)</f>
        <v/>
      </c>
      <c r="E680" s="58" t="str">
        <f t="shared" si="81"/>
        <v/>
      </c>
      <c r="F680" s="57">
        <f t="shared" si="82"/>
        <v>0</v>
      </c>
      <c r="H680" s="51"/>
      <c r="I680" s="50"/>
      <c r="J680" s="50"/>
      <c r="K680" s="50"/>
      <c r="L680" s="55" t="str">
        <f t="shared" si="78"/>
        <v/>
      </c>
      <c r="M680" s="48"/>
      <c r="N680" s="49"/>
      <c r="O680" s="50"/>
      <c r="P680" s="81" t="str">
        <f t="shared" si="84"/>
        <v/>
      </c>
      <c r="Q680" s="5"/>
      <c r="R680" s="81" t="str">
        <f t="shared" si="83"/>
        <v/>
      </c>
    </row>
    <row r="681" spans="2:18" ht="13" x14ac:dyDescent="0.3">
      <c r="B681" s="58">
        <f t="shared" si="79"/>
        <v>0</v>
      </c>
      <c r="C681" s="58" t="str">
        <f t="shared" si="80"/>
        <v/>
      </c>
      <c r="D681" s="58" t="str">
        <f>IF(OR(E681=0,E681=""),"",COUNTIF($E$7:E681,E681)&amp;E681)</f>
        <v/>
      </c>
      <c r="E681" s="58" t="str">
        <f t="shared" si="81"/>
        <v/>
      </c>
      <c r="F681" s="57">
        <f t="shared" si="82"/>
        <v>0</v>
      </c>
      <c r="H681" s="51"/>
      <c r="I681" s="50"/>
      <c r="J681" s="50"/>
      <c r="K681" s="50"/>
      <c r="L681" s="55" t="str">
        <f t="shared" si="78"/>
        <v/>
      </c>
      <c r="M681" s="48"/>
      <c r="N681" s="49"/>
      <c r="O681" s="50"/>
      <c r="P681" s="81" t="str">
        <f t="shared" si="84"/>
        <v/>
      </c>
      <c r="Q681" s="5"/>
      <c r="R681" s="81" t="str">
        <f t="shared" si="83"/>
        <v/>
      </c>
    </row>
    <row r="682" spans="2:18" ht="13" x14ac:dyDescent="0.3">
      <c r="B682" s="58">
        <f t="shared" si="79"/>
        <v>0</v>
      </c>
      <c r="C682" s="58" t="str">
        <f t="shared" si="80"/>
        <v/>
      </c>
      <c r="D682" s="58" t="str">
        <f>IF(OR(E682=0,E682=""),"",COUNTIF($E$7:E682,E682)&amp;E682)</f>
        <v/>
      </c>
      <c r="E682" s="58" t="str">
        <f t="shared" si="81"/>
        <v/>
      </c>
      <c r="F682" s="57">
        <f t="shared" si="82"/>
        <v>0</v>
      </c>
      <c r="H682" s="51"/>
      <c r="I682" s="50"/>
      <c r="J682" s="50"/>
      <c r="K682" s="50"/>
      <c r="L682" s="55" t="str">
        <f t="shared" si="78"/>
        <v/>
      </c>
      <c r="M682" s="48"/>
      <c r="N682" s="49"/>
      <c r="O682" s="50"/>
      <c r="P682" s="81" t="str">
        <f t="shared" si="84"/>
        <v/>
      </c>
      <c r="Q682" s="5"/>
      <c r="R682" s="81" t="str">
        <f t="shared" si="83"/>
        <v/>
      </c>
    </row>
    <row r="683" spans="2:18" ht="13" x14ac:dyDescent="0.3">
      <c r="B683" s="58">
        <f t="shared" si="79"/>
        <v>0</v>
      </c>
      <c r="C683" s="58" t="str">
        <f t="shared" si="80"/>
        <v/>
      </c>
      <c r="D683" s="58" t="str">
        <f>IF(OR(E683=0,E683=""),"",COUNTIF($E$7:E683,E683)&amp;E683)</f>
        <v/>
      </c>
      <c r="E683" s="58" t="str">
        <f t="shared" si="81"/>
        <v/>
      </c>
      <c r="F683" s="57">
        <f t="shared" si="82"/>
        <v>0</v>
      </c>
      <c r="H683" s="51"/>
      <c r="I683" s="50"/>
      <c r="J683" s="50"/>
      <c r="K683" s="50"/>
      <c r="L683" s="55" t="str">
        <f t="shared" si="78"/>
        <v/>
      </c>
      <c r="M683" s="48"/>
      <c r="N683" s="49"/>
      <c r="O683" s="50"/>
      <c r="P683" s="81" t="str">
        <f t="shared" si="84"/>
        <v/>
      </c>
      <c r="Q683" s="5"/>
      <c r="R683" s="81" t="str">
        <f t="shared" si="83"/>
        <v/>
      </c>
    </row>
    <row r="684" spans="2:18" ht="13" x14ac:dyDescent="0.3">
      <c r="B684" s="58">
        <f t="shared" si="79"/>
        <v>0</v>
      </c>
      <c r="C684" s="58" t="str">
        <f t="shared" si="80"/>
        <v/>
      </c>
      <c r="D684" s="58" t="str">
        <f>IF(OR(E684=0,E684=""),"",COUNTIF($E$7:E684,E684)&amp;E684)</f>
        <v/>
      </c>
      <c r="E684" s="58" t="str">
        <f t="shared" si="81"/>
        <v/>
      </c>
      <c r="F684" s="57">
        <f t="shared" si="82"/>
        <v>0</v>
      </c>
      <c r="H684" s="51"/>
      <c r="I684" s="50"/>
      <c r="J684" s="50"/>
      <c r="K684" s="50"/>
      <c r="L684" s="55" t="str">
        <f t="shared" si="78"/>
        <v/>
      </c>
      <c r="M684" s="48"/>
      <c r="N684" s="49"/>
      <c r="O684" s="50"/>
      <c r="P684" s="81" t="str">
        <f t="shared" si="84"/>
        <v/>
      </c>
      <c r="Q684" s="5"/>
      <c r="R684" s="81" t="str">
        <f t="shared" si="83"/>
        <v/>
      </c>
    </row>
    <row r="685" spans="2:18" ht="13" x14ac:dyDescent="0.3">
      <c r="B685" s="58">
        <f t="shared" si="79"/>
        <v>0</v>
      </c>
      <c r="C685" s="58" t="str">
        <f t="shared" si="80"/>
        <v/>
      </c>
      <c r="D685" s="58" t="str">
        <f>IF(OR(E685=0,E685=""),"",COUNTIF($E$7:E685,E685)&amp;E685)</f>
        <v/>
      </c>
      <c r="E685" s="58" t="str">
        <f t="shared" si="81"/>
        <v/>
      </c>
      <c r="F685" s="57">
        <f t="shared" si="82"/>
        <v>0</v>
      </c>
      <c r="H685" s="51"/>
      <c r="I685" s="50"/>
      <c r="J685" s="50"/>
      <c r="K685" s="50"/>
      <c r="L685" s="55" t="str">
        <f t="shared" si="78"/>
        <v/>
      </c>
      <c r="M685" s="48"/>
      <c r="N685" s="49"/>
      <c r="O685" s="50"/>
      <c r="P685" s="81" t="str">
        <f t="shared" si="84"/>
        <v/>
      </c>
      <c r="Q685" s="5"/>
      <c r="R685" s="81" t="str">
        <f t="shared" si="83"/>
        <v/>
      </c>
    </row>
    <row r="686" spans="2:18" ht="13" x14ac:dyDescent="0.3">
      <c r="B686" s="58">
        <f t="shared" si="79"/>
        <v>0</v>
      </c>
      <c r="C686" s="58" t="str">
        <f t="shared" si="80"/>
        <v/>
      </c>
      <c r="D686" s="58" t="str">
        <f>IF(OR(E686=0,E686=""),"",COUNTIF($E$7:E686,E686)&amp;E686)</f>
        <v/>
      </c>
      <c r="E686" s="58" t="str">
        <f t="shared" si="81"/>
        <v/>
      </c>
      <c r="F686" s="57">
        <f t="shared" si="82"/>
        <v>0</v>
      </c>
      <c r="H686" s="51"/>
      <c r="I686" s="50"/>
      <c r="J686" s="50"/>
      <c r="K686" s="50"/>
      <c r="L686" s="55" t="str">
        <f t="shared" si="78"/>
        <v/>
      </c>
      <c r="M686" s="48"/>
      <c r="N686" s="49"/>
      <c r="O686" s="50"/>
      <c r="P686" s="81" t="str">
        <f t="shared" si="84"/>
        <v/>
      </c>
      <c r="Q686" s="5"/>
      <c r="R686" s="81" t="str">
        <f t="shared" si="83"/>
        <v/>
      </c>
    </row>
    <row r="687" spans="2:18" ht="13" x14ac:dyDescent="0.3">
      <c r="B687" s="58">
        <f t="shared" si="79"/>
        <v>0</v>
      </c>
      <c r="C687" s="58" t="str">
        <f t="shared" si="80"/>
        <v/>
      </c>
      <c r="D687" s="58" t="str">
        <f>IF(OR(E687=0,E687=""),"",COUNTIF($E$7:E687,E687)&amp;E687)</f>
        <v/>
      </c>
      <c r="E687" s="58" t="str">
        <f t="shared" si="81"/>
        <v/>
      </c>
      <c r="F687" s="57">
        <f t="shared" si="82"/>
        <v>0</v>
      </c>
      <c r="H687" s="51"/>
      <c r="I687" s="50"/>
      <c r="J687" s="50"/>
      <c r="K687" s="50"/>
      <c r="L687" s="55" t="str">
        <f t="shared" si="78"/>
        <v/>
      </c>
      <c r="M687" s="48"/>
      <c r="N687" s="49"/>
      <c r="O687" s="50"/>
      <c r="P687" s="81" t="str">
        <f t="shared" si="84"/>
        <v/>
      </c>
      <c r="Q687" s="5"/>
      <c r="R687" s="81" t="str">
        <f t="shared" si="83"/>
        <v/>
      </c>
    </row>
    <row r="688" spans="2:18" ht="13" x14ac:dyDescent="0.3">
      <c r="B688" s="58">
        <f t="shared" si="79"/>
        <v>0</v>
      </c>
      <c r="C688" s="58" t="str">
        <f t="shared" si="80"/>
        <v/>
      </c>
      <c r="D688" s="58" t="str">
        <f>IF(OR(E688=0,E688=""),"",COUNTIF($E$7:E688,E688)&amp;E688)</f>
        <v/>
      </c>
      <c r="E688" s="58" t="str">
        <f t="shared" si="81"/>
        <v/>
      </c>
      <c r="F688" s="57">
        <f t="shared" si="82"/>
        <v>0</v>
      </c>
      <c r="H688" s="51"/>
      <c r="I688" s="50"/>
      <c r="J688" s="50"/>
      <c r="K688" s="50"/>
      <c r="L688" s="55" t="str">
        <f t="shared" si="78"/>
        <v/>
      </c>
      <c r="M688" s="48"/>
      <c r="N688" s="49"/>
      <c r="O688" s="50"/>
      <c r="P688" s="81" t="str">
        <f t="shared" si="84"/>
        <v/>
      </c>
      <c r="Q688" s="5"/>
      <c r="R688" s="81" t="str">
        <f t="shared" si="83"/>
        <v/>
      </c>
    </row>
    <row r="689" spans="2:18" ht="13" x14ac:dyDescent="0.3">
      <c r="B689" s="58">
        <f t="shared" si="79"/>
        <v>0</v>
      </c>
      <c r="C689" s="58" t="str">
        <f t="shared" si="80"/>
        <v/>
      </c>
      <c r="D689" s="58" t="str">
        <f>IF(OR(E689=0,E689=""),"",COUNTIF($E$7:E689,E689)&amp;E689)</f>
        <v/>
      </c>
      <c r="E689" s="58" t="str">
        <f t="shared" si="81"/>
        <v/>
      </c>
      <c r="F689" s="57">
        <f t="shared" si="82"/>
        <v>0</v>
      </c>
      <c r="H689" s="51"/>
      <c r="I689" s="50"/>
      <c r="J689" s="50"/>
      <c r="K689" s="50"/>
      <c r="L689" s="55" t="str">
        <f t="shared" si="78"/>
        <v/>
      </c>
      <c r="M689" s="48"/>
      <c r="N689" s="49"/>
      <c r="O689" s="50"/>
      <c r="P689" s="81" t="str">
        <f t="shared" si="84"/>
        <v/>
      </c>
      <c r="Q689" s="5"/>
      <c r="R689" s="81" t="str">
        <f t="shared" si="83"/>
        <v/>
      </c>
    </row>
    <row r="690" spans="2:18" ht="13" x14ac:dyDescent="0.3">
      <c r="B690" s="58">
        <f t="shared" si="79"/>
        <v>0</v>
      </c>
      <c r="C690" s="58" t="str">
        <f t="shared" si="80"/>
        <v/>
      </c>
      <c r="D690" s="58" t="str">
        <f>IF(OR(E690=0,E690=""),"",COUNTIF($E$7:E690,E690)&amp;E690)</f>
        <v/>
      </c>
      <c r="E690" s="58" t="str">
        <f t="shared" si="81"/>
        <v/>
      </c>
      <c r="F690" s="57">
        <f t="shared" si="82"/>
        <v>0</v>
      </c>
      <c r="H690" s="51"/>
      <c r="I690" s="50"/>
      <c r="J690" s="50"/>
      <c r="K690" s="50"/>
      <c r="L690" s="55" t="str">
        <f t="shared" si="78"/>
        <v/>
      </c>
      <c r="M690" s="48"/>
      <c r="N690" s="49"/>
      <c r="O690" s="50"/>
      <c r="P690" s="81" t="str">
        <f t="shared" si="84"/>
        <v/>
      </c>
      <c r="Q690" s="5"/>
      <c r="R690" s="81" t="str">
        <f t="shared" si="83"/>
        <v/>
      </c>
    </row>
    <row r="691" spans="2:18" ht="13" x14ac:dyDescent="0.3">
      <c r="B691" s="58">
        <f t="shared" si="79"/>
        <v>0</v>
      </c>
      <c r="C691" s="58" t="str">
        <f t="shared" si="80"/>
        <v/>
      </c>
      <c r="D691" s="58" t="str">
        <f>IF(OR(E691=0,E691=""),"",COUNTIF($E$7:E691,E691)&amp;E691)</f>
        <v/>
      </c>
      <c r="E691" s="58" t="str">
        <f t="shared" si="81"/>
        <v/>
      </c>
      <c r="F691" s="57">
        <f t="shared" si="82"/>
        <v>0</v>
      </c>
      <c r="H691" s="51"/>
      <c r="I691" s="50"/>
      <c r="J691" s="50"/>
      <c r="K691" s="50"/>
      <c r="L691" s="55" t="str">
        <f t="shared" si="78"/>
        <v/>
      </c>
      <c r="M691" s="48"/>
      <c r="N691" s="49"/>
      <c r="O691" s="50"/>
      <c r="P691" s="81" t="str">
        <f t="shared" si="84"/>
        <v/>
      </c>
      <c r="Q691" s="5"/>
      <c r="R691" s="81" t="str">
        <f t="shared" si="83"/>
        <v/>
      </c>
    </row>
    <row r="692" spans="2:18" ht="13" x14ac:dyDescent="0.3">
      <c r="B692" s="58">
        <f t="shared" si="79"/>
        <v>0</v>
      </c>
      <c r="C692" s="58" t="str">
        <f t="shared" si="80"/>
        <v/>
      </c>
      <c r="D692" s="58" t="str">
        <f>IF(OR(E692=0,E692=""),"",COUNTIF($E$7:E692,E692)&amp;E692)</f>
        <v/>
      </c>
      <c r="E692" s="58" t="str">
        <f t="shared" si="81"/>
        <v/>
      </c>
      <c r="F692" s="57">
        <f t="shared" si="82"/>
        <v>0</v>
      </c>
      <c r="H692" s="51"/>
      <c r="I692" s="50"/>
      <c r="J692" s="50"/>
      <c r="K692" s="50"/>
      <c r="L692" s="55" t="str">
        <f t="shared" si="78"/>
        <v/>
      </c>
      <c r="M692" s="48"/>
      <c r="N692" s="49"/>
      <c r="O692" s="50"/>
      <c r="P692" s="81" t="str">
        <f t="shared" si="84"/>
        <v/>
      </c>
      <c r="Q692" s="5"/>
      <c r="R692" s="81" t="str">
        <f t="shared" si="83"/>
        <v/>
      </c>
    </row>
    <row r="693" spans="2:18" ht="13" x14ac:dyDescent="0.3">
      <c r="B693" s="58">
        <f t="shared" si="79"/>
        <v>0</v>
      </c>
      <c r="C693" s="58" t="str">
        <f t="shared" si="80"/>
        <v/>
      </c>
      <c r="D693" s="58" t="str">
        <f>IF(OR(E693=0,E693=""),"",COUNTIF($E$7:E693,E693)&amp;E693)</f>
        <v/>
      </c>
      <c r="E693" s="58" t="str">
        <f t="shared" si="81"/>
        <v/>
      </c>
      <c r="F693" s="57">
        <f t="shared" si="82"/>
        <v>0</v>
      </c>
      <c r="H693" s="51"/>
      <c r="I693" s="50"/>
      <c r="J693" s="50"/>
      <c r="K693" s="50"/>
      <c r="L693" s="55" t="str">
        <f t="shared" si="78"/>
        <v/>
      </c>
      <c r="M693" s="48"/>
      <c r="N693" s="49"/>
      <c r="O693" s="50"/>
      <c r="P693" s="81" t="str">
        <f t="shared" si="84"/>
        <v/>
      </c>
      <c r="Q693" s="5"/>
      <c r="R693" s="81" t="str">
        <f t="shared" si="83"/>
        <v/>
      </c>
    </row>
    <row r="694" spans="2:18" ht="13" x14ac:dyDescent="0.3">
      <c r="B694" s="58">
        <f t="shared" si="79"/>
        <v>0</v>
      </c>
      <c r="C694" s="58" t="str">
        <f t="shared" si="80"/>
        <v/>
      </c>
      <c r="D694" s="58" t="str">
        <f>IF(OR(E694=0,E694=""),"",COUNTIF($E$7:E694,E694)&amp;E694)</f>
        <v/>
      </c>
      <c r="E694" s="58" t="str">
        <f t="shared" si="81"/>
        <v/>
      </c>
      <c r="F694" s="57">
        <f t="shared" si="82"/>
        <v>0</v>
      </c>
      <c r="H694" s="51"/>
      <c r="I694" s="50"/>
      <c r="J694" s="50"/>
      <c r="K694" s="50"/>
      <c r="L694" s="55" t="str">
        <f t="shared" si="78"/>
        <v/>
      </c>
      <c r="M694" s="48"/>
      <c r="N694" s="49"/>
      <c r="O694" s="50"/>
      <c r="P694" s="81" t="str">
        <f t="shared" si="84"/>
        <v/>
      </c>
      <c r="Q694" s="5"/>
      <c r="R694" s="81" t="str">
        <f t="shared" si="83"/>
        <v/>
      </c>
    </row>
    <row r="695" spans="2:18" ht="13" x14ac:dyDescent="0.3">
      <c r="B695" s="58">
        <f t="shared" si="79"/>
        <v>0</v>
      </c>
      <c r="C695" s="58" t="str">
        <f t="shared" si="80"/>
        <v/>
      </c>
      <c r="D695" s="58" t="str">
        <f>IF(OR(E695=0,E695=""),"",COUNTIF($E$7:E695,E695)&amp;E695)</f>
        <v/>
      </c>
      <c r="E695" s="58" t="str">
        <f t="shared" si="81"/>
        <v/>
      </c>
      <c r="F695" s="57">
        <f t="shared" si="82"/>
        <v>0</v>
      </c>
      <c r="H695" s="51"/>
      <c r="I695" s="50"/>
      <c r="J695" s="50"/>
      <c r="K695" s="50"/>
      <c r="L695" s="55" t="str">
        <f t="shared" si="78"/>
        <v/>
      </c>
      <c r="M695" s="48"/>
      <c r="N695" s="49"/>
      <c r="O695" s="50"/>
      <c r="P695" s="81" t="str">
        <f t="shared" si="84"/>
        <v/>
      </c>
      <c r="Q695" s="5"/>
      <c r="R695" s="81" t="str">
        <f t="shared" si="83"/>
        <v/>
      </c>
    </row>
    <row r="696" spans="2:18" ht="13" x14ac:dyDescent="0.3">
      <c r="B696" s="58">
        <f t="shared" si="79"/>
        <v>0</v>
      </c>
      <c r="C696" s="58" t="str">
        <f t="shared" si="80"/>
        <v/>
      </c>
      <c r="D696" s="58" t="str">
        <f>IF(OR(E696=0,E696=""),"",COUNTIF($E$7:E696,E696)&amp;E696)</f>
        <v/>
      </c>
      <c r="E696" s="58" t="str">
        <f t="shared" si="81"/>
        <v/>
      </c>
      <c r="F696" s="57">
        <f t="shared" si="82"/>
        <v>0</v>
      </c>
      <c r="H696" s="51"/>
      <c r="I696" s="50"/>
      <c r="J696" s="50"/>
      <c r="K696" s="50"/>
      <c r="L696" s="55" t="str">
        <f t="shared" si="78"/>
        <v/>
      </c>
      <c r="M696" s="48"/>
      <c r="N696" s="49"/>
      <c r="O696" s="50"/>
      <c r="P696" s="81" t="str">
        <f t="shared" si="84"/>
        <v/>
      </c>
      <c r="Q696" s="5"/>
      <c r="R696" s="81" t="str">
        <f t="shared" si="83"/>
        <v/>
      </c>
    </row>
    <row r="697" spans="2:18" ht="13" x14ac:dyDescent="0.3">
      <c r="B697" s="58">
        <f t="shared" si="79"/>
        <v>0</v>
      </c>
      <c r="C697" s="58" t="str">
        <f t="shared" si="80"/>
        <v/>
      </c>
      <c r="D697" s="58" t="str">
        <f>IF(OR(E697=0,E697=""),"",COUNTIF($E$7:E697,E697)&amp;E697)</f>
        <v/>
      </c>
      <c r="E697" s="58" t="str">
        <f t="shared" si="81"/>
        <v/>
      </c>
      <c r="F697" s="57">
        <f t="shared" si="82"/>
        <v>0</v>
      </c>
      <c r="H697" s="51"/>
      <c r="I697" s="50"/>
      <c r="J697" s="50"/>
      <c r="K697" s="50"/>
      <c r="L697" s="55" t="str">
        <f t="shared" si="78"/>
        <v/>
      </c>
      <c r="M697" s="48"/>
      <c r="N697" s="49"/>
      <c r="O697" s="50"/>
      <c r="P697" s="81" t="str">
        <f t="shared" si="84"/>
        <v/>
      </c>
      <c r="Q697" s="5"/>
      <c r="R697" s="81" t="str">
        <f t="shared" si="83"/>
        <v/>
      </c>
    </row>
    <row r="698" spans="2:18" ht="13" x14ac:dyDescent="0.3">
      <c r="B698" s="58">
        <f t="shared" si="79"/>
        <v>0</v>
      </c>
      <c r="C698" s="58" t="str">
        <f t="shared" si="80"/>
        <v/>
      </c>
      <c r="D698" s="58" t="str">
        <f>IF(OR(E698=0,E698=""),"",COUNTIF($E$7:E698,E698)&amp;E698)</f>
        <v/>
      </c>
      <c r="E698" s="58" t="str">
        <f t="shared" si="81"/>
        <v/>
      </c>
      <c r="F698" s="57">
        <f t="shared" si="82"/>
        <v>0</v>
      </c>
      <c r="H698" s="51"/>
      <c r="I698" s="50"/>
      <c r="J698" s="50"/>
      <c r="K698" s="50"/>
      <c r="L698" s="55" t="str">
        <f t="shared" si="78"/>
        <v/>
      </c>
      <c r="M698" s="48"/>
      <c r="N698" s="49"/>
      <c r="O698" s="50"/>
      <c r="P698" s="81" t="str">
        <f t="shared" si="84"/>
        <v/>
      </c>
      <c r="Q698" s="5"/>
      <c r="R698" s="81" t="str">
        <f t="shared" si="83"/>
        <v/>
      </c>
    </row>
    <row r="699" spans="2:18" ht="13" x14ac:dyDescent="0.3">
      <c r="B699" s="58">
        <f t="shared" si="79"/>
        <v>0</v>
      </c>
      <c r="C699" s="58" t="str">
        <f t="shared" si="80"/>
        <v/>
      </c>
      <c r="D699" s="58" t="str">
        <f>IF(OR(E699=0,E699=""),"",COUNTIF($E$7:E699,E699)&amp;E699)</f>
        <v/>
      </c>
      <c r="E699" s="58" t="str">
        <f t="shared" si="81"/>
        <v/>
      </c>
      <c r="F699" s="57">
        <f t="shared" si="82"/>
        <v>0</v>
      </c>
      <c r="H699" s="51"/>
      <c r="I699" s="50"/>
      <c r="J699" s="50"/>
      <c r="K699" s="50"/>
      <c r="L699" s="55" t="str">
        <f t="shared" si="78"/>
        <v/>
      </c>
      <c r="M699" s="48"/>
      <c r="N699" s="49"/>
      <c r="O699" s="50"/>
      <c r="P699" s="81" t="str">
        <f t="shared" si="84"/>
        <v/>
      </c>
      <c r="Q699" s="5"/>
      <c r="R699" s="81" t="str">
        <f t="shared" si="83"/>
        <v/>
      </c>
    </row>
    <row r="700" spans="2:18" ht="13" x14ac:dyDescent="0.3">
      <c r="B700" s="58">
        <f t="shared" si="79"/>
        <v>0</v>
      </c>
      <c r="C700" s="58" t="str">
        <f t="shared" si="80"/>
        <v/>
      </c>
      <c r="D700" s="58" t="str">
        <f>IF(OR(E700=0,E700=""),"",COUNTIF($E$7:E700,E700)&amp;E700)</f>
        <v/>
      </c>
      <c r="E700" s="58" t="str">
        <f t="shared" si="81"/>
        <v/>
      </c>
      <c r="F700" s="57">
        <f t="shared" si="82"/>
        <v>0</v>
      </c>
      <c r="H700" s="51"/>
      <c r="I700" s="50"/>
      <c r="J700" s="50"/>
      <c r="K700" s="50"/>
      <c r="L700" s="55" t="str">
        <f t="shared" si="78"/>
        <v/>
      </c>
      <c r="M700" s="48"/>
      <c r="N700" s="49"/>
      <c r="O700" s="50"/>
      <c r="P700" s="81" t="str">
        <f t="shared" si="84"/>
        <v/>
      </c>
      <c r="Q700" s="5"/>
      <c r="R700" s="81" t="str">
        <f t="shared" si="83"/>
        <v/>
      </c>
    </row>
    <row r="701" spans="2:18" ht="13" x14ac:dyDescent="0.3">
      <c r="B701" s="58">
        <f t="shared" si="79"/>
        <v>0</v>
      </c>
      <c r="C701" s="58" t="str">
        <f t="shared" si="80"/>
        <v/>
      </c>
      <c r="D701" s="58" t="str">
        <f>IF(OR(E701=0,E701=""),"",COUNTIF($E$7:E701,E701)&amp;E701)</f>
        <v/>
      </c>
      <c r="E701" s="58" t="str">
        <f t="shared" si="81"/>
        <v/>
      </c>
      <c r="F701" s="57">
        <f t="shared" si="82"/>
        <v>0</v>
      </c>
      <c r="H701" s="51"/>
      <c r="I701" s="50"/>
      <c r="J701" s="50"/>
      <c r="K701" s="50"/>
      <c r="L701" s="55" t="str">
        <f t="shared" si="78"/>
        <v/>
      </c>
      <c r="M701" s="48"/>
      <c r="N701" s="49"/>
      <c r="O701" s="50"/>
      <c r="P701" s="81" t="str">
        <f t="shared" si="84"/>
        <v/>
      </c>
      <c r="Q701" s="5"/>
      <c r="R701" s="81" t="str">
        <f t="shared" si="83"/>
        <v/>
      </c>
    </row>
    <row r="702" spans="2:18" ht="13" x14ac:dyDescent="0.3">
      <c r="B702" s="58">
        <f t="shared" si="79"/>
        <v>0</v>
      </c>
      <c r="C702" s="58" t="str">
        <f t="shared" si="80"/>
        <v/>
      </c>
      <c r="D702" s="58" t="str">
        <f>IF(OR(E702=0,E702=""),"",COUNTIF($E$7:E702,E702)&amp;E702)</f>
        <v/>
      </c>
      <c r="E702" s="58" t="str">
        <f t="shared" si="81"/>
        <v/>
      </c>
      <c r="F702" s="57">
        <f t="shared" si="82"/>
        <v>0</v>
      </c>
      <c r="H702" s="51"/>
      <c r="I702" s="50"/>
      <c r="J702" s="50"/>
      <c r="K702" s="50"/>
      <c r="L702" s="55" t="str">
        <f t="shared" si="78"/>
        <v/>
      </c>
      <c r="M702" s="48"/>
      <c r="N702" s="49"/>
      <c r="O702" s="50"/>
      <c r="P702" s="81" t="str">
        <f t="shared" si="84"/>
        <v/>
      </c>
      <c r="Q702" s="5"/>
      <c r="R702" s="81" t="str">
        <f t="shared" si="83"/>
        <v/>
      </c>
    </row>
    <row r="703" spans="2:18" ht="13" x14ac:dyDescent="0.3">
      <c r="B703" s="58">
        <f t="shared" si="79"/>
        <v>0</v>
      </c>
      <c r="C703" s="58" t="str">
        <f t="shared" si="80"/>
        <v/>
      </c>
      <c r="D703" s="58" t="str">
        <f>IF(OR(E703=0,E703=""),"",COUNTIF($E$7:E703,E703)&amp;E703)</f>
        <v/>
      </c>
      <c r="E703" s="58" t="str">
        <f t="shared" si="81"/>
        <v/>
      </c>
      <c r="F703" s="57">
        <f t="shared" si="82"/>
        <v>0</v>
      </c>
      <c r="H703" s="51"/>
      <c r="I703" s="50"/>
      <c r="J703" s="50"/>
      <c r="K703" s="50"/>
      <c r="L703" s="55" t="str">
        <f t="shared" si="78"/>
        <v/>
      </c>
      <c r="M703" s="48"/>
      <c r="N703" s="49"/>
      <c r="O703" s="50"/>
      <c r="P703" s="81" t="str">
        <f t="shared" si="84"/>
        <v/>
      </c>
      <c r="Q703" s="5"/>
      <c r="R703" s="81" t="str">
        <f t="shared" si="83"/>
        <v/>
      </c>
    </row>
    <row r="704" spans="2:18" ht="13" x14ac:dyDescent="0.3">
      <c r="B704" s="58">
        <f t="shared" si="79"/>
        <v>0</v>
      </c>
      <c r="C704" s="58" t="str">
        <f t="shared" si="80"/>
        <v/>
      </c>
      <c r="D704" s="58" t="str">
        <f>IF(OR(E704=0,E704=""),"",COUNTIF($E$7:E704,E704)&amp;E704)</f>
        <v/>
      </c>
      <c r="E704" s="58" t="str">
        <f t="shared" si="81"/>
        <v/>
      </c>
      <c r="F704" s="57">
        <f t="shared" si="82"/>
        <v>0</v>
      </c>
      <c r="H704" s="51"/>
      <c r="I704" s="50"/>
      <c r="J704" s="50"/>
      <c r="K704" s="50"/>
      <c r="L704" s="55" t="str">
        <f t="shared" si="78"/>
        <v/>
      </c>
      <c r="M704" s="48"/>
      <c r="N704" s="49"/>
      <c r="O704" s="50"/>
      <c r="P704" s="81" t="str">
        <f t="shared" si="84"/>
        <v/>
      </c>
      <c r="Q704" s="5"/>
      <c r="R704" s="81" t="str">
        <f t="shared" si="83"/>
        <v/>
      </c>
    </row>
    <row r="705" spans="2:18" ht="13" x14ac:dyDescent="0.3">
      <c r="B705" s="58">
        <f t="shared" si="79"/>
        <v>0</v>
      </c>
      <c r="C705" s="58" t="str">
        <f t="shared" si="80"/>
        <v/>
      </c>
      <c r="D705" s="58" t="str">
        <f>IF(OR(E705=0,E705=""),"",COUNTIF($E$7:E705,E705)&amp;E705)</f>
        <v/>
      </c>
      <c r="E705" s="58" t="str">
        <f t="shared" si="81"/>
        <v/>
      </c>
      <c r="F705" s="57">
        <f t="shared" si="82"/>
        <v>0</v>
      </c>
      <c r="H705" s="51"/>
      <c r="I705" s="50"/>
      <c r="J705" s="50"/>
      <c r="K705" s="50"/>
      <c r="L705" s="55" t="str">
        <f t="shared" si="78"/>
        <v/>
      </c>
      <c r="M705" s="48"/>
      <c r="N705" s="49"/>
      <c r="O705" s="50"/>
      <c r="P705" s="81" t="str">
        <f t="shared" si="84"/>
        <v/>
      </c>
      <c r="Q705" s="5"/>
      <c r="R705" s="81" t="str">
        <f t="shared" si="83"/>
        <v/>
      </c>
    </row>
    <row r="706" spans="2:18" ht="13" x14ac:dyDescent="0.3">
      <c r="B706" s="58">
        <f t="shared" si="79"/>
        <v>0</v>
      </c>
      <c r="C706" s="58" t="str">
        <f t="shared" si="80"/>
        <v/>
      </c>
      <c r="D706" s="58" t="str">
        <f>IF(OR(E706=0,E706=""),"",COUNTIF($E$7:E706,E706)&amp;E706)</f>
        <v/>
      </c>
      <c r="E706" s="58" t="str">
        <f t="shared" si="81"/>
        <v/>
      </c>
      <c r="F706" s="57">
        <f t="shared" si="82"/>
        <v>0</v>
      </c>
      <c r="H706" s="51"/>
      <c r="I706" s="50"/>
      <c r="J706" s="50"/>
      <c r="K706" s="50"/>
      <c r="L706" s="55" t="str">
        <f t="shared" si="78"/>
        <v/>
      </c>
      <c r="M706" s="48"/>
      <c r="N706" s="49"/>
      <c r="O706" s="50"/>
      <c r="P706" s="81" t="str">
        <f t="shared" si="84"/>
        <v/>
      </c>
      <c r="Q706" s="5"/>
      <c r="R706" s="81" t="str">
        <f t="shared" si="83"/>
        <v/>
      </c>
    </row>
    <row r="707" spans="2:18" ht="13" x14ac:dyDescent="0.3">
      <c r="B707" s="58">
        <f t="shared" si="79"/>
        <v>0</v>
      </c>
      <c r="C707" s="58" t="str">
        <f t="shared" si="80"/>
        <v/>
      </c>
      <c r="D707" s="58" t="str">
        <f>IF(OR(E707=0,E707=""),"",COUNTIF($E$7:E707,E707)&amp;E707)</f>
        <v/>
      </c>
      <c r="E707" s="58" t="str">
        <f t="shared" si="81"/>
        <v/>
      </c>
      <c r="F707" s="57">
        <f t="shared" si="82"/>
        <v>0</v>
      </c>
      <c r="H707" s="51"/>
      <c r="I707" s="50"/>
      <c r="J707" s="50"/>
      <c r="K707" s="50"/>
      <c r="L707" s="55" t="str">
        <f t="shared" si="78"/>
        <v/>
      </c>
      <c r="M707" s="48"/>
      <c r="N707" s="49"/>
      <c r="O707" s="50"/>
      <c r="P707" s="81" t="str">
        <f t="shared" si="84"/>
        <v/>
      </c>
      <c r="Q707" s="5"/>
      <c r="R707" s="81" t="str">
        <f t="shared" si="83"/>
        <v/>
      </c>
    </row>
    <row r="708" spans="2:18" ht="13" x14ac:dyDescent="0.3">
      <c r="B708" s="58">
        <f t="shared" si="79"/>
        <v>0</v>
      </c>
      <c r="C708" s="58" t="str">
        <f t="shared" si="80"/>
        <v/>
      </c>
      <c r="D708" s="58" t="str">
        <f>IF(OR(E708=0,E708=""),"",COUNTIF($E$7:E708,E708)&amp;E708)</f>
        <v/>
      </c>
      <c r="E708" s="58" t="str">
        <f t="shared" si="81"/>
        <v/>
      </c>
      <c r="F708" s="57">
        <f t="shared" si="82"/>
        <v>0</v>
      </c>
      <c r="H708" s="51"/>
      <c r="I708" s="50"/>
      <c r="J708" s="50"/>
      <c r="K708" s="50"/>
      <c r="L708" s="55" t="str">
        <f t="shared" si="78"/>
        <v/>
      </c>
      <c r="M708" s="48"/>
      <c r="N708" s="49"/>
      <c r="O708" s="50"/>
      <c r="P708" s="81" t="str">
        <f t="shared" si="84"/>
        <v/>
      </c>
      <c r="Q708" s="5"/>
      <c r="R708" s="81" t="str">
        <f t="shared" si="83"/>
        <v/>
      </c>
    </row>
    <row r="709" spans="2:18" ht="13" x14ac:dyDescent="0.3">
      <c r="B709" s="58">
        <f t="shared" si="79"/>
        <v>0</v>
      </c>
      <c r="C709" s="58" t="str">
        <f t="shared" si="80"/>
        <v/>
      </c>
      <c r="D709" s="58" t="str">
        <f>IF(OR(E709=0,E709=""),"",COUNTIF($E$7:E709,E709)&amp;E709)</f>
        <v/>
      </c>
      <c r="E709" s="58" t="str">
        <f t="shared" si="81"/>
        <v/>
      </c>
      <c r="F709" s="57">
        <f t="shared" si="82"/>
        <v>0</v>
      </c>
      <c r="H709" s="51"/>
      <c r="I709" s="50"/>
      <c r="J709" s="50"/>
      <c r="K709" s="50"/>
      <c r="L709" s="55" t="str">
        <f t="shared" si="78"/>
        <v/>
      </c>
      <c r="M709" s="48"/>
      <c r="N709" s="49"/>
      <c r="O709" s="50"/>
      <c r="P709" s="81" t="str">
        <f t="shared" si="84"/>
        <v/>
      </c>
      <c r="Q709" s="5"/>
      <c r="R709" s="81" t="str">
        <f t="shared" si="83"/>
        <v/>
      </c>
    </row>
    <row r="710" spans="2:18" ht="13" x14ac:dyDescent="0.3">
      <c r="B710" s="58">
        <f t="shared" si="79"/>
        <v>0</v>
      </c>
      <c r="C710" s="58" t="str">
        <f t="shared" si="80"/>
        <v/>
      </c>
      <c r="D710" s="58" t="str">
        <f>IF(OR(E710=0,E710=""),"",COUNTIF($E$7:E710,E710)&amp;E710)</f>
        <v/>
      </c>
      <c r="E710" s="58" t="str">
        <f t="shared" si="81"/>
        <v/>
      </c>
      <c r="F710" s="57">
        <f t="shared" si="82"/>
        <v>0</v>
      </c>
      <c r="H710" s="51"/>
      <c r="I710" s="50"/>
      <c r="J710" s="50"/>
      <c r="K710" s="50"/>
      <c r="L710" s="55" t="str">
        <f t="shared" si="78"/>
        <v/>
      </c>
      <c r="M710" s="48"/>
      <c r="N710" s="49"/>
      <c r="O710" s="50"/>
      <c r="P710" s="81" t="str">
        <f t="shared" si="84"/>
        <v/>
      </c>
      <c r="Q710" s="5"/>
      <c r="R710" s="81" t="str">
        <f t="shared" si="83"/>
        <v/>
      </c>
    </row>
    <row r="711" spans="2:18" ht="13" x14ac:dyDescent="0.3">
      <c r="B711" s="58">
        <f t="shared" si="79"/>
        <v>0</v>
      </c>
      <c r="C711" s="58" t="str">
        <f t="shared" si="80"/>
        <v/>
      </c>
      <c r="D711" s="58" t="str">
        <f>IF(OR(E711=0,E711=""),"",COUNTIF($E$7:E711,E711)&amp;E711)</f>
        <v/>
      </c>
      <c r="E711" s="58" t="str">
        <f t="shared" si="81"/>
        <v/>
      </c>
      <c r="F711" s="57">
        <f t="shared" si="82"/>
        <v>0</v>
      </c>
      <c r="H711" s="51"/>
      <c r="I711" s="50"/>
      <c r="J711" s="50"/>
      <c r="K711" s="50"/>
      <c r="L711" s="55" t="str">
        <f t="shared" si="78"/>
        <v/>
      </c>
      <c r="M711" s="48"/>
      <c r="N711" s="49"/>
      <c r="O711" s="50"/>
      <c r="P711" s="81" t="str">
        <f t="shared" si="84"/>
        <v/>
      </c>
      <c r="Q711" s="5"/>
      <c r="R711" s="81" t="str">
        <f t="shared" si="83"/>
        <v/>
      </c>
    </row>
    <row r="712" spans="2:18" ht="13" x14ac:dyDescent="0.3">
      <c r="B712" s="58">
        <f t="shared" si="79"/>
        <v>0</v>
      </c>
      <c r="C712" s="58" t="str">
        <f t="shared" si="80"/>
        <v/>
      </c>
      <c r="D712" s="58" t="str">
        <f>IF(OR(E712=0,E712=""),"",COUNTIF($E$7:E712,E712)&amp;E712)</f>
        <v/>
      </c>
      <c r="E712" s="58" t="str">
        <f t="shared" si="81"/>
        <v/>
      </c>
      <c r="F712" s="57">
        <f t="shared" si="82"/>
        <v>0</v>
      </c>
      <c r="H712" s="51"/>
      <c r="I712" s="50"/>
      <c r="J712" s="50"/>
      <c r="K712" s="50"/>
      <c r="L712" s="55" t="str">
        <f t="shared" ref="L712:L773" si="85">IFERROR(IF(K712="","",VLOOKUP(K712,T_Akun,2,0)),"Cek Kembali Kode Akun nya!!!")</f>
        <v/>
      </c>
      <c r="M712" s="48"/>
      <c r="N712" s="49"/>
      <c r="O712" s="50"/>
      <c r="P712" s="81" t="str">
        <f t="shared" si="84"/>
        <v/>
      </c>
      <c r="Q712" s="5"/>
      <c r="R712" s="81" t="str">
        <f t="shared" si="83"/>
        <v/>
      </c>
    </row>
    <row r="713" spans="2:18" ht="13" x14ac:dyDescent="0.3">
      <c r="B713" s="58">
        <f t="shared" ref="B713:B774" si="86">IF(C713&lt;&gt;"","",K713)</f>
        <v>0</v>
      </c>
      <c r="C713" s="58" t="str">
        <f t="shared" ref="C713:C774" si="87">IF(LEFT(I713,3)="JP-",K713,"")</f>
        <v/>
      </c>
      <c r="D713" s="58" t="str">
        <f>IF(OR(E713=0,E713=""),"",COUNTIF($E$7:E713,E713)&amp;E713)</f>
        <v/>
      </c>
      <c r="E713" s="58" t="str">
        <f t="shared" ref="E713:E774" si="88">IF(K713=Filter_BB,K713,"")</f>
        <v/>
      </c>
      <c r="F713" s="57">
        <f t="shared" ref="F713:F774" si="89">IF(J713="",0,1)</f>
        <v>0</v>
      </c>
      <c r="H713" s="51"/>
      <c r="I713" s="50"/>
      <c r="J713" s="50"/>
      <c r="K713" s="50"/>
      <c r="L713" s="55" t="str">
        <f t="shared" si="85"/>
        <v/>
      </c>
      <c r="M713" s="48"/>
      <c r="N713" s="49"/>
      <c r="O713" s="50"/>
      <c r="P713" s="81" t="str">
        <f t="shared" si="84"/>
        <v/>
      </c>
      <c r="Q713" s="5"/>
      <c r="R713" s="81" t="str">
        <f t="shared" ref="R713:R774" si="90">IF($O713&gt;0,$O713,IF($H713&gt;0,IF($O714&gt;0,$O714,""),""))</f>
        <v/>
      </c>
    </row>
    <row r="714" spans="2:18" ht="13" x14ac:dyDescent="0.3">
      <c r="B714" s="58">
        <f t="shared" si="86"/>
        <v>0</v>
      </c>
      <c r="C714" s="58" t="str">
        <f t="shared" si="87"/>
        <v/>
      </c>
      <c r="D714" s="58" t="str">
        <f>IF(OR(E714=0,E714=""),"",COUNTIF($E$7:E714,E714)&amp;E714)</f>
        <v/>
      </c>
      <c r="E714" s="58" t="str">
        <f t="shared" si="88"/>
        <v/>
      </c>
      <c r="F714" s="57">
        <f t="shared" si="89"/>
        <v>0</v>
      </c>
      <c r="H714" s="51"/>
      <c r="I714" s="50"/>
      <c r="J714" s="50"/>
      <c r="K714" s="50"/>
      <c r="L714" s="55" t="str">
        <f t="shared" si="85"/>
        <v/>
      </c>
      <c r="M714" s="48"/>
      <c r="N714" s="49"/>
      <c r="O714" s="50"/>
      <c r="P714" s="81" t="str">
        <f t="shared" ref="P714:P775" si="91">IF(O714&gt;0,O714,IF(H714&gt;0,IF(OR(P713="F.TTD",P713=""),R715,P713),""))</f>
        <v/>
      </c>
      <c r="Q714" s="5"/>
      <c r="R714" s="81" t="str">
        <f t="shared" si="90"/>
        <v/>
      </c>
    </row>
    <row r="715" spans="2:18" ht="13" x14ac:dyDescent="0.3">
      <c r="B715" s="58">
        <f t="shared" si="86"/>
        <v>0</v>
      </c>
      <c r="C715" s="58" t="str">
        <f t="shared" si="87"/>
        <v/>
      </c>
      <c r="D715" s="58" t="str">
        <f>IF(OR(E715=0,E715=""),"",COUNTIF($E$7:E715,E715)&amp;E715)</f>
        <v/>
      </c>
      <c r="E715" s="58" t="str">
        <f t="shared" si="88"/>
        <v/>
      </c>
      <c r="F715" s="57">
        <f t="shared" si="89"/>
        <v>0</v>
      </c>
      <c r="H715" s="51"/>
      <c r="I715" s="50"/>
      <c r="J715" s="50"/>
      <c r="K715" s="50"/>
      <c r="L715" s="55" t="str">
        <f t="shared" si="85"/>
        <v/>
      </c>
      <c r="M715" s="48"/>
      <c r="N715" s="49"/>
      <c r="O715" s="50"/>
      <c r="P715" s="81" t="str">
        <f t="shared" si="91"/>
        <v/>
      </c>
      <c r="Q715" s="5"/>
      <c r="R715" s="81" t="str">
        <f t="shared" si="90"/>
        <v/>
      </c>
    </row>
    <row r="716" spans="2:18" ht="13" x14ac:dyDescent="0.3">
      <c r="B716" s="58">
        <f t="shared" si="86"/>
        <v>0</v>
      </c>
      <c r="C716" s="58" t="str">
        <f t="shared" si="87"/>
        <v/>
      </c>
      <c r="D716" s="58" t="str">
        <f>IF(OR(E716=0,E716=""),"",COUNTIF($E$7:E716,E716)&amp;E716)</f>
        <v/>
      </c>
      <c r="E716" s="58" t="str">
        <f t="shared" si="88"/>
        <v/>
      </c>
      <c r="F716" s="57">
        <f t="shared" si="89"/>
        <v>0</v>
      </c>
      <c r="H716" s="51"/>
      <c r="I716" s="50"/>
      <c r="J716" s="50"/>
      <c r="K716" s="50"/>
      <c r="L716" s="55" t="str">
        <f t="shared" si="85"/>
        <v/>
      </c>
      <c r="M716" s="48"/>
      <c r="N716" s="49"/>
      <c r="O716" s="50"/>
      <c r="P716" s="81" t="str">
        <f t="shared" si="91"/>
        <v/>
      </c>
      <c r="Q716" s="5"/>
      <c r="R716" s="81" t="str">
        <f t="shared" si="90"/>
        <v/>
      </c>
    </row>
    <row r="717" spans="2:18" ht="13" x14ac:dyDescent="0.3">
      <c r="B717" s="58">
        <f t="shared" si="86"/>
        <v>0</v>
      </c>
      <c r="C717" s="58" t="str">
        <f t="shared" si="87"/>
        <v/>
      </c>
      <c r="D717" s="58" t="str">
        <f>IF(OR(E717=0,E717=""),"",COUNTIF($E$7:E717,E717)&amp;E717)</f>
        <v/>
      </c>
      <c r="E717" s="58" t="str">
        <f t="shared" si="88"/>
        <v/>
      </c>
      <c r="F717" s="57">
        <f t="shared" si="89"/>
        <v>0</v>
      </c>
      <c r="H717" s="51"/>
      <c r="I717" s="50"/>
      <c r="J717" s="50"/>
      <c r="K717" s="50"/>
      <c r="L717" s="55" t="str">
        <f t="shared" si="85"/>
        <v/>
      </c>
      <c r="M717" s="48"/>
      <c r="N717" s="49"/>
      <c r="O717" s="50"/>
      <c r="P717" s="81" t="str">
        <f t="shared" si="91"/>
        <v/>
      </c>
      <c r="Q717" s="5"/>
      <c r="R717" s="81" t="str">
        <f t="shared" si="90"/>
        <v/>
      </c>
    </row>
    <row r="718" spans="2:18" ht="13" x14ac:dyDescent="0.3">
      <c r="B718" s="58">
        <f t="shared" si="86"/>
        <v>0</v>
      </c>
      <c r="C718" s="58" t="str">
        <f t="shared" si="87"/>
        <v/>
      </c>
      <c r="D718" s="58" t="str">
        <f>IF(OR(E718=0,E718=""),"",COUNTIF($E$7:E718,E718)&amp;E718)</f>
        <v/>
      </c>
      <c r="E718" s="58" t="str">
        <f t="shared" si="88"/>
        <v/>
      </c>
      <c r="F718" s="57">
        <f t="shared" si="89"/>
        <v>0</v>
      </c>
      <c r="H718" s="51"/>
      <c r="I718" s="50"/>
      <c r="J718" s="50"/>
      <c r="K718" s="50"/>
      <c r="L718" s="55" t="str">
        <f t="shared" si="85"/>
        <v/>
      </c>
      <c r="M718" s="48"/>
      <c r="N718" s="49"/>
      <c r="O718" s="50"/>
      <c r="P718" s="81" t="str">
        <f t="shared" si="91"/>
        <v/>
      </c>
      <c r="Q718" s="5"/>
      <c r="R718" s="81" t="str">
        <f t="shared" si="90"/>
        <v/>
      </c>
    </row>
    <row r="719" spans="2:18" ht="13" x14ac:dyDescent="0.3">
      <c r="B719" s="58">
        <f t="shared" si="86"/>
        <v>0</v>
      </c>
      <c r="C719" s="58" t="str">
        <f t="shared" si="87"/>
        <v/>
      </c>
      <c r="D719" s="58" t="str">
        <f>IF(OR(E719=0,E719=""),"",COUNTIF($E$7:E719,E719)&amp;E719)</f>
        <v/>
      </c>
      <c r="E719" s="58" t="str">
        <f t="shared" si="88"/>
        <v/>
      </c>
      <c r="F719" s="57">
        <f t="shared" si="89"/>
        <v>0</v>
      </c>
      <c r="H719" s="51"/>
      <c r="I719" s="50"/>
      <c r="J719" s="50"/>
      <c r="K719" s="50"/>
      <c r="L719" s="55" t="str">
        <f t="shared" si="85"/>
        <v/>
      </c>
      <c r="M719" s="48"/>
      <c r="N719" s="49"/>
      <c r="O719" s="50"/>
      <c r="P719" s="81" t="str">
        <f t="shared" si="91"/>
        <v/>
      </c>
      <c r="Q719" s="5"/>
      <c r="R719" s="81" t="str">
        <f t="shared" si="90"/>
        <v/>
      </c>
    </row>
    <row r="720" spans="2:18" ht="13" x14ac:dyDescent="0.3">
      <c r="B720" s="58">
        <f t="shared" si="86"/>
        <v>0</v>
      </c>
      <c r="C720" s="58" t="str">
        <f t="shared" si="87"/>
        <v/>
      </c>
      <c r="D720" s="58" t="str">
        <f>IF(OR(E720=0,E720=""),"",COUNTIF($E$7:E720,E720)&amp;E720)</f>
        <v/>
      </c>
      <c r="E720" s="58" t="str">
        <f t="shared" si="88"/>
        <v/>
      </c>
      <c r="F720" s="57">
        <f t="shared" si="89"/>
        <v>0</v>
      </c>
      <c r="H720" s="51"/>
      <c r="I720" s="50"/>
      <c r="J720" s="50"/>
      <c r="K720" s="50"/>
      <c r="L720" s="55" t="str">
        <f t="shared" si="85"/>
        <v/>
      </c>
      <c r="M720" s="48"/>
      <c r="N720" s="49"/>
      <c r="O720" s="50"/>
      <c r="P720" s="81" t="str">
        <f t="shared" si="91"/>
        <v/>
      </c>
      <c r="Q720" s="5"/>
      <c r="R720" s="81" t="str">
        <f t="shared" si="90"/>
        <v/>
      </c>
    </row>
    <row r="721" spans="2:18" ht="13" x14ac:dyDescent="0.3">
      <c r="B721" s="58">
        <f t="shared" si="86"/>
        <v>0</v>
      </c>
      <c r="C721" s="58" t="str">
        <f t="shared" si="87"/>
        <v/>
      </c>
      <c r="D721" s="58" t="str">
        <f>IF(OR(E721=0,E721=""),"",COUNTIF($E$7:E721,E721)&amp;E721)</f>
        <v/>
      </c>
      <c r="E721" s="58" t="str">
        <f t="shared" si="88"/>
        <v/>
      </c>
      <c r="F721" s="57">
        <f t="shared" si="89"/>
        <v>0</v>
      </c>
      <c r="H721" s="51"/>
      <c r="I721" s="50"/>
      <c r="J721" s="50"/>
      <c r="K721" s="50"/>
      <c r="L721" s="55" t="str">
        <f t="shared" si="85"/>
        <v/>
      </c>
      <c r="M721" s="48"/>
      <c r="N721" s="49"/>
      <c r="O721" s="50"/>
      <c r="P721" s="81" t="str">
        <f t="shared" si="91"/>
        <v/>
      </c>
      <c r="Q721" s="5"/>
      <c r="R721" s="81" t="str">
        <f t="shared" si="90"/>
        <v/>
      </c>
    </row>
    <row r="722" spans="2:18" ht="13" x14ac:dyDescent="0.3">
      <c r="B722" s="58">
        <f t="shared" si="86"/>
        <v>0</v>
      </c>
      <c r="C722" s="58" t="str">
        <f t="shared" si="87"/>
        <v/>
      </c>
      <c r="D722" s="58" t="str">
        <f>IF(OR(E722=0,E722=""),"",COUNTIF($E$7:E722,E722)&amp;E722)</f>
        <v/>
      </c>
      <c r="E722" s="58" t="str">
        <f t="shared" si="88"/>
        <v/>
      </c>
      <c r="F722" s="57">
        <f t="shared" si="89"/>
        <v>0</v>
      </c>
      <c r="H722" s="51"/>
      <c r="I722" s="50"/>
      <c r="J722" s="50"/>
      <c r="K722" s="50"/>
      <c r="L722" s="55" t="str">
        <f t="shared" si="85"/>
        <v/>
      </c>
      <c r="M722" s="48"/>
      <c r="N722" s="49"/>
      <c r="O722" s="50"/>
      <c r="P722" s="81" t="str">
        <f t="shared" si="91"/>
        <v/>
      </c>
      <c r="Q722" s="5"/>
      <c r="R722" s="81" t="str">
        <f t="shared" si="90"/>
        <v/>
      </c>
    </row>
    <row r="723" spans="2:18" ht="13" x14ac:dyDescent="0.3">
      <c r="B723" s="58">
        <f t="shared" si="86"/>
        <v>0</v>
      </c>
      <c r="C723" s="58" t="str">
        <f t="shared" si="87"/>
        <v/>
      </c>
      <c r="D723" s="58" t="str">
        <f>IF(OR(E723=0,E723=""),"",COUNTIF($E$7:E723,E723)&amp;E723)</f>
        <v/>
      </c>
      <c r="E723" s="58" t="str">
        <f t="shared" si="88"/>
        <v/>
      </c>
      <c r="F723" s="57">
        <f t="shared" si="89"/>
        <v>0</v>
      </c>
      <c r="H723" s="51"/>
      <c r="I723" s="50"/>
      <c r="J723" s="50"/>
      <c r="K723" s="50"/>
      <c r="L723" s="55" t="str">
        <f t="shared" si="85"/>
        <v/>
      </c>
      <c r="M723" s="48"/>
      <c r="N723" s="49"/>
      <c r="O723" s="50"/>
      <c r="P723" s="81" t="str">
        <f t="shared" si="91"/>
        <v/>
      </c>
      <c r="Q723" s="5"/>
      <c r="R723" s="81" t="str">
        <f t="shared" si="90"/>
        <v/>
      </c>
    </row>
    <row r="724" spans="2:18" ht="13" x14ac:dyDescent="0.3">
      <c r="B724" s="58">
        <f t="shared" si="86"/>
        <v>0</v>
      </c>
      <c r="C724" s="58" t="str">
        <f t="shared" si="87"/>
        <v/>
      </c>
      <c r="D724" s="58" t="str">
        <f>IF(OR(E724=0,E724=""),"",COUNTIF($E$7:E724,E724)&amp;E724)</f>
        <v/>
      </c>
      <c r="E724" s="58" t="str">
        <f t="shared" si="88"/>
        <v/>
      </c>
      <c r="F724" s="57">
        <f t="shared" si="89"/>
        <v>0</v>
      </c>
      <c r="H724" s="51"/>
      <c r="I724" s="50"/>
      <c r="J724" s="50"/>
      <c r="K724" s="50"/>
      <c r="L724" s="55" t="str">
        <f t="shared" si="85"/>
        <v/>
      </c>
      <c r="M724" s="48"/>
      <c r="N724" s="49"/>
      <c r="O724" s="50"/>
      <c r="P724" s="81" t="str">
        <f t="shared" si="91"/>
        <v/>
      </c>
      <c r="Q724" s="5"/>
      <c r="R724" s="81" t="str">
        <f t="shared" si="90"/>
        <v/>
      </c>
    </row>
    <row r="725" spans="2:18" ht="13" x14ac:dyDescent="0.3">
      <c r="B725" s="58">
        <f t="shared" si="86"/>
        <v>0</v>
      </c>
      <c r="C725" s="58" t="str">
        <f t="shared" si="87"/>
        <v/>
      </c>
      <c r="D725" s="58" t="str">
        <f>IF(OR(E725=0,E725=""),"",COUNTIF($E$7:E725,E725)&amp;E725)</f>
        <v/>
      </c>
      <c r="E725" s="58" t="str">
        <f t="shared" si="88"/>
        <v/>
      </c>
      <c r="F725" s="57">
        <f t="shared" si="89"/>
        <v>0</v>
      </c>
      <c r="H725" s="51"/>
      <c r="I725" s="50"/>
      <c r="J725" s="50"/>
      <c r="K725" s="50"/>
      <c r="L725" s="55" t="str">
        <f t="shared" si="85"/>
        <v/>
      </c>
      <c r="M725" s="48"/>
      <c r="N725" s="49"/>
      <c r="O725" s="50"/>
      <c r="P725" s="81" t="str">
        <f t="shared" si="91"/>
        <v/>
      </c>
      <c r="Q725" s="5"/>
      <c r="R725" s="81" t="str">
        <f t="shared" si="90"/>
        <v/>
      </c>
    </row>
    <row r="726" spans="2:18" ht="13" x14ac:dyDescent="0.3">
      <c r="B726" s="58">
        <f t="shared" si="86"/>
        <v>0</v>
      </c>
      <c r="C726" s="58" t="str">
        <f t="shared" si="87"/>
        <v/>
      </c>
      <c r="D726" s="58" t="str">
        <f>IF(OR(E726=0,E726=""),"",COUNTIF($E$7:E726,E726)&amp;E726)</f>
        <v/>
      </c>
      <c r="E726" s="58" t="str">
        <f t="shared" si="88"/>
        <v/>
      </c>
      <c r="F726" s="57">
        <f t="shared" si="89"/>
        <v>0</v>
      </c>
      <c r="H726" s="51"/>
      <c r="I726" s="50"/>
      <c r="J726" s="50"/>
      <c r="K726" s="50"/>
      <c r="L726" s="55" t="str">
        <f t="shared" si="85"/>
        <v/>
      </c>
      <c r="M726" s="48"/>
      <c r="N726" s="49"/>
      <c r="O726" s="50"/>
      <c r="P726" s="81" t="str">
        <f t="shared" si="91"/>
        <v/>
      </c>
      <c r="Q726" s="5"/>
      <c r="R726" s="81" t="str">
        <f t="shared" si="90"/>
        <v/>
      </c>
    </row>
    <row r="727" spans="2:18" ht="13" x14ac:dyDescent="0.3">
      <c r="B727" s="58">
        <f t="shared" si="86"/>
        <v>0</v>
      </c>
      <c r="C727" s="58" t="str">
        <f t="shared" si="87"/>
        <v/>
      </c>
      <c r="D727" s="58" t="str">
        <f>IF(OR(E727=0,E727=""),"",COUNTIF($E$7:E727,E727)&amp;E727)</f>
        <v/>
      </c>
      <c r="E727" s="58" t="str">
        <f t="shared" si="88"/>
        <v/>
      </c>
      <c r="F727" s="57">
        <f t="shared" si="89"/>
        <v>0</v>
      </c>
      <c r="H727" s="51"/>
      <c r="I727" s="50"/>
      <c r="J727" s="50"/>
      <c r="K727" s="50"/>
      <c r="L727" s="55" t="str">
        <f t="shared" si="85"/>
        <v/>
      </c>
      <c r="M727" s="48"/>
      <c r="N727" s="49"/>
      <c r="O727" s="50"/>
      <c r="P727" s="81" t="str">
        <f t="shared" si="91"/>
        <v/>
      </c>
      <c r="Q727" s="5"/>
      <c r="R727" s="81" t="str">
        <f t="shared" si="90"/>
        <v/>
      </c>
    </row>
    <row r="728" spans="2:18" ht="13" x14ac:dyDescent="0.3">
      <c r="B728" s="58">
        <f t="shared" si="86"/>
        <v>0</v>
      </c>
      <c r="C728" s="58" t="str">
        <f t="shared" si="87"/>
        <v/>
      </c>
      <c r="D728" s="58" t="str">
        <f>IF(OR(E728=0,E728=""),"",COUNTIF($E$7:E728,E728)&amp;E728)</f>
        <v/>
      </c>
      <c r="E728" s="58" t="str">
        <f t="shared" si="88"/>
        <v/>
      </c>
      <c r="F728" s="57">
        <f t="shared" si="89"/>
        <v>0</v>
      </c>
      <c r="H728" s="51"/>
      <c r="I728" s="50"/>
      <c r="J728" s="50"/>
      <c r="K728" s="50"/>
      <c r="L728" s="55" t="str">
        <f t="shared" si="85"/>
        <v/>
      </c>
      <c r="M728" s="48"/>
      <c r="N728" s="49"/>
      <c r="O728" s="50"/>
      <c r="P728" s="81" t="str">
        <f t="shared" si="91"/>
        <v/>
      </c>
      <c r="Q728" s="5"/>
      <c r="R728" s="81" t="str">
        <f t="shared" si="90"/>
        <v/>
      </c>
    </row>
    <row r="729" spans="2:18" ht="13" x14ac:dyDescent="0.3">
      <c r="B729" s="58">
        <f t="shared" si="86"/>
        <v>0</v>
      </c>
      <c r="C729" s="58" t="str">
        <f t="shared" si="87"/>
        <v/>
      </c>
      <c r="D729" s="58" t="str">
        <f>IF(OR(E729=0,E729=""),"",COUNTIF($E$7:E729,E729)&amp;E729)</f>
        <v/>
      </c>
      <c r="E729" s="58" t="str">
        <f t="shared" si="88"/>
        <v/>
      </c>
      <c r="F729" s="57">
        <f t="shared" si="89"/>
        <v>0</v>
      </c>
      <c r="H729" s="51"/>
      <c r="I729" s="50"/>
      <c r="J729" s="50"/>
      <c r="K729" s="50"/>
      <c r="L729" s="55" t="str">
        <f t="shared" si="85"/>
        <v/>
      </c>
      <c r="M729" s="48"/>
      <c r="N729" s="49"/>
      <c r="O729" s="50"/>
      <c r="P729" s="81" t="str">
        <f t="shared" si="91"/>
        <v/>
      </c>
      <c r="Q729" s="5"/>
      <c r="R729" s="81" t="str">
        <f t="shared" si="90"/>
        <v/>
      </c>
    </row>
    <row r="730" spans="2:18" ht="13" x14ac:dyDescent="0.3">
      <c r="B730" s="58">
        <f t="shared" si="86"/>
        <v>0</v>
      </c>
      <c r="C730" s="58" t="str">
        <f t="shared" si="87"/>
        <v/>
      </c>
      <c r="D730" s="58" t="str">
        <f>IF(OR(E730=0,E730=""),"",COUNTIF($E$7:E730,E730)&amp;E730)</f>
        <v/>
      </c>
      <c r="E730" s="58" t="str">
        <f t="shared" si="88"/>
        <v/>
      </c>
      <c r="F730" s="57">
        <f t="shared" si="89"/>
        <v>0</v>
      </c>
      <c r="H730" s="51"/>
      <c r="I730" s="50"/>
      <c r="J730" s="50"/>
      <c r="K730" s="50"/>
      <c r="L730" s="55" t="str">
        <f t="shared" si="85"/>
        <v/>
      </c>
      <c r="M730" s="48"/>
      <c r="N730" s="49"/>
      <c r="O730" s="50"/>
      <c r="P730" s="81" t="str">
        <f t="shared" si="91"/>
        <v/>
      </c>
      <c r="Q730" s="5"/>
      <c r="R730" s="81" t="str">
        <f t="shared" si="90"/>
        <v/>
      </c>
    </row>
    <row r="731" spans="2:18" ht="13" x14ac:dyDescent="0.3">
      <c r="B731" s="58">
        <f t="shared" si="86"/>
        <v>0</v>
      </c>
      <c r="C731" s="58" t="str">
        <f t="shared" si="87"/>
        <v/>
      </c>
      <c r="D731" s="58" t="str">
        <f>IF(OR(E731=0,E731=""),"",COUNTIF($E$7:E731,E731)&amp;E731)</f>
        <v/>
      </c>
      <c r="E731" s="58" t="str">
        <f t="shared" si="88"/>
        <v/>
      </c>
      <c r="F731" s="57">
        <f t="shared" si="89"/>
        <v>0</v>
      </c>
      <c r="H731" s="51"/>
      <c r="I731" s="50"/>
      <c r="J731" s="50"/>
      <c r="K731" s="50"/>
      <c r="L731" s="55" t="str">
        <f t="shared" si="85"/>
        <v/>
      </c>
      <c r="M731" s="48"/>
      <c r="N731" s="49"/>
      <c r="O731" s="50"/>
      <c r="P731" s="81" t="str">
        <f t="shared" si="91"/>
        <v/>
      </c>
      <c r="Q731" s="5"/>
      <c r="R731" s="81" t="str">
        <f t="shared" si="90"/>
        <v/>
      </c>
    </row>
    <row r="732" spans="2:18" ht="13" x14ac:dyDescent="0.3">
      <c r="B732" s="58">
        <f t="shared" si="86"/>
        <v>0</v>
      </c>
      <c r="C732" s="58" t="str">
        <f t="shared" si="87"/>
        <v/>
      </c>
      <c r="D732" s="58" t="str">
        <f>IF(OR(E732=0,E732=""),"",COUNTIF($E$7:E732,E732)&amp;E732)</f>
        <v/>
      </c>
      <c r="E732" s="58" t="str">
        <f t="shared" si="88"/>
        <v/>
      </c>
      <c r="F732" s="57">
        <f t="shared" si="89"/>
        <v>0</v>
      </c>
      <c r="H732" s="51"/>
      <c r="I732" s="50"/>
      <c r="J732" s="50"/>
      <c r="K732" s="50"/>
      <c r="L732" s="55" t="str">
        <f t="shared" si="85"/>
        <v/>
      </c>
      <c r="M732" s="48"/>
      <c r="N732" s="49"/>
      <c r="O732" s="50"/>
      <c r="P732" s="81" t="str">
        <f t="shared" si="91"/>
        <v/>
      </c>
      <c r="Q732" s="5"/>
      <c r="R732" s="81" t="str">
        <f t="shared" si="90"/>
        <v/>
      </c>
    </row>
    <row r="733" spans="2:18" ht="13" x14ac:dyDescent="0.3">
      <c r="B733" s="58">
        <f t="shared" si="86"/>
        <v>0</v>
      </c>
      <c r="C733" s="58" t="str">
        <f t="shared" si="87"/>
        <v/>
      </c>
      <c r="D733" s="58" t="str">
        <f>IF(OR(E733=0,E733=""),"",COUNTIF($E$7:E733,E733)&amp;E733)</f>
        <v/>
      </c>
      <c r="E733" s="58" t="str">
        <f t="shared" si="88"/>
        <v/>
      </c>
      <c r="F733" s="57">
        <f t="shared" si="89"/>
        <v>0</v>
      </c>
      <c r="H733" s="51"/>
      <c r="I733" s="50"/>
      <c r="J733" s="50"/>
      <c r="K733" s="50"/>
      <c r="L733" s="55" t="str">
        <f t="shared" si="85"/>
        <v/>
      </c>
      <c r="M733" s="48"/>
      <c r="N733" s="49"/>
      <c r="O733" s="50"/>
      <c r="P733" s="81" t="str">
        <f t="shared" si="91"/>
        <v/>
      </c>
      <c r="Q733" s="5"/>
      <c r="R733" s="81" t="str">
        <f t="shared" si="90"/>
        <v/>
      </c>
    </row>
    <row r="734" spans="2:18" ht="13" x14ac:dyDescent="0.3">
      <c r="B734" s="58">
        <f t="shared" si="86"/>
        <v>0</v>
      </c>
      <c r="C734" s="58" t="str">
        <f t="shared" si="87"/>
        <v/>
      </c>
      <c r="D734" s="58" t="str">
        <f>IF(OR(E734=0,E734=""),"",COUNTIF($E$7:E734,E734)&amp;E734)</f>
        <v/>
      </c>
      <c r="E734" s="58" t="str">
        <f t="shared" si="88"/>
        <v/>
      </c>
      <c r="F734" s="57">
        <f t="shared" si="89"/>
        <v>0</v>
      </c>
      <c r="H734" s="51"/>
      <c r="I734" s="50"/>
      <c r="J734" s="50"/>
      <c r="K734" s="50"/>
      <c r="L734" s="55" t="str">
        <f t="shared" si="85"/>
        <v/>
      </c>
      <c r="M734" s="48"/>
      <c r="N734" s="49"/>
      <c r="O734" s="50"/>
      <c r="P734" s="81" t="str">
        <f t="shared" si="91"/>
        <v/>
      </c>
      <c r="Q734" s="5"/>
      <c r="R734" s="81" t="str">
        <f t="shared" si="90"/>
        <v/>
      </c>
    </row>
    <row r="735" spans="2:18" ht="13" x14ac:dyDescent="0.3">
      <c r="B735" s="58">
        <f t="shared" si="86"/>
        <v>0</v>
      </c>
      <c r="C735" s="58" t="str">
        <f t="shared" si="87"/>
        <v/>
      </c>
      <c r="D735" s="58" t="str">
        <f>IF(OR(E735=0,E735=""),"",COUNTIF($E$7:E735,E735)&amp;E735)</f>
        <v/>
      </c>
      <c r="E735" s="58" t="str">
        <f t="shared" si="88"/>
        <v/>
      </c>
      <c r="F735" s="57">
        <f t="shared" si="89"/>
        <v>0</v>
      </c>
      <c r="H735" s="51"/>
      <c r="I735" s="50"/>
      <c r="J735" s="50"/>
      <c r="K735" s="50"/>
      <c r="L735" s="55" t="str">
        <f t="shared" si="85"/>
        <v/>
      </c>
      <c r="M735" s="48"/>
      <c r="N735" s="49"/>
      <c r="O735" s="50"/>
      <c r="P735" s="81" t="str">
        <f t="shared" si="91"/>
        <v/>
      </c>
      <c r="Q735" s="5"/>
      <c r="R735" s="81" t="str">
        <f t="shared" si="90"/>
        <v/>
      </c>
    </row>
    <row r="736" spans="2:18" ht="13" x14ac:dyDescent="0.3">
      <c r="B736" s="58">
        <f t="shared" si="86"/>
        <v>0</v>
      </c>
      <c r="C736" s="58" t="str">
        <f t="shared" si="87"/>
        <v/>
      </c>
      <c r="D736" s="58" t="str">
        <f>IF(OR(E736=0,E736=""),"",COUNTIF($E$7:E736,E736)&amp;E736)</f>
        <v/>
      </c>
      <c r="E736" s="58" t="str">
        <f t="shared" si="88"/>
        <v/>
      </c>
      <c r="F736" s="57">
        <f t="shared" si="89"/>
        <v>0</v>
      </c>
      <c r="H736" s="51"/>
      <c r="I736" s="50"/>
      <c r="J736" s="50"/>
      <c r="K736" s="50"/>
      <c r="L736" s="55" t="str">
        <f t="shared" si="85"/>
        <v/>
      </c>
      <c r="M736" s="48"/>
      <c r="N736" s="49"/>
      <c r="O736" s="50"/>
      <c r="P736" s="81" t="str">
        <f t="shared" si="91"/>
        <v/>
      </c>
      <c r="Q736" s="5"/>
      <c r="R736" s="81" t="str">
        <f t="shared" si="90"/>
        <v/>
      </c>
    </row>
    <row r="737" spans="2:18" ht="13" x14ac:dyDescent="0.3">
      <c r="B737" s="58">
        <f t="shared" si="86"/>
        <v>0</v>
      </c>
      <c r="C737" s="58" t="str">
        <f t="shared" si="87"/>
        <v/>
      </c>
      <c r="D737" s="58" t="str">
        <f>IF(OR(E737=0,E737=""),"",COUNTIF($E$7:E737,E737)&amp;E737)</f>
        <v/>
      </c>
      <c r="E737" s="58" t="str">
        <f t="shared" si="88"/>
        <v/>
      </c>
      <c r="F737" s="57">
        <f t="shared" si="89"/>
        <v>0</v>
      </c>
      <c r="H737" s="51"/>
      <c r="I737" s="50"/>
      <c r="J737" s="50"/>
      <c r="K737" s="50"/>
      <c r="L737" s="55" t="str">
        <f t="shared" si="85"/>
        <v/>
      </c>
      <c r="M737" s="48"/>
      <c r="N737" s="49"/>
      <c r="O737" s="50"/>
      <c r="P737" s="81" t="str">
        <f t="shared" si="91"/>
        <v/>
      </c>
      <c r="Q737" s="5"/>
      <c r="R737" s="81" t="str">
        <f t="shared" si="90"/>
        <v/>
      </c>
    </row>
    <row r="738" spans="2:18" ht="13" x14ac:dyDescent="0.3">
      <c r="B738" s="58">
        <f t="shared" si="86"/>
        <v>0</v>
      </c>
      <c r="C738" s="58" t="str">
        <f t="shared" si="87"/>
        <v/>
      </c>
      <c r="D738" s="58" t="str">
        <f>IF(OR(E738=0,E738=""),"",COUNTIF($E$7:E738,E738)&amp;E738)</f>
        <v/>
      </c>
      <c r="E738" s="58" t="str">
        <f t="shared" si="88"/>
        <v/>
      </c>
      <c r="F738" s="57">
        <f t="shared" si="89"/>
        <v>0</v>
      </c>
      <c r="H738" s="51"/>
      <c r="I738" s="50"/>
      <c r="J738" s="50"/>
      <c r="K738" s="50"/>
      <c r="L738" s="55" t="str">
        <f t="shared" si="85"/>
        <v/>
      </c>
      <c r="M738" s="48"/>
      <c r="N738" s="49"/>
      <c r="O738" s="50"/>
      <c r="P738" s="81" t="str">
        <f t="shared" si="91"/>
        <v/>
      </c>
      <c r="Q738" s="5"/>
      <c r="R738" s="81" t="str">
        <f t="shared" si="90"/>
        <v/>
      </c>
    </row>
    <row r="739" spans="2:18" ht="13" x14ac:dyDescent="0.3">
      <c r="B739" s="58">
        <f t="shared" si="86"/>
        <v>0</v>
      </c>
      <c r="C739" s="58" t="str">
        <f t="shared" si="87"/>
        <v/>
      </c>
      <c r="D739" s="58" t="str">
        <f>IF(OR(E739=0,E739=""),"",COUNTIF($E$7:E739,E739)&amp;E739)</f>
        <v/>
      </c>
      <c r="E739" s="58" t="str">
        <f t="shared" si="88"/>
        <v/>
      </c>
      <c r="F739" s="57">
        <f t="shared" si="89"/>
        <v>0</v>
      </c>
      <c r="H739" s="51"/>
      <c r="I739" s="50"/>
      <c r="J739" s="50"/>
      <c r="K739" s="50"/>
      <c r="L739" s="55" t="str">
        <f t="shared" si="85"/>
        <v/>
      </c>
      <c r="M739" s="48"/>
      <c r="N739" s="49"/>
      <c r="O739" s="50"/>
      <c r="P739" s="81" t="str">
        <f t="shared" si="91"/>
        <v/>
      </c>
      <c r="Q739" s="5"/>
      <c r="R739" s="81" t="str">
        <f t="shared" si="90"/>
        <v/>
      </c>
    </row>
    <row r="740" spans="2:18" ht="13" x14ac:dyDescent="0.3">
      <c r="B740" s="58">
        <f t="shared" si="86"/>
        <v>0</v>
      </c>
      <c r="C740" s="58" t="str">
        <f t="shared" si="87"/>
        <v/>
      </c>
      <c r="D740" s="58" t="str">
        <f>IF(OR(E740=0,E740=""),"",COUNTIF($E$7:E740,E740)&amp;E740)</f>
        <v/>
      </c>
      <c r="E740" s="58" t="str">
        <f t="shared" si="88"/>
        <v/>
      </c>
      <c r="F740" s="57">
        <f t="shared" si="89"/>
        <v>0</v>
      </c>
      <c r="H740" s="51"/>
      <c r="I740" s="50"/>
      <c r="J740" s="50"/>
      <c r="K740" s="50"/>
      <c r="L740" s="55" t="str">
        <f t="shared" si="85"/>
        <v/>
      </c>
      <c r="M740" s="48"/>
      <c r="N740" s="49"/>
      <c r="O740" s="50"/>
      <c r="P740" s="81" t="str">
        <f t="shared" si="91"/>
        <v/>
      </c>
      <c r="Q740" s="5"/>
      <c r="R740" s="81" t="str">
        <f t="shared" si="90"/>
        <v/>
      </c>
    </row>
    <row r="741" spans="2:18" ht="13" x14ac:dyDescent="0.3">
      <c r="B741" s="58">
        <f t="shared" si="86"/>
        <v>0</v>
      </c>
      <c r="C741" s="58" t="str">
        <f t="shared" si="87"/>
        <v/>
      </c>
      <c r="D741" s="58" t="str">
        <f>IF(OR(E741=0,E741=""),"",COUNTIF($E$7:E741,E741)&amp;E741)</f>
        <v/>
      </c>
      <c r="E741" s="58" t="str">
        <f t="shared" si="88"/>
        <v/>
      </c>
      <c r="F741" s="57">
        <f t="shared" si="89"/>
        <v>0</v>
      </c>
      <c r="H741" s="51"/>
      <c r="I741" s="50"/>
      <c r="J741" s="50"/>
      <c r="K741" s="50"/>
      <c r="L741" s="55" t="str">
        <f t="shared" si="85"/>
        <v/>
      </c>
      <c r="M741" s="48"/>
      <c r="N741" s="49"/>
      <c r="O741" s="50"/>
      <c r="P741" s="81" t="str">
        <f t="shared" si="91"/>
        <v/>
      </c>
      <c r="Q741" s="5"/>
      <c r="R741" s="81" t="str">
        <f t="shared" si="90"/>
        <v/>
      </c>
    </row>
    <row r="742" spans="2:18" ht="13" x14ac:dyDescent="0.3">
      <c r="B742" s="58">
        <f t="shared" si="86"/>
        <v>0</v>
      </c>
      <c r="C742" s="58" t="str">
        <f t="shared" si="87"/>
        <v/>
      </c>
      <c r="D742" s="58" t="str">
        <f>IF(OR(E742=0,E742=""),"",COUNTIF($E$7:E742,E742)&amp;E742)</f>
        <v/>
      </c>
      <c r="E742" s="58" t="str">
        <f t="shared" si="88"/>
        <v/>
      </c>
      <c r="F742" s="57">
        <f t="shared" si="89"/>
        <v>0</v>
      </c>
      <c r="H742" s="51"/>
      <c r="I742" s="50"/>
      <c r="J742" s="50"/>
      <c r="K742" s="50"/>
      <c r="L742" s="55" t="str">
        <f t="shared" si="85"/>
        <v/>
      </c>
      <c r="M742" s="48"/>
      <c r="N742" s="49"/>
      <c r="O742" s="50"/>
      <c r="P742" s="81" t="str">
        <f t="shared" si="91"/>
        <v/>
      </c>
      <c r="Q742" s="5"/>
      <c r="R742" s="81" t="str">
        <f t="shared" si="90"/>
        <v/>
      </c>
    </row>
    <row r="743" spans="2:18" ht="13" x14ac:dyDescent="0.3">
      <c r="B743" s="58">
        <f t="shared" si="86"/>
        <v>0</v>
      </c>
      <c r="C743" s="58" t="str">
        <f t="shared" si="87"/>
        <v/>
      </c>
      <c r="D743" s="58" t="str">
        <f>IF(OR(E743=0,E743=""),"",COUNTIF($E$7:E743,E743)&amp;E743)</f>
        <v/>
      </c>
      <c r="E743" s="58" t="str">
        <f t="shared" si="88"/>
        <v/>
      </c>
      <c r="F743" s="57">
        <f t="shared" si="89"/>
        <v>0</v>
      </c>
      <c r="H743" s="51"/>
      <c r="I743" s="50"/>
      <c r="J743" s="50"/>
      <c r="K743" s="50"/>
      <c r="L743" s="55" t="str">
        <f t="shared" si="85"/>
        <v/>
      </c>
      <c r="M743" s="48"/>
      <c r="N743" s="49"/>
      <c r="O743" s="50"/>
      <c r="P743" s="81" t="str">
        <f t="shared" si="91"/>
        <v/>
      </c>
      <c r="Q743" s="5"/>
      <c r="R743" s="81" t="str">
        <f t="shared" si="90"/>
        <v/>
      </c>
    </row>
    <row r="744" spans="2:18" ht="13" x14ac:dyDescent="0.3">
      <c r="B744" s="58">
        <f t="shared" si="86"/>
        <v>0</v>
      </c>
      <c r="C744" s="58" t="str">
        <f t="shared" si="87"/>
        <v/>
      </c>
      <c r="D744" s="58" t="str">
        <f>IF(OR(E744=0,E744=""),"",COUNTIF($E$7:E744,E744)&amp;E744)</f>
        <v/>
      </c>
      <c r="E744" s="58" t="str">
        <f t="shared" si="88"/>
        <v/>
      </c>
      <c r="F744" s="57">
        <f t="shared" si="89"/>
        <v>0</v>
      </c>
      <c r="H744" s="51"/>
      <c r="I744" s="50"/>
      <c r="J744" s="50"/>
      <c r="K744" s="50"/>
      <c r="L744" s="55" t="str">
        <f t="shared" si="85"/>
        <v/>
      </c>
      <c r="M744" s="48"/>
      <c r="N744" s="49"/>
      <c r="O744" s="50"/>
      <c r="P744" s="81" t="str">
        <f t="shared" si="91"/>
        <v/>
      </c>
      <c r="Q744" s="5"/>
      <c r="R744" s="81" t="str">
        <f t="shared" si="90"/>
        <v/>
      </c>
    </row>
    <row r="745" spans="2:18" ht="13" x14ac:dyDescent="0.3">
      <c r="B745" s="58">
        <f t="shared" si="86"/>
        <v>0</v>
      </c>
      <c r="C745" s="58" t="str">
        <f t="shared" si="87"/>
        <v/>
      </c>
      <c r="D745" s="58" t="str">
        <f>IF(OR(E745=0,E745=""),"",COUNTIF($E$7:E745,E745)&amp;E745)</f>
        <v/>
      </c>
      <c r="E745" s="58" t="str">
        <f t="shared" si="88"/>
        <v/>
      </c>
      <c r="F745" s="57">
        <f t="shared" si="89"/>
        <v>0</v>
      </c>
      <c r="H745" s="51"/>
      <c r="I745" s="50"/>
      <c r="J745" s="50"/>
      <c r="K745" s="50"/>
      <c r="L745" s="55" t="str">
        <f t="shared" si="85"/>
        <v/>
      </c>
      <c r="M745" s="48"/>
      <c r="N745" s="49"/>
      <c r="O745" s="50"/>
      <c r="P745" s="81" t="str">
        <f t="shared" si="91"/>
        <v/>
      </c>
      <c r="Q745" s="5"/>
      <c r="R745" s="81" t="str">
        <f t="shared" si="90"/>
        <v/>
      </c>
    </row>
    <row r="746" spans="2:18" ht="13" x14ac:dyDescent="0.3">
      <c r="B746" s="58">
        <f t="shared" si="86"/>
        <v>0</v>
      </c>
      <c r="C746" s="58" t="str">
        <f t="shared" si="87"/>
        <v/>
      </c>
      <c r="D746" s="58" t="str">
        <f>IF(OR(E746=0,E746=""),"",COUNTIF($E$7:E746,E746)&amp;E746)</f>
        <v/>
      </c>
      <c r="E746" s="58" t="str">
        <f t="shared" si="88"/>
        <v/>
      </c>
      <c r="F746" s="57">
        <f t="shared" si="89"/>
        <v>0</v>
      </c>
      <c r="H746" s="51"/>
      <c r="I746" s="50"/>
      <c r="J746" s="50"/>
      <c r="K746" s="50"/>
      <c r="L746" s="55" t="str">
        <f t="shared" si="85"/>
        <v/>
      </c>
      <c r="M746" s="48"/>
      <c r="N746" s="49"/>
      <c r="O746" s="50"/>
      <c r="P746" s="81" t="str">
        <f t="shared" si="91"/>
        <v/>
      </c>
      <c r="Q746" s="5"/>
      <c r="R746" s="81" t="str">
        <f t="shared" si="90"/>
        <v/>
      </c>
    </row>
    <row r="747" spans="2:18" ht="13" x14ac:dyDescent="0.3">
      <c r="B747" s="58">
        <f t="shared" si="86"/>
        <v>0</v>
      </c>
      <c r="C747" s="58" t="str">
        <f t="shared" si="87"/>
        <v/>
      </c>
      <c r="D747" s="58" t="str">
        <f>IF(OR(E747=0,E747=""),"",COUNTIF($E$7:E747,E747)&amp;E747)</f>
        <v/>
      </c>
      <c r="E747" s="58" t="str">
        <f t="shared" si="88"/>
        <v/>
      </c>
      <c r="F747" s="57">
        <f t="shared" si="89"/>
        <v>0</v>
      </c>
      <c r="H747" s="51"/>
      <c r="I747" s="50"/>
      <c r="J747" s="50"/>
      <c r="K747" s="50"/>
      <c r="L747" s="55" t="str">
        <f t="shared" si="85"/>
        <v/>
      </c>
      <c r="M747" s="48"/>
      <c r="N747" s="49"/>
      <c r="O747" s="50"/>
      <c r="P747" s="81" t="str">
        <f t="shared" si="91"/>
        <v/>
      </c>
      <c r="Q747" s="5"/>
      <c r="R747" s="81" t="str">
        <f t="shared" si="90"/>
        <v/>
      </c>
    </row>
    <row r="748" spans="2:18" ht="13" x14ac:dyDescent="0.3">
      <c r="B748" s="58">
        <f t="shared" si="86"/>
        <v>0</v>
      </c>
      <c r="C748" s="58" t="str">
        <f t="shared" si="87"/>
        <v/>
      </c>
      <c r="D748" s="58" t="str">
        <f>IF(OR(E748=0,E748=""),"",COUNTIF($E$7:E748,E748)&amp;E748)</f>
        <v/>
      </c>
      <c r="E748" s="58" t="str">
        <f t="shared" si="88"/>
        <v/>
      </c>
      <c r="F748" s="57">
        <f t="shared" si="89"/>
        <v>0</v>
      </c>
      <c r="H748" s="51"/>
      <c r="I748" s="50"/>
      <c r="J748" s="50"/>
      <c r="K748" s="50"/>
      <c r="L748" s="55" t="str">
        <f t="shared" si="85"/>
        <v/>
      </c>
      <c r="M748" s="48"/>
      <c r="N748" s="49"/>
      <c r="O748" s="50"/>
      <c r="P748" s="81" t="str">
        <f t="shared" si="91"/>
        <v/>
      </c>
      <c r="Q748" s="5"/>
      <c r="R748" s="81" t="str">
        <f t="shared" si="90"/>
        <v/>
      </c>
    </row>
    <row r="749" spans="2:18" ht="13" x14ac:dyDescent="0.3">
      <c r="B749" s="58">
        <f t="shared" si="86"/>
        <v>0</v>
      </c>
      <c r="C749" s="58" t="str">
        <f t="shared" si="87"/>
        <v/>
      </c>
      <c r="D749" s="58" t="str">
        <f>IF(OR(E749=0,E749=""),"",COUNTIF($E$7:E749,E749)&amp;E749)</f>
        <v/>
      </c>
      <c r="E749" s="58" t="str">
        <f t="shared" si="88"/>
        <v/>
      </c>
      <c r="F749" s="57">
        <f t="shared" si="89"/>
        <v>0</v>
      </c>
      <c r="H749" s="51"/>
      <c r="I749" s="50"/>
      <c r="J749" s="50"/>
      <c r="K749" s="50"/>
      <c r="L749" s="55" t="str">
        <f t="shared" si="85"/>
        <v/>
      </c>
      <c r="M749" s="48"/>
      <c r="N749" s="49"/>
      <c r="O749" s="50"/>
      <c r="P749" s="81" t="str">
        <f t="shared" si="91"/>
        <v/>
      </c>
      <c r="Q749" s="5"/>
      <c r="R749" s="81" t="str">
        <f t="shared" si="90"/>
        <v/>
      </c>
    </row>
    <row r="750" spans="2:18" ht="13" x14ac:dyDescent="0.3">
      <c r="B750" s="58">
        <f t="shared" si="86"/>
        <v>0</v>
      </c>
      <c r="C750" s="58" t="str">
        <f t="shared" si="87"/>
        <v/>
      </c>
      <c r="D750" s="58" t="str">
        <f>IF(OR(E750=0,E750=""),"",COUNTIF($E$7:E750,E750)&amp;E750)</f>
        <v/>
      </c>
      <c r="E750" s="58" t="str">
        <f t="shared" si="88"/>
        <v/>
      </c>
      <c r="F750" s="57">
        <f t="shared" si="89"/>
        <v>0</v>
      </c>
      <c r="H750" s="51"/>
      <c r="I750" s="50"/>
      <c r="J750" s="50"/>
      <c r="K750" s="50"/>
      <c r="L750" s="55" t="str">
        <f t="shared" si="85"/>
        <v/>
      </c>
      <c r="M750" s="48"/>
      <c r="N750" s="49"/>
      <c r="O750" s="50"/>
      <c r="P750" s="81" t="str">
        <f t="shared" si="91"/>
        <v/>
      </c>
      <c r="Q750" s="5"/>
      <c r="R750" s="81" t="str">
        <f t="shared" si="90"/>
        <v/>
      </c>
    </row>
    <row r="751" spans="2:18" ht="13" x14ac:dyDescent="0.3">
      <c r="B751" s="58">
        <f t="shared" si="86"/>
        <v>0</v>
      </c>
      <c r="C751" s="58" t="str">
        <f t="shared" si="87"/>
        <v/>
      </c>
      <c r="D751" s="58" t="str">
        <f>IF(OR(E751=0,E751=""),"",COUNTIF($E$7:E751,E751)&amp;E751)</f>
        <v/>
      </c>
      <c r="E751" s="58" t="str">
        <f t="shared" si="88"/>
        <v/>
      </c>
      <c r="F751" s="57">
        <f t="shared" si="89"/>
        <v>0</v>
      </c>
      <c r="H751" s="51"/>
      <c r="I751" s="50"/>
      <c r="J751" s="50"/>
      <c r="K751" s="50"/>
      <c r="L751" s="55" t="str">
        <f t="shared" si="85"/>
        <v/>
      </c>
      <c r="M751" s="48"/>
      <c r="N751" s="49"/>
      <c r="O751" s="50"/>
      <c r="P751" s="81" t="str">
        <f t="shared" si="91"/>
        <v/>
      </c>
      <c r="Q751" s="5"/>
      <c r="R751" s="81" t="str">
        <f t="shared" si="90"/>
        <v/>
      </c>
    </row>
    <row r="752" spans="2:18" ht="13" x14ac:dyDescent="0.3">
      <c r="B752" s="58">
        <f t="shared" si="86"/>
        <v>0</v>
      </c>
      <c r="C752" s="58" t="str">
        <f t="shared" si="87"/>
        <v/>
      </c>
      <c r="D752" s="58" t="str">
        <f>IF(OR(E752=0,E752=""),"",COUNTIF($E$7:E752,E752)&amp;E752)</f>
        <v/>
      </c>
      <c r="E752" s="58" t="str">
        <f t="shared" si="88"/>
        <v/>
      </c>
      <c r="F752" s="57">
        <f t="shared" si="89"/>
        <v>0</v>
      </c>
      <c r="H752" s="51"/>
      <c r="I752" s="50"/>
      <c r="J752" s="50"/>
      <c r="K752" s="50"/>
      <c r="L752" s="55" t="str">
        <f t="shared" si="85"/>
        <v/>
      </c>
      <c r="M752" s="48"/>
      <c r="N752" s="49"/>
      <c r="O752" s="50"/>
      <c r="P752" s="81" t="str">
        <f t="shared" si="91"/>
        <v/>
      </c>
      <c r="Q752" s="5"/>
      <c r="R752" s="81" t="str">
        <f t="shared" si="90"/>
        <v/>
      </c>
    </row>
    <row r="753" spans="2:18" ht="13" x14ac:dyDescent="0.3">
      <c r="B753" s="58">
        <f t="shared" si="86"/>
        <v>0</v>
      </c>
      <c r="C753" s="58" t="str">
        <f t="shared" si="87"/>
        <v/>
      </c>
      <c r="D753" s="58" t="str">
        <f>IF(OR(E753=0,E753=""),"",COUNTIF($E$7:E753,E753)&amp;E753)</f>
        <v/>
      </c>
      <c r="E753" s="58" t="str">
        <f t="shared" si="88"/>
        <v/>
      </c>
      <c r="F753" s="57">
        <f t="shared" si="89"/>
        <v>0</v>
      </c>
      <c r="H753" s="51"/>
      <c r="I753" s="50"/>
      <c r="J753" s="50"/>
      <c r="K753" s="50"/>
      <c r="L753" s="55" t="str">
        <f t="shared" si="85"/>
        <v/>
      </c>
      <c r="M753" s="48"/>
      <c r="N753" s="49"/>
      <c r="O753" s="50"/>
      <c r="P753" s="81" t="str">
        <f t="shared" si="91"/>
        <v/>
      </c>
      <c r="Q753" s="5"/>
      <c r="R753" s="81" t="str">
        <f t="shared" si="90"/>
        <v/>
      </c>
    </row>
    <row r="754" spans="2:18" ht="13" x14ac:dyDescent="0.3">
      <c r="B754" s="58">
        <f t="shared" si="86"/>
        <v>0</v>
      </c>
      <c r="C754" s="58" t="str">
        <f t="shared" si="87"/>
        <v/>
      </c>
      <c r="D754" s="58" t="str">
        <f>IF(OR(E754=0,E754=""),"",COUNTIF($E$7:E754,E754)&amp;E754)</f>
        <v/>
      </c>
      <c r="E754" s="58" t="str">
        <f t="shared" si="88"/>
        <v/>
      </c>
      <c r="F754" s="57">
        <f t="shared" si="89"/>
        <v>0</v>
      </c>
      <c r="H754" s="51"/>
      <c r="I754" s="50"/>
      <c r="J754" s="50"/>
      <c r="K754" s="50"/>
      <c r="L754" s="55" t="str">
        <f t="shared" si="85"/>
        <v/>
      </c>
      <c r="M754" s="48"/>
      <c r="N754" s="49"/>
      <c r="O754" s="50"/>
      <c r="P754" s="81" t="str">
        <f t="shared" si="91"/>
        <v/>
      </c>
      <c r="Q754" s="5"/>
      <c r="R754" s="81" t="str">
        <f t="shared" si="90"/>
        <v/>
      </c>
    </row>
    <row r="755" spans="2:18" ht="13" x14ac:dyDescent="0.3">
      <c r="B755" s="58">
        <f t="shared" si="86"/>
        <v>0</v>
      </c>
      <c r="C755" s="58" t="str">
        <f t="shared" si="87"/>
        <v/>
      </c>
      <c r="D755" s="58" t="str">
        <f>IF(OR(E755=0,E755=""),"",COUNTIF($E$7:E755,E755)&amp;E755)</f>
        <v/>
      </c>
      <c r="E755" s="58" t="str">
        <f t="shared" si="88"/>
        <v/>
      </c>
      <c r="F755" s="57">
        <f t="shared" si="89"/>
        <v>0</v>
      </c>
      <c r="H755" s="51"/>
      <c r="I755" s="50"/>
      <c r="J755" s="50"/>
      <c r="K755" s="50"/>
      <c r="L755" s="55" t="str">
        <f t="shared" si="85"/>
        <v/>
      </c>
      <c r="M755" s="48"/>
      <c r="N755" s="49"/>
      <c r="O755" s="50"/>
      <c r="P755" s="81" t="str">
        <f t="shared" si="91"/>
        <v/>
      </c>
      <c r="Q755" s="5"/>
      <c r="R755" s="81" t="str">
        <f t="shared" si="90"/>
        <v/>
      </c>
    </row>
    <row r="756" spans="2:18" ht="13" x14ac:dyDescent="0.3">
      <c r="B756" s="58">
        <f t="shared" si="86"/>
        <v>0</v>
      </c>
      <c r="C756" s="58" t="str">
        <f t="shared" si="87"/>
        <v/>
      </c>
      <c r="D756" s="58" t="str">
        <f>IF(OR(E756=0,E756=""),"",COUNTIF($E$7:E756,E756)&amp;E756)</f>
        <v/>
      </c>
      <c r="E756" s="58" t="str">
        <f t="shared" si="88"/>
        <v/>
      </c>
      <c r="F756" s="57">
        <f t="shared" si="89"/>
        <v>0</v>
      </c>
      <c r="H756" s="51"/>
      <c r="I756" s="50"/>
      <c r="J756" s="50"/>
      <c r="K756" s="50"/>
      <c r="L756" s="55" t="str">
        <f t="shared" si="85"/>
        <v/>
      </c>
      <c r="M756" s="48"/>
      <c r="N756" s="49"/>
      <c r="O756" s="50"/>
      <c r="P756" s="81" t="str">
        <f t="shared" si="91"/>
        <v/>
      </c>
      <c r="Q756" s="5"/>
      <c r="R756" s="81" t="str">
        <f t="shared" si="90"/>
        <v/>
      </c>
    </row>
    <row r="757" spans="2:18" ht="13" x14ac:dyDescent="0.3">
      <c r="B757" s="58">
        <f t="shared" si="86"/>
        <v>0</v>
      </c>
      <c r="C757" s="58" t="str">
        <f t="shared" si="87"/>
        <v/>
      </c>
      <c r="D757" s="58" t="str">
        <f>IF(OR(E757=0,E757=""),"",COUNTIF($E$7:E757,E757)&amp;E757)</f>
        <v/>
      </c>
      <c r="E757" s="58" t="str">
        <f t="shared" si="88"/>
        <v/>
      </c>
      <c r="F757" s="57">
        <f t="shared" si="89"/>
        <v>0</v>
      </c>
      <c r="H757" s="51"/>
      <c r="I757" s="50"/>
      <c r="J757" s="50"/>
      <c r="K757" s="50"/>
      <c r="L757" s="55" t="str">
        <f t="shared" si="85"/>
        <v/>
      </c>
      <c r="M757" s="48"/>
      <c r="N757" s="49"/>
      <c r="O757" s="50"/>
      <c r="P757" s="81" t="str">
        <f t="shared" si="91"/>
        <v/>
      </c>
      <c r="Q757" s="5"/>
      <c r="R757" s="81" t="str">
        <f t="shared" si="90"/>
        <v/>
      </c>
    </row>
    <row r="758" spans="2:18" ht="13" x14ac:dyDescent="0.3">
      <c r="B758" s="58">
        <f t="shared" si="86"/>
        <v>0</v>
      </c>
      <c r="C758" s="58" t="str">
        <f t="shared" si="87"/>
        <v/>
      </c>
      <c r="D758" s="58" t="str">
        <f>IF(OR(E758=0,E758=""),"",COUNTIF($E$7:E758,E758)&amp;E758)</f>
        <v/>
      </c>
      <c r="E758" s="58" t="str">
        <f t="shared" si="88"/>
        <v/>
      </c>
      <c r="F758" s="57">
        <f t="shared" si="89"/>
        <v>0</v>
      </c>
      <c r="H758" s="51"/>
      <c r="I758" s="50"/>
      <c r="J758" s="50"/>
      <c r="K758" s="50"/>
      <c r="L758" s="55" t="str">
        <f t="shared" si="85"/>
        <v/>
      </c>
      <c r="M758" s="48"/>
      <c r="N758" s="49"/>
      <c r="O758" s="50"/>
      <c r="P758" s="81" t="str">
        <f t="shared" si="91"/>
        <v/>
      </c>
      <c r="Q758" s="5"/>
      <c r="R758" s="81" t="str">
        <f t="shared" si="90"/>
        <v/>
      </c>
    </row>
    <row r="759" spans="2:18" ht="13" x14ac:dyDescent="0.3">
      <c r="B759" s="58">
        <f t="shared" si="86"/>
        <v>0</v>
      </c>
      <c r="C759" s="58" t="str">
        <f t="shared" si="87"/>
        <v/>
      </c>
      <c r="D759" s="58" t="str">
        <f>IF(OR(E759=0,E759=""),"",COUNTIF($E$7:E759,E759)&amp;E759)</f>
        <v/>
      </c>
      <c r="E759" s="58" t="str">
        <f t="shared" si="88"/>
        <v/>
      </c>
      <c r="F759" s="57">
        <f t="shared" si="89"/>
        <v>0</v>
      </c>
      <c r="H759" s="51"/>
      <c r="I759" s="50"/>
      <c r="J759" s="50"/>
      <c r="K759" s="50"/>
      <c r="L759" s="55" t="str">
        <f t="shared" si="85"/>
        <v/>
      </c>
      <c r="M759" s="48"/>
      <c r="N759" s="49"/>
      <c r="O759" s="50"/>
      <c r="P759" s="81" t="str">
        <f t="shared" si="91"/>
        <v/>
      </c>
      <c r="Q759" s="5"/>
      <c r="R759" s="81" t="str">
        <f t="shared" si="90"/>
        <v/>
      </c>
    </row>
    <row r="760" spans="2:18" ht="13" x14ac:dyDescent="0.3">
      <c r="B760" s="58">
        <f t="shared" si="86"/>
        <v>0</v>
      </c>
      <c r="C760" s="58" t="str">
        <f t="shared" si="87"/>
        <v/>
      </c>
      <c r="D760" s="58" t="str">
        <f>IF(OR(E760=0,E760=""),"",COUNTIF($E$7:E760,E760)&amp;E760)</f>
        <v/>
      </c>
      <c r="E760" s="58" t="str">
        <f t="shared" si="88"/>
        <v/>
      </c>
      <c r="F760" s="57">
        <f t="shared" si="89"/>
        <v>0</v>
      </c>
      <c r="H760" s="51"/>
      <c r="I760" s="50"/>
      <c r="J760" s="50"/>
      <c r="K760" s="50"/>
      <c r="L760" s="55" t="str">
        <f t="shared" si="85"/>
        <v/>
      </c>
      <c r="M760" s="48"/>
      <c r="N760" s="49"/>
      <c r="O760" s="50"/>
      <c r="P760" s="81" t="str">
        <f t="shared" si="91"/>
        <v/>
      </c>
      <c r="Q760" s="5"/>
      <c r="R760" s="81" t="str">
        <f t="shared" si="90"/>
        <v/>
      </c>
    </row>
    <row r="761" spans="2:18" ht="13" x14ac:dyDescent="0.3">
      <c r="B761" s="58">
        <f t="shared" si="86"/>
        <v>0</v>
      </c>
      <c r="C761" s="58" t="str">
        <f t="shared" si="87"/>
        <v/>
      </c>
      <c r="D761" s="58" t="str">
        <f>IF(OR(E761=0,E761=""),"",COUNTIF($E$7:E761,E761)&amp;E761)</f>
        <v/>
      </c>
      <c r="E761" s="58" t="str">
        <f t="shared" si="88"/>
        <v/>
      </c>
      <c r="F761" s="57">
        <f t="shared" si="89"/>
        <v>0</v>
      </c>
      <c r="H761" s="51"/>
      <c r="I761" s="50"/>
      <c r="J761" s="50"/>
      <c r="K761" s="50"/>
      <c r="L761" s="55" t="str">
        <f t="shared" si="85"/>
        <v/>
      </c>
      <c r="M761" s="48"/>
      <c r="N761" s="49"/>
      <c r="O761" s="50"/>
      <c r="P761" s="81" t="str">
        <f t="shared" si="91"/>
        <v/>
      </c>
      <c r="Q761" s="5"/>
      <c r="R761" s="81" t="str">
        <f t="shared" si="90"/>
        <v/>
      </c>
    </row>
    <row r="762" spans="2:18" ht="13" x14ac:dyDescent="0.3">
      <c r="B762" s="58">
        <f t="shared" si="86"/>
        <v>0</v>
      </c>
      <c r="C762" s="58" t="str">
        <f t="shared" si="87"/>
        <v/>
      </c>
      <c r="D762" s="58" t="str">
        <f>IF(OR(E762=0,E762=""),"",COUNTIF($E$7:E762,E762)&amp;E762)</f>
        <v/>
      </c>
      <c r="E762" s="58" t="str">
        <f t="shared" si="88"/>
        <v/>
      </c>
      <c r="F762" s="57">
        <f t="shared" si="89"/>
        <v>0</v>
      </c>
      <c r="H762" s="51"/>
      <c r="I762" s="50"/>
      <c r="J762" s="50"/>
      <c r="K762" s="50"/>
      <c r="L762" s="55" t="str">
        <f t="shared" si="85"/>
        <v/>
      </c>
      <c r="M762" s="48"/>
      <c r="N762" s="49"/>
      <c r="O762" s="50"/>
      <c r="P762" s="81" t="str">
        <f t="shared" si="91"/>
        <v/>
      </c>
      <c r="Q762" s="5"/>
      <c r="R762" s="81" t="str">
        <f t="shared" si="90"/>
        <v/>
      </c>
    </row>
    <row r="763" spans="2:18" ht="13" x14ac:dyDescent="0.3">
      <c r="B763" s="58">
        <f t="shared" si="86"/>
        <v>0</v>
      </c>
      <c r="C763" s="58" t="str">
        <f t="shared" si="87"/>
        <v/>
      </c>
      <c r="D763" s="58" t="str">
        <f>IF(OR(E763=0,E763=""),"",COUNTIF($E$7:E763,E763)&amp;E763)</f>
        <v/>
      </c>
      <c r="E763" s="58" t="str">
        <f t="shared" si="88"/>
        <v/>
      </c>
      <c r="F763" s="57">
        <f t="shared" si="89"/>
        <v>0</v>
      </c>
      <c r="H763" s="51"/>
      <c r="I763" s="50"/>
      <c r="J763" s="50"/>
      <c r="K763" s="50"/>
      <c r="L763" s="55" t="str">
        <f t="shared" si="85"/>
        <v/>
      </c>
      <c r="M763" s="48"/>
      <c r="N763" s="49"/>
      <c r="O763" s="50"/>
      <c r="P763" s="81" t="str">
        <f t="shared" si="91"/>
        <v/>
      </c>
      <c r="Q763" s="5"/>
      <c r="R763" s="81" t="str">
        <f t="shared" si="90"/>
        <v/>
      </c>
    </row>
    <row r="764" spans="2:18" ht="13" x14ac:dyDescent="0.3">
      <c r="B764" s="58">
        <f t="shared" si="86"/>
        <v>0</v>
      </c>
      <c r="C764" s="58" t="str">
        <f t="shared" si="87"/>
        <v/>
      </c>
      <c r="D764" s="58" t="str">
        <f>IF(OR(E764=0,E764=""),"",COUNTIF($E$7:E764,E764)&amp;E764)</f>
        <v/>
      </c>
      <c r="E764" s="58" t="str">
        <f t="shared" si="88"/>
        <v/>
      </c>
      <c r="F764" s="57">
        <f t="shared" si="89"/>
        <v>0</v>
      </c>
      <c r="H764" s="51"/>
      <c r="I764" s="50"/>
      <c r="J764" s="50"/>
      <c r="K764" s="50"/>
      <c r="L764" s="55" t="str">
        <f t="shared" si="85"/>
        <v/>
      </c>
      <c r="M764" s="48"/>
      <c r="N764" s="49"/>
      <c r="O764" s="50"/>
      <c r="P764" s="81" t="str">
        <f>IF(O764&gt;0,O764,IF(H764&gt;0,IF(OR(P763="F.TTD",P763=""),#REF!,P763),""))</f>
        <v/>
      </c>
      <c r="Q764" s="5"/>
      <c r="R764" s="81" t="str">
        <f>IF($O764&gt;0,$O764,IF($H764&gt;0,IF(#REF!&gt;0,#REF!,""),""))</f>
        <v/>
      </c>
    </row>
    <row r="765" spans="2:18" ht="13" x14ac:dyDescent="0.3">
      <c r="B765" s="58">
        <f t="shared" si="86"/>
        <v>0</v>
      </c>
      <c r="C765" s="58" t="str">
        <f t="shared" si="87"/>
        <v/>
      </c>
      <c r="D765" s="58" t="str">
        <f>IF(OR(E765=0,E765=""),"",COUNTIF($E$7:E765,E765)&amp;E765)</f>
        <v/>
      </c>
      <c r="E765" s="58" t="str">
        <f t="shared" si="88"/>
        <v/>
      </c>
      <c r="F765" s="57">
        <f t="shared" si="89"/>
        <v>0</v>
      </c>
      <c r="H765" s="51"/>
      <c r="I765" s="50"/>
      <c r="J765" s="50"/>
      <c r="K765" s="50"/>
      <c r="L765" s="55" t="str">
        <f t="shared" si="85"/>
        <v/>
      </c>
      <c r="M765" s="48"/>
      <c r="N765" s="49"/>
      <c r="O765" s="50"/>
      <c r="P765" s="81" t="str">
        <f>IF(O765&gt;0,O765,IF(H765&gt;0,IF(OR(#REF!="F.TTD",#REF!=""),R766,#REF!),""))</f>
        <v/>
      </c>
      <c r="Q765" s="5"/>
      <c r="R765" s="81" t="str">
        <f t="shared" si="90"/>
        <v/>
      </c>
    </row>
    <row r="766" spans="2:18" ht="13" x14ac:dyDescent="0.3">
      <c r="B766" s="58">
        <f t="shared" si="86"/>
        <v>0</v>
      </c>
      <c r="C766" s="58" t="str">
        <f t="shared" si="87"/>
        <v/>
      </c>
      <c r="D766" s="58" t="str">
        <f>IF(OR(E766=0,E766=""),"",COUNTIF($E$7:E766,E766)&amp;E766)</f>
        <v/>
      </c>
      <c r="E766" s="58" t="str">
        <f t="shared" si="88"/>
        <v/>
      </c>
      <c r="F766" s="57">
        <f t="shared" si="89"/>
        <v>0</v>
      </c>
      <c r="H766" s="51"/>
      <c r="I766" s="50"/>
      <c r="J766" s="50"/>
      <c r="K766" s="50"/>
      <c r="L766" s="55" t="str">
        <f t="shared" si="85"/>
        <v/>
      </c>
      <c r="M766" s="48"/>
      <c r="N766" s="49"/>
      <c r="O766" s="50"/>
      <c r="P766" s="81" t="str">
        <f t="shared" si="91"/>
        <v/>
      </c>
      <c r="Q766" s="5"/>
      <c r="R766" s="81" t="str">
        <f t="shared" si="90"/>
        <v/>
      </c>
    </row>
    <row r="767" spans="2:18" ht="13" x14ac:dyDescent="0.3">
      <c r="B767" s="58">
        <f t="shared" si="86"/>
        <v>0</v>
      </c>
      <c r="C767" s="58" t="str">
        <f t="shared" si="87"/>
        <v/>
      </c>
      <c r="D767" s="58" t="str">
        <f>IF(OR(E767=0,E767=""),"",COUNTIF($E$7:E767,E767)&amp;E767)</f>
        <v/>
      </c>
      <c r="E767" s="58" t="str">
        <f t="shared" si="88"/>
        <v/>
      </c>
      <c r="F767" s="57">
        <f t="shared" si="89"/>
        <v>0</v>
      </c>
      <c r="H767" s="51"/>
      <c r="I767" s="50"/>
      <c r="J767" s="50"/>
      <c r="K767" s="50"/>
      <c r="L767" s="55" t="str">
        <f t="shared" si="85"/>
        <v/>
      </c>
      <c r="M767" s="48"/>
      <c r="N767" s="49"/>
      <c r="O767" s="50"/>
      <c r="P767" s="81" t="str">
        <f t="shared" si="91"/>
        <v/>
      </c>
      <c r="Q767" s="5"/>
      <c r="R767" s="81" t="str">
        <f t="shared" si="90"/>
        <v/>
      </c>
    </row>
    <row r="768" spans="2:18" ht="13" x14ac:dyDescent="0.3">
      <c r="B768" s="58">
        <f t="shared" si="86"/>
        <v>0</v>
      </c>
      <c r="C768" s="58" t="str">
        <f t="shared" si="87"/>
        <v/>
      </c>
      <c r="D768" s="58" t="str">
        <f>IF(OR(E768=0,E768=""),"",COUNTIF($E$7:E768,E768)&amp;E768)</f>
        <v/>
      </c>
      <c r="E768" s="58" t="str">
        <f t="shared" si="88"/>
        <v/>
      </c>
      <c r="F768" s="57">
        <f t="shared" si="89"/>
        <v>0</v>
      </c>
      <c r="H768" s="51"/>
      <c r="I768" s="50"/>
      <c r="J768" s="50"/>
      <c r="K768" s="50"/>
      <c r="L768" s="55" t="str">
        <f t="shared" si="85"/>
        <v/>
      </c>
      <c r="M768" s="48"/>
      <c r="N768" s="49"/>
      <c r="O768" s="50"/>
      <c r="P768" s="81" t="str">
        <f t="shared" si="91"/>
        <v/>
      </c>
      <c r="Q768" s="5"/>
      <c r="R768" s="81" t="str">
        <f t="shared" si="90"/>
        <v/>
      </c>
    </row>
    <row r="769" spans="2:18" ht="13" x14ac:dyDescent="0.3">
      <c r="B769" s="58">
        <f t="shared" si="86"/>
        <v>0</v>
      </c>
      <c r="C769" s="58" t="str">
        <f t="shared" si="87"/>
        <v/>
      </c>
      <c r="D769" s="58" t="str">
        <f>IF(OR(E769=0,E769=""),"",COUNTIF($E$7:E769,E769)&amp;E769)</f>
        <v/>
      </c>
      <c r="E769" s="58" t="str">
        <f t="shared" si="88"/>
        <v/>
      </c>
      <c r="F769" s="57">
        <f t="shared" si="89"/>
        <v>0</v>
      </c>
      <c r="H769" s="51"/>
      <c r="I769" s="50"/>
      <c r="J769" s="50"/>
      <c r="K769" s="50"/>
      <c r="L769" s="55" t="str">
        <f t="shared" si="85"/>
        <v/>
      </c>
      <c r="M769" s="48"/>
      <c r="N769" s="49"/>
      <c r="O769" s="50"/>
      <c r="P769" s="81" t="str">
        <f t="shared" si="91"/>
        <v/>
      </c>
      <c r="Q769" s="5"/>
      <c r="R769" s="81" t="str">
        <f t="shared" si="90"/>
        <v/>
      </c>
    </row>
    <row r="770" spans="2:18" ht="13" x14ac:dyDescent="0.3">
      <c r="B770" s="58">
        <f t="shared" si="86"/>
        <v>0</v>
      </c>
      <c r="C770" s="58" t="str">
        <f t="shared" si="87"/>
        <v/>
      </c>
      <c r="D770" s="58" t="str">
        <f>IF(OR(E770=0,E770=""),"",COUNTIF($E$7:E770,E770)&amp;E770)</f>
        <v/>
      </c>
      <c r="E770" s="58" t="str">
        <f t="shared" si="88"/>
        <v/>
      </c>
      <c r="F770" s="57">
        <f t="shared" si="89"/>
        <v>0</v>
      </c>
      <c r="H770" s="51"/>
      <c r="I770" s="50"/>
      <c r="J770" s="50"/>
      <c r="K770" s="50"/>
      <c r="L770" s="55" t="str">
        <f t="shared" si="85"/>
        <v/>
      </c>
      <c r="M770" s="48"/>
      <c r="N770" s="49"/>
      <c r="O770" s="50"/>
      <c r="P770" s="81" t="str">
        <f t="shared" si="91"/>
        <v/>
      </c>
      <c r="Q770" s="5"/>
      <c r="R770" s="81" t="str">
        <f t="shared" si="90"/>
        <v/>
      </c>
    </row>
    <row r="771" spans="2:18" ht="13" x14ac:dyDescent="0.3">
      <c r="B771" s="58">
        <f t="shared" si="86"/>
        <v>0</v>
      </c>
      <c r="C771" s="58" t="str">
        <f t="shared" si="87"/>
        <v/>
      </c>
      <c r="D771" s="58" t="str">
        <f>IF(OR(E771=0,E771=""),"",COUNTIF($E$7:E771,E771)&amp;E771)</f>
        <v/>
      </c>
      <c r="E771" s="58" t="str">
        <f t="shared" si="88"/>
        <v/>
      </c>
      <c r="F771" s="57">
        <f t="shared" si="89"/>
        <v>0</v>
      </c>
      <c r="H771" s="51"/>
      <c r="I771" s="50"/>
      <c r="J771" s="50"/>
      <c r="K771" s="50"/>
      <c r="L771" s="55" t="str">
        <f t="shared" si="85"/>
        <v/>
      </c>
      <c r="M771" s="48"/>
      <c r="N771" s="49"/>
      <c r="O771" s="50"/>
      <c r="P771" s="81" t="str">
        <f t="shared" si="91"/>
        <v/>
      </c>
      <c r="Q771" s="5"/>
      <c r="R771" s="81" t="str">
        <f t="shared" si="90"/>
        <v/>
      </c>
    </row>
    <row r="772" spans="2:18" ht="13" x14ac:dyDescent="0.3">
      <c r="B772" s="58">
        <f t="shared" si="86"/>
        <v>0</v>
      </c>
      <c r="C772" s="58" t="str">
        <f t="shared" si="87"/>
        <v/>
      </c>
      <c r="D772" s="58" t="str">
        <f>IF(OR(E772=0,E772=""),"",COUNTIF($E$7:E772,E772)&amp;E772)</f>
        <v/>
      </c>
      <c r="E772" s="58" t="str">
        <f t="shared" si="88"/>
        <v/>
      </c>
      <c r="F772" s="57">
        <f t="shared" si="89"/>
        <v>0</v>
      </c>
      <c r="H772" s="51"/>
      <c r="I772" s="50"/>
      <c r="J772" s="50"/>
      <c r="K772" s="50"/>
      <c r="L772" s="55" t="str">
        <f t="shared" si="85"/>
        <v/>
      </c>
      <c r="M772" s="48"/>
      <c r="N772" s="49"/>
      <c r="O772" s="50"/>
      <c r="P772" s="81" t="str">
        <f t="shared" si="91"/>
        <v/>
      </c>
      <c r="Q772" s="5"/>
      <c r="R772" s="81" t="str">
        <f t="shared" si="90"/>
        <v/>
      </c>
    </row>
    <row r="773" spans="2:18" ht="13" x14ac:dyDescent="0.3">
      <c r="B773" s="58">
        <f t="shared" si="86"/>
        <v>0</v>
      </c>
      <c r="C773" s="58" t="str">
        <f t="shared" si="87"/>
        <v/>
      </c>
      <c r="D773" s="58" t="str">
        <f>IF(OR(E773=0,E773=""),"",COUNTIF($E$7:E773,E773)&amp;E773)</f>
        <v/>
      </c>
      <c r="E773" s="58" t="str">
        <f t="shared" si="88"/>
        <v/>
      </c>
      <c r="F773" s="57">
        <f t="shared" si="89"/>
        <v>0</v>
      </c>
      <c r="H773" s="51"/>
      <c r="I773" s="50"/>
      <c r="J773" s="50"/>
      <c r="K773" s="50"/>
      <c r="L773" s="55" t="str">
        <f t="shared" si="85"/>
        <v/>
      </c>
      <c r="M773" s="48"/>
      <c r="N773" s="49"/>
      <c r="O773" s="50"/>
      <c r="P773" s="81" t="str">
        <f t="shared" si="91"/>
        <v/>
      </c>
      <c r="Q773" s="5"/>
      <c r="R773" s="81" t="str">
        <f t="shared" si="90"/>
        <v/>
      </c>
    </row>
    <row r="774" spans="2:18" ht="13" x14ac:dyDescent="0.3">
      <c r="B774" s="58">
        <f t="shared" si="86"/>
        <v>0</v>
      </c>
      <c r="C774" s="58" t="str">
        <f t="shared" si="87"/>
        <v/>
      </c>
      <c r="D774" s="58" t="str">
        <f>IF(OR(E774=0,E774=""),"",COUNTIF($E$7:E774,E774)&amp;E774)</f>
        <v/>
      </c>
      <c r="E774" s="58" t="str">
        <f t="shared" si="88"/>
        <v/>
      </c>
      <c r="F774" s="57">
        <f t="shared" si="89"/>
        <v>0</v>
      </c>
      <c r="H774" s="51"/>
      <c r="I774" s="50"/>
      <c r="J774" s="50"/>
      <c r="K774" s="50"/>
      <c r="L774" s="55" t="str">
        <f t="shared" ref="L774:L837" si="92">IFERROR(IF(K774="","",VLOOKUP(K774,T_Akun,2,0)),"Cek Kembali Kode Akun nya!!!")</f>
        <v/>
      </c>
      <c r="M774" s="48"/>
      <c r="N774" s="49"/>
      <c r="O774" s="50"/>
      <c r="P774" s="81" t="str">
        <f t="shared" si="91"/>
        <v/>
      </c>
      <c r="Q774" s="5"/>
      <c r="R774" s="81" t="str">
        <f t="shared" si="90"/>
        <v/>
      </c>
    </row>
    <row r="775" spans="2:18" ht="13" x14ac:dyDescent="0.3">
      <c r="B775" s="58">
        <f t="shared" ref="B775:B838" si="93">IF(C775&lt;&gt;"","",K775)</f>
        <v>0</v>
      </c>
      <c r="C775" s="58" t="str">
        <f t="shared" ref="C775:C838" si="94">IF(LEFT(I775,3)="JP-",K775,"")</f>
        <v/>
      </c>
      <c r="D775" s="58" t="str">
        <f>IF(OR(E775=0,E775=""),"",COUNTIF($E$7:E775,E775)&amp;E775)</f>
        <v/>
      </c>
      <c r="E775" s="58" t="str">
        <f t="shared" ref="E775:E838" si="95">IF(K775=Filter_BB,K775,"")</f>
        <v/>
      </c>
      <c r="F775" s="57">
        <f t="shared" ref="F775:F838" si="96">IF(J775="",0,1)</f>
        <v>0</v>
      </c>
      <c r="H775" s="51"/>
      <c r="I775" s="50"/>
      <c r="J775" s="50"/>
      <c r="K775" s="50"/>
      <c r="L775" s="55" t="str">
        <f t="shared" si="92"/>
        <v/>
      </c>
      <c r="M775" s="48"/>
      <c r="N775" s="49"/>
      <c r="O775" s="50"/>
      <c r="P775" s="81" t="str">
        <f t="shared" si="91"/>
        <v/>
      </c>
      <c r="Q775" s="5"/>
      <c r="R775" s="81" t="str">
        <f t="shared" ref="R775:R838" si="97">IF($O775&gt;0,$O775,IF($H775&gt;0,IF($O776&gt;0,$O776,""),""))</f>
        <v/>
      </c>
    </row>
    <row r="776" spans="2:18" ht="13" x14ac:dyDescent="0.3">
      <c r="B776" s="58">
        <f t="shared" si="93"/>
        <v>0</v>
      </c>
      <c r="C776" s="58" t="str">
        <f t="shared" si="94"/>
        <v/>
      </c>
      <c r="D776" s="58" t="str">
        <f>IF(OR(E776=0,E776=""),"",COUNTIF($E$7:E776,E776)&amp;E776)</f>
        <v/>
      </c>
      <c r="E776" s="58" t="str">
        <f t="shared" si="95"/>
        <v/>
      </c>
      <c r="F776" s="57">
        <f t="shared" si="96"/>
        <v>0</v>
      </c>
      <c r="H776" s="51"/>
      <c r="I776" s="50"/>
      <c r="J776" s="50"/>
      <c r="K776" s="50"/>
      <c r="L776" s="55" t="str">
        <f t="shared" si="92"/>
        <v/>
      </c>
      <c r="M776" s="48"/>
      <c r="N776" s="49"/>
      <c r="O776" s="50"/>
      <c r="P776" s="81" t="str">
        <f t="shared" ref="P776:P839" si="98">IF(O776&gt;0,O776,IF(H776&gt;0,IF(OR(P775="F.TTD",P775=""),R777,P775),""))</f>
        <v/>
      </c>
      <c r="Q776" s="5"/>
      <c r="R776" s="81" t="str">
        <f t="shared" si="97"/>
        <v/>
      </c>
    </row>
    <row r="777" spans="2:18" ht="13" x14ac:dyDescent="0.3">
      <c r="B777" s="58">
        <f t="shared" si="93"/>
        <v>0</v>
      </c>
      <c r="C777" s="58" t="str">
        <f t="shared" si="94"/>
        <v/>
      </c>
      <c r="D777" s="58" t="str">
        <f>IF(OR(E777=0,E777=""),"",COUNTIF($E$7:E777,E777)&amp;E777)</f>
        <v/>
      </c>
      <c r="E777" s="58" t="str">
        <f t="shared" si="95"/>
        <v/>
      </c>
      <c r="F777" s="57">
        <f t="shared" si="96"/>
        <v>0</v>
      </c>
      <c r="H777" s="51"/>
      <c r="I777" s="50"/>
      <c r="J777" s="50"/>
      <c r="K777" s="50"/>
      <c r="L777" s="55" t="str">
        <f t="shared" si="92"/>
        <v/>
      </c>
      <c r="M777" s="48"/>
      <c r="N777" s="49"/>
      <c r="O777" s="50"/>
      <c r="P777" s="81" t="str">
        <f t="shared" si="98"/>
        <v/>
      </c>
      <c r="Q777" s="5"/>
      <c r="R777" s="81" t="str">
        <f t="shared" si="97"/>
        <v/>
      </c>
    </row>
    <row r="778" spans="2:18" ht="13" x14ac:dyDescent="0.3">
      <c r="B778" s="58">
        <f t="shared" si="93"/>
        <v>0</v>
      </c>
      <c r="C778" s="58" t="str">
        <f t="shared" si="94"/>
        <v/>
      </c>
      <c r="D778" s="58" t="str">
        <f>IF(OR(E778=0,E778=""),"",COUNTIF($E$7:E778,E778)&amp;E778)</f>
        <v/>
      </c>
      <c r="E778" s="58" t="str">
        <f t="shared" si="95"/>
        <v/>
      </c>
      <c r="F778" s="57">
        <f t="shared" si="96"/>
        <v>0</v>
      </c>
      <c r="H778" s="51"/>
      <c r="I778" s="50"/>
      <c r="J778" s="50"/>
      <c r="K778" s="50"/>
      <c r="L778" s="55" t="str">
        <f t="shared" si="92"/>
        <v/>
      </c>
      <c r="M778" s="48"/>
      <c r="N778" s="49"/>
      <c r="O778" s="50"/>
      <c r="P778" s="81" t="str">
        <f t="shared" si="98"/>
        <v/>
      </c>
      <c r="Q778" s="5"/>
      <c r="R778" s="81" t="str">
        <f t="shared" si="97"/>
        <v/>
      </c>
    </row>
    <row r="779" spans="2:18" ht="13" x14ac:dyDescent="0.3">
      <c r="B779" s="58">
        <f t="shared" si="93"/>
        <v>0</v>
      </c>
      <c r="C779" s="58" t="str">
        <f t="shared" si="94"/>
        <v/>
      </c>
      <c r="D779" s="58" t="str">
        <f>IF(OR(E779=0,E779=""),"",COUNTIF($E$7:E779,E779)&amp;E779)</f>
        <v/>
      </c>
      <c r="E779" s="58" t="str">
        <f t="shared" si="95"/>
        <v/>
      </c>
      <c r="F779" s="57">
        <f t="shared" si="96"/>
        <v>0</v>
      </c>
      <c r="H779" s="51"/>
      <c r="I779" s="50"/>
      <c r="J779" s="50"/>
      <c r="K779" s="50"/>
      <c r="L779" s="55" t="str">
        <f t="shared" si="92"/>
        <v/>
      </c>
      <c r="M779" s="48"/>
      <c r="N779" s="49"/>
      <c r="O779" s="50"/>
      <c r="P779" s="81" t="str">
        <f t="shared" si="98"/>
        <v/>
      </c>
      <c r="Q779" s="5"/>
      <c r="R779" s="81" t="str">
        <f t="shared" si="97"/>
        <v/>
      </c>
    </row>
    <row r="780" spans="2:18" ht="13" x14ac:dyDescent="0.3">
      <c r="B780" s="58">
        <f t="shared" si="93"/>
        <v>0</v>
      </c>
      <c r="C780" s="58" t="str">
        <f t="shared" si="94"/>
        <v/>
      </c>
      <c r="D780" s="58" t="str">
        <f>IF(OR(E780=0,E780=""),"",COUNTIF($E$7:E780,E780)&amp;E780)</f>
        <v/>
      </c>
      <c r="E780" s="58" t="str">
        <f t="shared" si="95"/>
        <v/>
      </c>
      <c r="F780" s="57">
        <f t="shared" si="96"/>
        <v>0</v>
      </c>
      <c r="H780" s="51"/>
      <c r="I780" s="50"/>
      <c r="J780" s="50"/>
      <c r="K780" s="50"/>
      <c r="L780" s="55" t="str">
        <f t="shared" si="92"/>
        <v/>
      </c>
      <c r="M780" s="48"/>
      <c r="N780" s="49"/>
      <c r="O780" s="50"/>
      <c r="P780" s="81" t="str">
        <f t="shared" si="98"/>
        <v/>
      </c>
      <c r="Q780" s="5"/>
      <c r="R780" s="81" t="str">
        <f t="shared" si="97"/>
        <v/>
      </c>
    </row>
    <row r="781" spans="2:18" ht="13" x14ac:dyDescent="0.3">
      <c r="B781" s="58">
        <f t="shared" si="93"/>
        <v>0</v>
      </c>
      <c r="C781" s="58" t="str">
        <f t="shared" si="94"/>
        <v/>
      </c>
      <c r="D781" s="58" t="str">
        <f>IF(OR(E781=0,E781=""),"",COUNTIF($E$7:E781,E781)&amp;E781)</f>
        <v/>
      </c>
      <c r="E781" s="58" t="str">
        <f t="shared" si="95"/>
        <v/>
      </c>
      <c r="F781" s="57">
        <f t="shared" si="96"/>
        <v>0</v>
      </c>
      <c r="H781" s="51"/>
      <c r="I781" s="50"/>
      <c r="J781" s="50"/>
      <c r="K781" s="50"/>
      <c r="L781" s="55" t="str">
        <f t="shared" si="92"/>
        <v/>
      </c>
      <c r="M781" s="48"/>
      <c r="N781" s="49"/>
      <c r="O781" s="50"/>
      <c r="P781" s="81" t="str">
        <f t="shared" si="98"/>
        <v/>
      </c>
      <c r="Q781" s="5"/>
      <c r="R781" s="81" t="str">
        <f t="shared" si="97"/>
        <v/>
      </c>
    </row>
    <row r="782" spans="2:18" ht="13" x14ac:dyDescent="0.3">
      <c r="B782" s="58">
        <f t="shared" si="93"/>
        <v>0</v>
      </c>
      <c r="C782" s="58" t="str">
        <f t="shared" si="94"/>
        <v/>
      </c>
      <c r="D782" s="58" t="str">
        <f>IF(OR(E782=0,E782=""),"",COUNTIF($E$7:E782,E782)&amp;E782)</f>
        <v/>
      </c>
      <c r="E782" s="58" t="str">
        <f t="shared" si="95"/>
        <v/>
      </c>
      <c r="F782" s="57">
        <f t="shared" si="96"/>
        <v>0</v>
      </c>
      <c r="H782" s="51"/>
      <c r="I782" s="50"/>
      <c r="J782" s="50"/>
      <c r="K782" s="50"/>
      <c r="L782" s="55" t="str">
        <f t="shared" si="92"/>
        <v/>
      </c>
      <c r="M782" s="48"/>
      <c r="N782" s="49"/>
      <c r="O782" s="50"/>
      <c r="P782" s="81" t="str">
        <f t="shared" si="98"/>
        <v/>
      </c>
      <c r="Q782" s="5"/>
      <c r="R782" s="81" t="str">
        <f t="shared" si="97"/>
        <v/>
      </c>
    </row>
    <row r="783" spans="2:18" ht="13" x14ac:dyDescent="0.3">
      <c r="B783" s="58">
        <f t="shared" si="93"/>
        <v>0</v>
      </c>
      <c r="C783" s="58" t="str">
        <f t="shared" si="94"/>
        <v/>
      </c>
      <c r="D783" s="58" t="str">
        <f>IF(OR(E783=0,E783=""),"",COUNTIF($E$7:E783,E783)&amp;E783)</f>
        <v/>
      </c>
      <c r="E783" s="58" t="str">
        <f t="shared" si="95"/>
        <v/>
      </c>
      <c r="F783" s="57">
        <f t="shared" si="96"/>
        <v>0</v>
      </c>
      <c r="H783" s="51"/>
      <c r="I783" s="50"/>
      <c r="J783" s="50"/>
      <c r="K783" s="50"/>
      <c r="L783" s="55" t="str">
        <f t="shared" si="92"/>
        <v/>
      </c>
      <c r="M783" s="48"/>
      <c r="N783" s="49"/>
      <c r="O783" s="50"/>
      <c r="P783" s="81" t="str">
        <f t="shared" si="98"/>
        <v/>
      </c>
      <c r="Q783" s="5"/>
      <c r="R783" s="81" t="str">
        <f t="shared" si="97"/>
        <v/>
      </c>
    </row>
    <row r="784" spans="2:18" ht="13" x14ac:dyDescent="0.3">
      <c r="B784" s="58">
        <f t="shared" si="93"/>
        <v>0</v>
      </c>
      <c r="C784" s="58" t="str">
        <f t="shared" si="94"/>
        <v/>
      </c>
      <c r="D784" s="58" t="str">
        <f>IF(OR(E784=0,E784=""),"",COUNTIF($E$7:E784,E784)&amp;E784)</f>
        <v/>
      </c>
      <c r="E784" s="58" t="str">
        <f t="shared" si="95"/>
        <v/>
      </c>
      <c r="F784" s="57">
        <f t="shared" si="96"/>
        <v>0</v>
      </c>
      <c r="H784" s="51"/>
      <c r="I784" s="50"/>
      <c r="J784" s="50"/>
      <c r="K784" s="50"/>
      <c r="L784" s="55" t="str">
        <f t="shared" si="92"/>
        <v/>
      </c>
      <c r="M784" s="48"/>
      <c r="N784" s="49"/>
      <c r="O784" s="50"/>
      <c r="P784" s="81" t="str">
        <f t="shared" si="98"/>
        <v/>
      </c>
      <c r="Q784" s="5"/>
      <c r="R784" s="81" t="str">
        <f t="shared" si="97"/>
        <v/>
      </c>
    </row>
    <row r="785" spans="2:18" ht="13" x14ac:dyDescent="0.3">
      <c r="B785" s="58">
        <f t="shared" si="93"/>
        <v>0</v>
      </c>
      <c r="C785" s="58" t="str">
        <f t="shared" si="94"/>
        <v/>
      </c>
      <c r="D785" s="58" t="str">
        <f>IF(OR(E785=0,E785=""),"",COUNTIF($E$7:E785,E785)&amp;E785)</f>
        <v/>
      </c>
      <c r="E785" s="58" t="str">
        <f t="shared" si="95"/>
        <v/>
      </c>
      <c r="F785" s="57">
        <f t="shared" si="96"/>
        <v>0</v>
      </c>
      <c r="H785" s="51"/>
      <c r="I785" s="50"/>
      <c r="J785" s="50"/>
      <c r="K785" s="50"/>
      <c r="L785" s="55" t="str">
        <f t="shared" si="92"/>
        <v/>
      </c>
      <c r="M785" s="48"/>
      <c r="N785" s="49"/>
      <c r="O785" s="50"/>
      <c r="P785" s="81" t="str">
        <f t="shared" si="98"/>
        <v/>
      </c>
      <c r="Q785" s="5"/>
      <c r="R785" s="81" t="str">
        <f t="shared" si="97"/>
        <v/>
      </c>
    </row>
    <row r="786" spans="2:18" ht="13" x14ac:dyDescent="0.3">
      <c r="B786" s="58">
        <f t="shared" si="93"/>
        <v>0</v>
      </c>
      <c r="C786" s="58" t="str">
        <f t="shared" si="94"/>
        <v/>
      </c>
      <c r="D786" s="58" t="str">
        <f>IF(OR(E786=0,E786=""),"",COUNTIF($E$7:E786,E786)&amp;E786)</f>
        <v/>
      </c>
      <c r="E786" s="58" t="str">
        <f t="shared" si="95"/>
        <v/>
      </c>
      <c r="F786" s="57">
        <f t="shared" si="96"/>
        <v>0</v>
      </c>
      <c r="H786" s="51"/>
      <c r="I786" s="50"/>
      <c r="J786" s="50"/>
      <c r="K786" s="50"/>
      <c r="L786" s="55" t="str">
        <f t="shared" si="92"/>
        <v/>
      </c>
      <c r="M786" s="48"/>
      <c r="N786" s="49"/>
      <c r="O786" s="50"/>
      <c r="P786" s="81" t="str">
        <f t="shared" si="98"/>
        <v/>
      </c>
      <c r="Q786" s="5"/>
      <c r="R786" s="81" t="str">
        <f t="shared" si="97"/>
        <v/>
      </c>
    </row>
    <row r="787" spans="2:18" ht="13" x14ac:dyDescent="0.3">
      <c r="B787" s="58">
        <f t="shared" si="93"/>
        <v>0</v>
      </c>
      <c r="C787" s="58" t="str">
        <f t="shared" si="94"/>
        <v/>
      </c>
      <c r="D787" s="58" t="str">
        <f>IF(OR(E787=0,E787=""),"",COUNTIF($E$7:E787,E787)&amp;E787)</f>
        <v/>
      </c>
      <c r="E787" s="58" t="str">
        <f t="shared" si="95"/>
        <v/>
      </c>
      <c r="F787" s="57">
        <f t="shared" si="96"/>
        <v>0</v>
      </c>
      <c r="H787" s="51"/>
      <c r="I787" s="50"/>
      <c r="J787" s="50"/>
      <c r="K787" s="50"/>
      <c r="L787" s="55" t="str">
        <f t="shared" si="92"/>
        <v/>
      </c>
      <c r="M787" s="48"/>
      <c r="N787" s="49"/>
      <c r="O787" s="50"/>
      <c r="P787" s="81" t="str">
        <f t="shared" si="98"/>
        <v/>
      </c>
      <c r="Q787" s="5"/>
      <c r="R787" s="81" t="str">
        <f t="shared" si="97"/>
        <v/>
      </c>
    </row>
    <row r="788" spans="2:18" ht="13" x14ac:dyDescent="0.3">
      <c r="B788" s="58">
        <f t="shared" si="93"/>
        <v>0</v>
      </c>
      <c r="C788" s="58" t="str">
        <f t="shared" si="94"/>
        <v/>
      </c>
      <c r="D788" s="58" t="str">
        <f>IF(OR(E788=0,E788=""),"",COUNTIF($E$7:E788,E788)&amp;E788)</f>
        <v/>
      </c>
      <c r="E788" s="58" t="str">
        <f t="shared" si="95"/>
        <v/>
      </c>
      <c r="F788" s="57">
        <f t="shared" si="96"/>
        <v>0</v>
      </c>
      <c r="H788" s="51"/>
      <c r="I788" s="50"/>
      <c r="J788" s="50"/>
      <c r="K788" s="50"/>
      <c r="L788" s="55" t="str">
        <f t="shared" si="92"/>
        <v/>
      </c>
      <c r="M788" s="48"/>
      <c r="N788" s="49"/>
      <c r="O788" s="50"/>
      <c r="P788" s="81" t="str">
        <f t="shared" si="98"/>
        <v/>
      </c>
      <c r="Q788" s="5"/>
      <c r="R788" s="81" t="str">
        <f t="shared" si="97"/>
        <v/>
      </c>
    </row>
    <row r="789" spans="2:18" ht="13" x14ac:dyDescent="0.3">
      <c r="B789" s="58">
        <f t="shared" si="93"/>
        <v>0</v>
      </c>
      <c r="C789" s="58" t="str">
        <f t="shared" si="94"/>
        <v/>
      </c>
      <c r="D789" s="58" t="str">
        <f>IF(OR(E789=0,E789=""),"",COUNTIF($E$7:E789,E789)&amp;E789)</f>
        <v/>
      </c>
      <c r="E789" s="58" t="str">
        <f t="shared" si="95"/>
        <v/>
      </c>
      <c r="F789" s="57">
        <f t="shared" si="96"/>
        <v>0</v>
      </c>
      <c r="H789" s="51"/>
      <c r="I789" s="50"/>
      <c r="J789" s="50"/>
      <c r="K789" s="50"/>
      <c r="L789" s="55" t="str">
        <f t="shared" si="92"/>
        <v/>
      </c>
      <c r="M789" s="48"/>
      <c r="N789" s="49"/>
      <c r="O789" s="50"/>
      <c r="P789" s="81" t="str">
        <f t="shared" si="98"/>
        <v/>
      </c>
      <c r="Q789" s="5"/>
      <c r="R789" s="81" t="str">
        <f t="shared" si="97"/>
        <v/>
      </c>
    </row>
    <row r="790" spans="2:18" ht="13" x14ac:dyDescent="0.3">
      <c r="B790" s="58">
        <f t="shared" si="93"/>
        <v>0</v>
      </c>
      <c r="C790" s="58" t="str">
        <f t="shared" si="94"/>
        <v/>
      </c>
      <c r="D790" s="58" t="str">
        <f>IF(OR(E790=0,E790=""),"",COUNTIF($E$7:E790,E790)&amp;E790)</f>
        <v/>
      </c>
      <c r="E790" s="58" t="str">
        <f t="shared" si="95"/>
        <v/>
      </c>
      <c r="F790" s="57">
        <f t="shared" si="96"/>
        <v>0</v>
      </c>
      <c r="H790" s="51"/>
      <c r="I790" s="50"/>
      <c r="J790" s="50"/>
      <c r="K790" s="50"/>
      <c r="L790" s="55" t="str">
        <f t="shared" si="92"/>
        <v/>
      </c>
      <c r="M790" s="48"/>
      <c r="N790" s="49"/>
      <c r="O790" s="50"/>
      <c r="P790" s="81" t="str">
        <f t="shared" si="98"/>
        <v/>
      </c>
      <c r="Q790" s="5"/>
      <c r="R790" s="81" t="str">
        <f t="shared" si="97"/>
        <v/>
      </c>
    </row>
    <row r="791" spans="2:18" ht="13" x14ac:dyDescent="0.3">
      <c r="B791" s="58">
        <f t="shared" si="93"/>
        <v>0</v>
      </c>
      <c r="C791" s="58" t="str">
        <f t="shared" si="94"/>
        <v/>
      </c>
      <c r="D791" s="58" t="str">
        <f>IF(OR(E791=0,E791=""),"",COUNTIF($E$7:E791,E791)&amp;E791)</f>
        <v/>
      </c>
      <c r="E791" s="58" t="str">
        <f t="shared" si="95"/>
        <v/>
      </c>
      <c r="F791" s="57">
        <f t="shared" si="96"/>
        <v>0</v>
      </c>
      <c r="H791" s="51"/>
      <c r="I791" s="50"/>
      <c r="J791" s="50"/>
      <c r="K791" s="50"/>
      <c r="L791" s="55" t="str">
        <f t="shared" si="92"/>
        <v/>
      </c>
      <c r="M791" s="48"/>
      <c r="N791" s="49"/>
      <c r="O791" s="50"/>
      <c r="P791" s="81" t="str">
        <f t="shared" si="98"/>
        <v/>
      </c>
      <c r="Q791" s="5"/>
      <c r="R791" s="81" t="str">
        <f t="shared" si="97"/>
        <v/>
      </c>
    </row>
    <row r="792" spans="2:18" ht="13" x14ac:dyDescent="0.3">
      <c r="B792" s="58">
        <f t="shared" si="93"/>
        <v>0</v>
      </c>
      <c r="C792" s="58" t="str">
        <f t="shared" si="94"/>
        <v/>
      </c>
      <c r="D792" s="58" t="str">
        <f>IF(OR(E792=0,E792=""),"",COUNTIF($E$7:E792,E792)&amp;E792)</f>
        <v/>
      </c>
      <c r="E792" s="58" t="str">
        <f t="shared" si="95"/>
        <v/>
      </c>
      <c r="F792" s="57">
        <f t="shared" si="96"/>
        <v>0</v>
      </c>
      <c r="H792" s="51"/>
      <c r="I792" s="50"/>
      <c r="J792" s="50"/>
      <c r="K792" s="50"/>
      <c r="L792" s="55" t="str">
        <f t="shared" si="92"/>
        <v/>
      </c>
      <c r="M792" s="48"/>
      <c r="N792" s="49"/>
      <c r="O792" s="50"/>
      <c r="P792" s="81" t="str">
        <f t="shared" si="98"/>
        <v/>
      </c>
      <c r="Q792" s="5"/>
      <c r="R792" s="81" t="str">
        <f t="shared" si="97"/>
        <v/>
      </c>
    </row>
    <row r="793" spans="2:18" ht="13" x14ac:dyDescent="0.3">
      <c r="B793" s="58">
        <f t="shared" si="93"/>
        <v>0</v>
      </c>
      <c r="C793" s="58" t="str">
        <f t="shared" si="94"/>
        <v/>
      </c>
      <c r="D793" s="58" t="str">
        <f>IF(OR(E793=0,E793=""),"",COUNTIF($E$7:E793,E793)&amp;E793)</f>
        <v/>
      </c>
      <c r="E793" s="58" t="str">
        <f t="shared" si="95"/>
        <v/>
      </c>
      <c r="F793" s="57">
        <f t="shared" si="96"/>
        <v>0</v>
      </c>
      <c r="H793" s="51"/>
      <c r="I793" s="50"/>
      <c r="J793" s="50"/>
      <c r="K793" s="50"/>
      <c r="L793" s="55" t="str">
        <f t="shared" si="92"/>
        <v/>
      </c>
      <c r="M793" s="48"/>
      <c r="N793" s="49"/>
      <c r="O793" s="50"/>
      <c r="P793" s="81" t="str">
        <f t="shared" si="98"/>
        <v/>
      </c>
      <c r="Q793" s="5"/>
      <c r="R793" s="81" t="str">
        <f t="shared" si="97"/>
        <v/>
      </c>
    </row>
    <row r="794" spans="2:18" ht="13" x14ac:dyDescent="0.3">
      <c r="B794" s="58">
        <f t="shared" si="93"/>
        <v>0</v>
      </c>
      <c r="C794" s="58" t="str">
        <f t="shared" si="94"/>
        <v/>
      </c>
      <c r="D794" s="58" t="str">
        <f>IF(OR(E794=0,E794=""),"",COUNTIF($E$7:E794,E794)&amp;E794)</f>
        <v/>
      </c>
      <c r="E794" s="58" t="str">
        <f t="shared" si="95"/>
        <v/>
      </c>
      <c r="F794" s="57">
        <f t="shared" si="96"/>
        <v>0</v>
      </c>
      <c r="H794" s="51"/>
      <c r="I794" s="50"/>
      <c r="J794" s="50"/>
      <c r="K794" s="50"/>
      <c r="L794" s="55" t="str">
        <f t="shared" si="92"/>
        <v/>
      </c>
      <c r="M794" s="48"/>
      <c r="N794" s="49"/>
      <c r="O794" s="50"/>
      <c r="P794" s="81" t="str">
        <f t="shared" si="98"/>
        <v/>
      </c>
      <c r="Q794" s="5"/>
      <c r="R794" s="81" t="str">
        <f t="shared" si="97"/>
        <v/>
      </c>
    </row>
    <row r="795" spans="2:18" ht="13" x14ac:dyDescent="0.3">
      <c r="B795" s="58">
        <f t="shared" si="93"/>
        <v>0</v>
      </c>
      <c r="C795" s="58" t="str">
        <f t="shared" si="94"/>
        <v/>
      </c>
      <c r="D795" s="58" t="str">
        <f>IF(OR(E795=0,E795=""),"",COUNTIF($E$7:E795,E795)&amp;E795)</f>
        <v/>
      </c>
      <c r="E795" s="58" t="str">
        <f t="shared" si="95"/>
        <v/>
      </c>
      <c r="F795" s="57">
        <f t="shared" si="96"/>
        <v>0</v>
      </c>
      <c r="H795" s="51"/>
      <c r="I795" s="50"/>
      <c r="J795" s="50"/>
      <c r="K795" s="50"/>
      <c r="L795" s="55" t="str">
        <f t="shared" si="92"/>
        <v/>
      </c>
      <c r="M795" s="48"/>
      <c r="N795" s="49"/>
      <c r="O795" s="50"/>
      <c r="P795" s="81" t="str">
        <f t="shared" si="98"/>
        <v/>
      </c>
      <c r="Q795" s="5"/>
      <c r="R795" s="81" t="str">
        <f t="shared" si="97"/>
        <v/>
      </c>
    </row>
    <row r="796" spans="2:18" ht="13" x14ac:dyDescent="0.3">
      <c r="B796" s="58">
        <f t="shared" si="93"/>
        <v>0</v>
      </c>
      <c r="C796" s="58" t="str">
        <f t="shared" si="94"/>
        <v/>
      </c>
      <c r="D796" s="58" t="str">
        <f>IF(OR(E796=0,E796=""),"",COUNTIF($E$7:E796,E796)&amp;E796)</f>
        <v/>
      </c>
      <c r="E796" s="58" t="str">
        <f t="shared" si="95"/>
        <v/>
      </c>
      <c r="F796" s="57">
        <f t="shared" si="96"/>
        <v>0</v>
      </c>
      <c r="H796" s="51"/>
      <c r="I796" s="50"/>
      <c r="J796" s="50"/>
      <c r="K796" s="50"/>
      <c r="L796" s="55" t="str">
        <f t="shared" si="92"/>
        <v/>
      </c>
      <c r="M796" s="48"/>
      <c r="N796" s="49"/>
      <c r="O796" s="50"/>
      <c r="P796" s="81" t="str">
        <f t="shared" si="98"/>
        <v/>
      </c>
      <c r="Q796" s="5"/>
      <c r="R796" s="81" t="str">
        <f t="shared" si="97"/>
        <v/>
      </c>
    </row>
    <row r="797" spans="2:18" ht="13" x14ac:dyDescent="0.3">
      <c r="B797" s="58">
        <f t="shared" si="93"/>
        <v>0</v>
      </c>
      <c r="C797" s="58" t="str">
        <f t="shared" si="94"/>
        <v/>
      </c>
      <c r="D797" s="58" t="str">
        <f>IF(OR(E797=0,E797=""),"",COUNTIF($E$7:E797,E797)&amp;E797)</f>
        <v/>
      </c>
      <c r="E797" s="58" t="str">
        <f t="shared" si="95"/>
        <v/>
      </c>
      <c r="F797" s="57">
        <f t="shared" si="96"/>
        <v>0</v>
      </c>
      <c r="H797" s="51"/>
      <c r="I797" s="50"/>
      <c r="J797" s="50"/>
      <c r="K797" s="50"/>
      <c r="L797" s="55" t="str">
        <f t="shared" si="92"/>
        <v/>
      </c>
      <c r="M797" s="48"/>
      <c r="N797" s="49"/>
      <c r="O797" s="50"/>
      <c r="P797" s="81" t="str">
        <f t="shared" si="98"/>
        <v/>
      </c>
      <c r="Q797" s="5"/>
      <c r="R797" s="81" t="str">
        <f t="shared" si="97"/>
        <v/>
      </c>
    </row>
    <row r="798" spans="2:18" ht="13" x14ac:dyDescent="0.3">
      <c r="B798" s="58">
        <f t="shared" si="93"/>
        <v>0</v>
      </c>
      <c r="C798" s="58" t="str">
        <f t="shared" si="94"/>
        <v/>
      </c>
      <c r="D798" s="58" t="str">
        <f>IF(OR(E798=0,E798=""),"",COUNTIF($E$7:E798,E798)&amp;E798)</f>
        <v/>
      </c>
      <c r="E798" s="58" t="str">
        <f t="shared" si="95"/>
        <v/>
      </c>
      <c r="F798" s="57">
        <f t="shared" si="96"/>
        <v>0</v>
      </c>
      <c r="H798" s="51"/>
      <c r="I798" s="50"/>
      <c r="J798" s="50"/>
      <c r="K798" s="50"/>
      <c r="L798" s="55" t="str">
        <f t="shared" si="92"/>
        <v/>
      </c>
      <c r="M798" s="48"/>
      <c r="N798" s="49"/>
      <c r="O798" s="50"/>
      <c r="P798" s="81" t="str">
        <f t="shared" si="98"/>
        <v/>
      </c>
      <c r="Q798" s="5"/>
      <c r="R798" s="81" t="str">
        <f t="shared" si="97"/>
        <v/>
      </c>
    </row>
    <row r="799" spans="2:18" ht="13" x14ac:dyDescent="0.3">
      <c r="B799" s="58">
        <f t="shared" si="93"/>
        <v>0</v>
      </c>
      <c r="C799" s="58" t="str">
        <f t="shared" si="94"/>
        <v/>
      </c>
      <c r="D799" s="58" t="str">
        <f>IF(OR(E799=0,E799=""),"",COUNTIF($E$7:E799,E799)&amp;E799)</f>
        <v/>
      </c>
      <c r="E799" s="58" t="str">
        <f t="shared" si="95"/>
        <v/>
      </c>
      <c r="F799" s="57">
        <f t="shared" si="96"/>
        <v>0</v>
      </c>
      <c r="H799" s="51"/>
      <c r="I799" s="50"/>
      <c r="J799" s="50"/>
      <c r="K799" s="50"/>
      <c r="L799" s="55" t="str">
        <f t="shared" si="92"/>
        <v/>
      </c>
      <c r="M799" s="48"/>
      <c r="N799" s="49"/>
      <c r="O799" s="50"/>
      <c r="P799" s="81" t="str">
        <f t="shared" si="98"/>
        <v/>
      </c>
      <c r="Q799" s="5"/>
      <c r="R799" s="81" t="str">
        <f t="shared" si="97"/>
        <v/>
      </c>
    </row>
    <row r="800" spans="2:18" ht="13" x14ac:dyDescent="0.3">
      <c r="B800" s="58">
        <f t="shared" si="93"/>
        <v>0</v>
      </c>
      <c r="C800" s="58" t="str">
        <f t="shared" si="94"/>
        <v/>
      </c>
      <c r="D800" s="58" t="str">
        <f>IF(OR(E800=0,E800=""),"",COUNTIF($E$7:E800,E800)&amp;E800)</f>
        <v/>
      </c>
      <c r="E800" s="58" t="str">
        <f t="shared" si="95"/>
        <v/>
      </c>
      <c r="F800" s="57">
        <f t="shared" si="96"/>
        <v>0</v>
      </c>
      <c r="H800" s="51"/>
      <c r="I800" s="50"/>
      <c r="J800" s="50"/>
      <c r="K800" s="50"/>
      <c r="L800" s="55" t="str">
        <f t="shared" si="92"/>
        <v/>
      </c>
      <c r="M800" s="48"/>
      <c r="N800" s="49"/>
      <c r="O800" s="50"/>
      <c r="P800" s="81" t="str">
        <f t="shared" si="98"/>
        <v/>
      </c>
      <c r="Q800" s="5"/>
      <c r="R800" s="81" t="str">
        <f t="shared" si="97"/>
        <v/>
      </c>
    </row>
    <row r="801" spans="2:18" ht="13" x14ac:dyDescent="0.3">
      <c r="B801" s="58">
        <f t="shared" si="93"/>
        <v>0</v>
      </c>
      <c r="C801" s="58" t="str">
        <f t="shared" si="94"/>
        <v/>
      </c>
      <c r="D801" s="58" t="str">
        <f>IF(OR(E801=0,E801=""),"",COUNTIF($E$7:E801,E801)&amp;E801)</f>
        <v/>
      </c>
      <c r="E801" s="58" t="str">
        <f t="shared" si="95"/>
        <v/>
      </c>
      <c r="F801" s="57">
        <f t="shared" si="96"/>
        <v>0</v>
      </c>
      <c r="H801" s="51"/>
      <c r="I801" s="50"/>
      <c r="J801" s="50"/>
      <c r="K801" s="50"/>
      <c r="L801" s="55" t="str">
        <f t="shared" si="92"/>
        <v/>
      </c>
      <c r="M801" s="48"/>
      <c r="N801" s="49"/>
      <c r="O801" s="50"/>
      <c r="P801" s="81" t="str">
        <f t="shared" si="98"/>
        <v/>
      </c>
      <c r="Q801" s="5"/>
      <c r="R801" s="81" t="str">
        <f t="shared" si="97"/>
        <v/>
      </c>
    </row>
    <row r="802" spans="2:18" ht="13" x14ac:dyDescent="0.3">
      <c r="B802" s="58">
        <f t="shared" si="93"/>
        <v>0</v>
      </c>
      <c r="C802" s="58" t="str">
        <f t="shared" si="94"/>
        <v/>
      </c>
      <c r="D802" s="58" t="str">
        <f>IF(OR(E802=0,E802=""),"",COUNTIF($E$7:E802,E802)&amp;E802)</f>
        <v/>
      </c>
      <c r="E802" s="58" t="str">
        <f t="shared" si="95"/>
        <v/>
      </c>
      <c r="F802" s="57">
        <f t="shared" si="96"/>
        <v>0</v>
      </c>
      <c r="H802" s="51"/>
      <c r="I802" s="50"/>
      <c r="J802" s="50"/>
      <c r="K802" s="50"/>
      <c r="L802" s="55" t="str">
        <f t="shared" si="92"/>
        <v/>
      </c>
      <c r="M802" s="48"/>
      <c r="N802" s="49"/>
      <c r="O802" s="50"/>
      <c r="P802" s="81" t="str">
        <f t="shared" si="98"/>
        <v/>
      </c>
      <c r="Q802" s="5"/>
      <c r="R802" s="81" t="str">
        <f t="shared" si="97"/>
        <v/>
      </c>
    </row>
    <row r="803" spans="2:18" ht="13" x14ac:dyDescent="0.3">
      <c r="B803" s="58">
        <f t="shared" si="93"/>
        <v>0</v>
      </c>
      <c r="C803" s="58" t="str">
        <f t="shared" si="94"/>
        <v/>
      </c>
      <c r="D803" s="58" t="str">
        <f>IF(OR(E803=0,E803=""),"",COUNTIF($E$7:E803,E803)&amp;E803)</f>
        <v/>
      </c>
      <c r="E803" s="58" t="str">
        <f t="shared" si="95"/>
        <v/>
      </c>
      <c r="F803" s="57">
        <f t="shared" si="96"/>
        <v>0</v>
      </c>
      <c r="H803" s="51"/>
      <c r="I803" s="50"/>
      <c r="J803" s="50"/>
      <c r="K803" s="50"/>
      <c r="L803" s="55" t="str">
        <f t="shared" si="92"/>
        <v/>
      </c>
      <c r="M803" s="48"/>
      <c r="N803" s="49"/>
      <c r="O803" s="50"/>
      <c r="P803" s="81" t="str">
        <f t="shared" si="98"/>
        <v/>
      </c>
      <c r="Q803" s="5"/>
      <c r="R803" s="81" t="str">
        <f t="shared" si="97"/>
        <v/>
      </c>
    </row>
    <row r="804" spans="2:18" ht="13" x14ac:dyDescent="0.3">
      <c r="B804" s="58">
        <f t="shared" si="93"/>
        <v>0</v>
      </c>
      <c r="C804" s="58" t="str">
        <f t="shared" si="94"/>
        <v/>
      </c>
      <c r="D804" s="58" t="str">
        <f>IF(OR(E804=0,E804=""),"",COUNTIF($E$7:E804,E804)&amp;E804)</f>
        <v/>
      </c>
      <c r="E804" s="58" t="str">
        <f t="shared" si="95"/>
        <v/>
      </c>
      <c r="F804" s="57">
        <f t="shared" si="96"/>
        <v>0</v>
      </c>
      <c r="H804" s="51"/>
      <c r="I804" s="50"/>
      <c r="J804" s="50"/>
      <c r="K804" s="50"/>
      <c r="L804" s="55" t="str">
        <f t="shared" si="92"/>
        <v/>
      </c>
      <c r="M804" s="48"/>
      <c r="N804" s="49"/>
      <c r="O804" s="50"/>
      <c r="P804" s="81" t="str">
        <f t="shared" si="98"/>
        <v/>
      </c>
      <c r="Q804" s="5"/>
      <c r="R804" s="81" t="str">
        <f t="shared" si="97"/>
        <v/>
      </c>
    </row>
    <row r="805" spans="2:18" ht="13" x14ac:dyDescent="0.3">
      <c r="B805" s="58">
        <f t="shared" si="93"/>
        <v>0</v>
      </c>
      <c r="C805" s="58" t="str">
        <f t="shared" si="94"/>
        <v/>
      </c>
      <c r="D805" s="58" t="str">
        <f>IF(OR(E805=0,E805=""),"",COUNTIF($E$7:E805,E805)&amp;E805)</f>
        <v/>
      </c>
      <c r="E805" s="58" t="str">
        <f t="shared" si="95"/>
        <v/>
      </c>
      <c r="F805" s="57">
        <f t="shared" si="96"/>
        <v>0</v>
      </c>
      <c r="H805" s="51"/>
      <c r="I805" s="50"/>
      <c r="J805" s="50"/>
      <c r="K805" s="50"/>
      <c r="L805" s="55" t="str">
        <f t="shared" si="92"/>
        <v/>
      </c>
      <c r="M805" s="48"/>
      <c r="N805" s="49"/>
      <c r="O805" s="50"/>
      <c r="P805" s="81" t="str">
        <f t="shared" si="98"/>
        <v/>
      </c>
      <c r="Q805" s="5"/>
      <c r="R805" s="81" t="str">
        <f t="shared" si="97"/>
        <v/>
      </c>
    </row>
    <row r="806" spans="2:18" ht="13" x14ac:dyDescent="0.3">
      <c r="B806" s="58">
        <f t="shared" si="93"/>
        <v>0</v>
      </c>
      <c r="C806" s="58" t="str">
        <f t="shared" si="94"/>
        <v/>
      </c>
      <c r="D806" s="58" t="str">
        <f>IF(OR(E806=0,E806=""),"",COUNTIF($E$7:E806,E806)&amp;E806)</f>
        <v/>
      </c>
      <c r="E806" s="58" t="str">
        <f t="shared" si="95"/>
        <v/>
      </c>
      <c r="F806" s="57">
        <f t="shared" si="96"/>
        <v>0</v>
      </c>
      <c r="H806" s="51"/>
      <c r="I806" s="50"/>
      <c r="J806" s="50"/>
      <c r="K806" s="50"/>
      <c r="L806" s="55" t="str">
        <f t="shared" si="92"/>
        <v/>
      </c>
      <c r="M806" s="48"/>
      <c r="N806" s="49"/>
      <c r="O806" s="50"/>
      <c r="P806" s="81" t="str">
        <f t="shared" si="98"/>
        <v/>
      </c>
      <c r="Q806" s="5"/>
      <c r="R806" s="81" t="str">
        <f t="shared" si="97"/>
        <v/>
      </c>
    </row>
    <row r="807" spans="2:18" ht="13" x14ac:dyDescent="0.3">
      <c r="B807" s="58">
        <f t="shared" si="93"/>
        <v>0</v>
      </c>
      <c r="C807" s="58" t="str">
        <f t="shared" si="94"/>
        <v/>
      </c>
      <c r="D807" s="58" t="str">
        <f>IF(OR(E807=0,E807=""),"",COUNTIF($E$7:E807,E807)&amp;E807)</f>
        <v/>
      </c>
      <c r="E807" s="58" t="str">
        <f t="shared" si="95"/>
        <v/>
      </c>
      <c r="F807" s="57">
        <f t="shared" si="96"/>
        <v>0</v>
      </c>
      <c r="H807" s="51"/>
      <c r="I807" s="50"/>
      <c r="J807" s="50"/>
      <c r="K807" s="50"/>
      <c r="L807" s="55" t="str">
        <f t="shared" si="92"/>
        <v/>
      </c>
      <c r="M807" s="48"/>
      <c r="N807" s="49"/>
      <c r="O807" s="50"/>
      <c r="P807" s="81" t="str">
        <f t="shared" si="98"/>
        <v/>
      </c>
      <c r="Q807" s="5"/>
      <c r="R807" s="81" t="str">
        <f t="shared" si="97"/>
        <v/>
      </c>
    </row>
    <row r="808" spans="2:18" ht="13" x14ac:dyDescent="0.3">
      <c r="B808" s="58">
        <f t="shared" si="93"/>
        <v>0</v>
      </c>
      <c r="C808" s="58" t="str">
        <f t="shared" si="94"/>
        <v/>
      </c>
      <c r="D808" s="58" t="str">
        <f>IF(OR(E808=0,E808=""),"",COUNTIF($E$7:E808,E808)&amp;E808)</f>
        <v/>
      </c>
      <c r="E808" s="58" t="str">
        <f t="shared" si="95"/>
        <v/>
      </c>
      <c r="F808" s="57">
        <f t="shared" si="96"/>
        <v>0</v>
      </c>
      <c r="H808" s="51"/>
      <c r="I808" s="50"/>
      <c r="J808" s="50"/>
      <c r="K808" s="50"/>
      <c r="L808" s="55" t="str">
        <f t="shared" si="92"/>
        <v/>
      </c>
      <c r="M808" s="48"/>
      <c r="N808" s="49"/>
      <c r="O808" s="50"/>
      <c r="P808" s="81" t="str">
        <f t="shared" si="98"/>
        <v/>
      </c>
      <c r="Q808" s="5"/>
      <c r="R808" s="81" t="str">
        <f t="shared" si="97"/>
        <v/>
      </c>
    </row>
    <row r="809" spans="2:18" ht="13" x14ac:dyDescent="0.3">
      <c r="B809" s="58">
        <f t="shared" si="93"/>
        <v>0</v>
      </c>
      <c r="C809" s="58" t="str">
        <f t="shared" si="94"/>
        <v/>
      </c>
      <c r="D809" s="58" t="str">
        <f>IF(OR(E809=0,E809=""),"",COUNTIF($E$7:E809,E809)&amp;E809)</f>
        <v/>
      </c>
      <c r="E809" s="58" t="str">
        <f t="shared" si="95"/>
        <v/>
      </c>
      <c r="F809" s="57">
        <f t="shared" si="96"/>
        <v>0</v>
      </c>
      <c r="H809" s="51"/>
      <c r="I809" s="50"/>
      <c r="J809" s="50"/>
      <c r="K809" s="50"/>
      <c r="L809" s="55" t="str">
        <f t="shared" si="92"/>
        <v/>
      </c>
      <c r="M809" s="48"/>
      <c r="N809" s="49"/>
      <c r="O809" s="50"/>
      <c r="P809" s="81" t="str">
        <f t="shared" si="98"/>
        <v/>
      </c>
      <c r="Q809" s="5"/>
      <c r="R809" s="81" t="str">
        <f t="shared" si="97"/>
        <v/>
      </c>
    </row>
    <row r="810" spans="2:18" ht="13" x14ac:dyDescent="0.3">
      <c r="B810" s="58">
        <f t="shared" si="93"/>
        <v>0</v>
      </c>
      <c r="C810" s="58" t="str">
        <f t="shared" si="94"/>
        <v/>
      </c>
      <c r="D810" s="58" t="str">
        <f>IF(OR(E810=0,E810=""),"",COUNTIF($E$7:E810,E810)&amp;E810)</f>
        <v/>
      </c>
      <c r="E810" s="58" t="str">
        <f t="shared" si="95"/>
        <v/>
      </c>
      <c r="F810" s="57">
        <f t="shared" si="96"/>
        <v>0</v>
      </c>
      <c r="H810" s="51"/>
      <c r="I810" s="50"/>
      <c r="J810" s="50"/>
      <c r="K810" s="50"/>
      <c r="L810" s="55" t="str">
        <f t="shared" si="92"/>
        <v/>
      </c>
      <c r="M810" s="48"/>
      <c r="N810" s="49"/>
      <c r="O810" s="50"/>
      <c r="P810" s="81" t="str">
        <f t="shared" si="98"/>
        <v/>
      </c>
      <c r="Q810" s="5"/>
      <c r="R810" s="81" t="str">
        <f t="shared" si="97"/>
        <v/>
      </c>
    </row>
    <row r="811" spans="2:18" ht="13" x14ac:dyDescent="0.3">
      <c r="B811" s="58">
        <f t="shared" si="93"/>
        <v>0</v>
      </c>
      <c r="C811" s="58" t="str">
        <f t="shared" si="94"/>
        <v/>
      </c>
      <c r="D811" s="58" t="str">
        <f>IF(OR(E811=0,E811=""),"",COUNTIF($E$7:E811,E811)&amp;E811)</f>
        <v/>
      </c>
      <c r="E811" s="58" t="str">
        <f t="shared" si="95"/>
        <v/>
      </c>
      <c r="F811" s="57">
        <f t="shared" si="96"/>
        <v>0</v>
      </c>
      <c r="H811" s="51"/>
      <c r="I811" s="50"/>
      <c r="J811" s="50"/>
      <c r="K811" s="50"/>
      <c r="L811" s="55" t="str">
        <f t="shared" si="92"/>
        <v/>
      </c>
      <c r="M811" s="48"/>
      <c r="N811" s="49"/>
      <c r="O811" s="50"/>
      <c r="P811" s="81" t="str">
        <f t="shared" si="98"/>
        <v/>
      </c>
      <c r="Q811" s="5"/>
      <c r="R811" s="81" t="str">
        <f t="shared" si="97"/>
        <v/>
      </c>
    </row>
    <row r="812" spans="2:18" ht="13" x14ac:dyDescent="0.3">
      <c r="B812" s="58">
        <f t="shared" si="93"/>
        <v>0</v>
      </c>
      <c r="C812" s="58" t="str">
        <f t="shared" si="94"/>
        <v/>
      </c>
      <c r="D812" s="58" t="str">
        <f>IF(OR(E812=0,E812=""),"",COUNTIF($E$7:E812,E812)&amp;E812)</f>
        <v/>
      </c>
      <c r="E812" s="58" t="str">
        <f t="shared" si="95"/>
        <v/>
      </c>
      <c r="F812" s="57">
        <f t="shared" si="96"/>
        <v>0</v>
      </c>
      <c r="H812" s="51"/>
      <c r="I812" s="50"/>
      <c r="J812" s="50"/>
      <c r="K812" s="50"/>
      <c r="L812" s="55" t="str">
        <f t="shared" si="92"/>
        <v/>
      </c>
      <c r="M812" s="48"/>
      <c r="N812" s="49"/>
      <c r="O812" s="50"/>
      <c r="P812" s="81" t="str">
        <f t="shared" si="98"/>
        <v/>
      </c>
      <c r="Q812" s="5"/>
      <c r="R812" s="81" t="str">
        <f t="shared" si="97"/>
        <v/>
      </c>
    </row>
    <row r="813" spans="2:18" ht="13" x14ac:dyDescent="0.3">
      <c r="B813" s="58">
        <f t="shared" si="93"/>
        <v>0</v>
      </c>
      <c r="C813" s="58" t="str">
        <f t="shared" si="94"/>
        <v/>
      </c>
      <c r="D813" s="58" t="str">
        <f>IF(OR(E813=0,E813=""),"",COUNTIF($E$7:E813,E813)&amp;E813)</f>
        <v/>
      </c>
      <c r="E813" s="58" t="str">
        <f t="shared" si="95"/>
        <v/>
      </c>
      <c r="F813" s="57">
        <f t="shared" si="96"/>
        <v>0</v>
      </c>
      <c r="H813" s="51"/>
      <c r="I813" s="50"/>
      <c r="J813" s="50"/>
      <c r="K813" s="50"/>
      <c r="L813" s="55" t="str">
        <f t="shared" si="92"/>
        <v/>
      </c>
      <c r="M813" s="48"/>
      <c r="N813" s="49"/>
      <c r="O813" s="50"/>
      <c r="P813" s="81" t="str">
        <f t="shared" si="98"/>
        <v/>
      </c>
      <c r="Q813" s="5"/>
      <c r="R813" s="81" t="str">
        <f t="shared" si="97"/>
        <v/>
      </c>
    </row>
    <row r="814" spans="2:18" ht="13" x14ac:dyDescent="0.3">
      <c r="B814" s="58">
        <f t="shared" si="93"/>
        <v>0</v>
      </c>
      <c r="C814" s="58" t="str">
        <f t="shared" si="94"/>
        <v/>
      </c>
      <c r="D814" s="58" t="str">
        <f>IF(OR(E814=0,E814=""),"",COUNTIF($E$7:E814,E814)&amp;E814)</f>
        <v/>
      </c>
      <c r="E814" s="58" t="str">
        <f t="shared" si="95"/>
        <v/>
      </c>
      <c r="F814" s="57">
        <f t="shared" si="96"/>
        <v>0</v>
      </c>
      <c r="H814" s="51"/>
      <c r="I814" s="50"/>
      <c r="J814" s="50"/>
      <c r="K814" s="50"/>
      <c r="L814" s="55" t="str">
        <f t="shared" si="92"/>
        <v/>
      </c>
      <c r="M814" s="48"/>
      <c r="N814" s="49"/>
      <c r="O814" s="50"/>
      <c r="P814" s="81" t="str">
        <f t="shared" si="98"/>
        <v/>
      </c>
      <c r="Q814" s="5"/>
      <c r="R814" s="81" t="str">
        <f t="shared" si="97"/>
        <v/>
      </c>
    </row>
    <row r="815" spans="2:18" ht="13" x14ac:dyDescent="0.3">
      <c r="B815" s="58">
        <f t="shared" si="93"/>
        <v>0</v>
      </c>
      <c r="C815" s="58" t="str">
        <f t="shared" si="94"/>
        <v/>
      </c>
      <c r="D815" s="58" t="str">
        <f>IF(OR(E815=0,E815=""),"",COUNTIF($E$7:E815,E815)&amp;E815)</f>
        <v/>
      </c>
      <c r="E815" s="58" t="str">
        <f t="shared" si="95"/>
        <v/>
      </c>
      <c r="F815" s="57">
        <f t="shared" si="96"/>
        <v>0</v>
      </c>
      <c r="H815" s="51"/>
      <c r="I815" s="50"/>
      <c r="J815" s="50"/>
      <c r="K815" s="50"/>
      <c r="L815" s="55" t="str">
        <f t="shared" si="92"/>
        <v/>
      </c>
      <c r="M815" s="48"/>
      <c r="N815" s="49"/>
      <c r="O815" s="50"/>
      <c r="P815" s="81" t="str">
        <f t="shared" si="98"/>
        <v/>
      </c>
      <c r="Q815" s="5"/>
      <c r="R815" s="81" t="str">
        <f t="shared" si="97"/>
        <v/>
      </c>
    </row>
    <row r="816" spans="2:18" ht="13" x14ac:dyDescent="0.3">
      <c r="B816" s="58">
        <f t="shared" si="93"/>
        <v>0</v>
      </c>
      <c r="C816" s="58" t="str">
        <f t="shared" si="94"/>
        <v/>
      </c>
      <c r="D816" s="58" t="str">
        <f>IF(OR(E816=0,E816=""),"",COUNTIF($E$7:E816,E816)&amp;E816)</f>
        <v/>
      </c>
      <c r="E816" s="58" t="str">
        <f t="shared" si="95"/>
        <v/>
      </c>
      <c r="F816" s="57">
        <f t="shared" si="96"/>
        <v>0</v>
      </c>
      <c r="H816" s="51"/>
      <c r="I816" s="50"/>
      <c r="J816" s="50"/>
      <c r="K816" s="50"/>
      <c r="L816" s="55" t="str">
        <f t="shared" si="92"/>
        <v/>
      </c>
      <c r="M816" s="48"/>
      <c r="N816" s="49"/>
      <c r="O816" s="50"/>
      <c r="P816" s="81" t="str">
        <f t="shared" si="98"/>
        <v/>
      </c>
      <c r="Q816" s="5"/>
      <c r="R816" s="81" t="str">
        <f t="shared" si="97"/>
        <v/>
      </c>
    </row>
    <row r="817" spans="2:18" ht="13" x14ac:dyDescent="0.3">
      <c r="B817" s="58">
        <f t="shared" si="93"/>
        <v>0</v>
      </c>
      <c r="C817" s="58" t="str">
        <f t="shared" si="94"/>
        <v/>
      </c>
      <c r="D817" s="58" t="str">
        <f>IF(OR(E817=0,E817=""),"",COUNTIF($E$7:E817,E817)&amp;E817)</f>
        <v/>
      </c>
      <c r="E817" s="58" t="str">
        <f t="shared" si="95"/>
        <v/>
      </c>
      <c r="F817" s="57">
        <f t="shared" si="96"/>
        <v>0</v>
      </c>
      <c r="H817" s="51"/>
      <c r="I817" s="50"/>
      <c r="J817" s="50"/>
      <c r="K817" s="50"/>
      <c r="L817" s="55" t="str">
        <f t="shared" si="92"/>
        <v/>
      </c>
      <c r="M817" s="48"/>
      <c r="N817" s="49"/>
      <c r="O817" s="50"/>
      <c r="P817" s="81" t="str">
        <f t="shared" si="98"/>
        <v/>
      </c>
      <c r="Q817" s="5"/>
      <c r="R817" s="81" t="str">
        <f t="shared" si="97"/>
        <v/>
      </c>
    </row>
    <row r="818" spans="2:18" ht="13" x14ac:dyDescent="0.3">
      <c r="B818" s="58">
        <f t="shared" si="93"/>
        <v>0</v>
      </c>
      <c r="C818" s="58" t="str">
        <f t="shared" si="94"/>
        <v/>
      </c>
      <c r="D818" s="58" t="str">
        <f>IF(OR(E818=0,E818=""),"",COUNTIF($E$7:E818,E818)&amp;E818)</f>
        <v/>
      </c>
      <c r="E818" s="58" t="str">
        <f t="shared" si="95"/>
        <v/>
      </c>
      <c r="F818" s="57">
        <f t="shared" si="96"/>
        <v>0</v>
      </c>
      <c r="H818" s="51"/>
      <c r="I818" s="50"/>
      <c r="J818" s="50"/>
      <c r="K818" s="50"/>
      <c r="L818" s="55" t="str">
        <f t="shared" si="92"/>
        <v/>
      </c>
      <c r="M818" s="48"/>
      <c r="N818" s="49"/>
      <c r="O818" s="50"/>
      <c r="P818" s="81" t="str">
        <f t="shared" si="98"/>
        <v/>
      </c>
      <c r="Q818" s="5"/>
      <c r="R818" s="81" t="str">
        <f t="shared" si="97"/>
        <v/>
      </c>
    </row>
    <row r="819" spans="2:18" ht="13" x14ac:dyDescent="0.3">
      <c r="B819" s="58">
        <f t="shared" si="93"/>
        <v>0</v>
      </c>
      <c r="C819" s="58" t="str">
        <f t="shared" si="94"/>
        <v/>
      </c>
      <c r="D819" s="58" t="str">
        <f>IF(OR(E819=0,E819=""),"",COUNTIF($E$7:E819,E819)&amp;E819)</f>
        <v/>
      </c>
      <c r="E819" s="58" t="str">
        <f t="shared" si="95"/>
        <v/>
      </c>
      <c r="F819" s="57">
        <f t="shared" si="96"/>
        <v>0</v>
      </c>
      <c r="H819" s="51"/>
      <c r="I819" s="50"/>
      <c r="J819" s="50"/>
      <c r="K819" s="50"/>
      <c r="L819" s="55" t="str">
        <f t="shared" si="92"/>
        <v/>
      </c>
      <c r="M819" s="48"/>
      <c r="N819" s="49"/>
      <c r="O819" s="50"/>
      <c r="P819" s="81" t="str">
        <f t="shared" si="98"/>
        <v/>
      </c>
      <c r="Q819" s="5"/>
      <c r="R819" s="81" t="str">
        <f t="shared" si="97"/>
        <v/>
      </c>
    </row>
    <row r="820" spans="2:18" ht="13" x14ac:dyDescent="0.3">
      <c r="B820" s="58">
        <f t="shared" si="93"/>
        <v>0</v>
      </c>
      <c r="C820" s="58" t="str">
        <f t="shared" si="94"/>
        <v/>
      </c>
      <c r="D820" s="58" t="str">
        <f>IF(OR(E820=0,E820=""),"",COUNTIF($E$7:E820,E820)&amp;E820)</f>
        <v/>
      </c>
      <c r="E820" s="58" t="str">
        <f t="shared" si="95"/>
        <v/>
      </c>
      <c r="F820" s="57">
        <f t="shared" si="96"/>
        <v>0</v>
      </c>
      <c r="H820" s="51"/>
      <c r="I820" s="50"/>
      <c r="J820" s="50"/>
      <c r="K820" s="50"/>
      <c r="L820" s="55" t="str">
        <f t="shared" si="92"/>
        <v/>
      </c>
      <c r="M820" s="48"/>
      <c r="N820" s="49"/>
      <c r="O820" s="50"/>
      <c r="P820" s="81" t="str">
        <f t="shared" si="98"/>
        <v/>
      </c>
      <c r="Q820" s="5"/>
      <c r="R820" s="81" t="str">
        <f t="shared" si="97"/>
        <v/>
      </c>
    </row>
    <row r="821" spans="2:18" ht="13" x14ac:dyDescent="0.3">
      <c r="B821" s="58">
        <f t="shared" si="93"/>
        <v>0</v>
      </c>
      <c r="C821" s="58" t="str">
        <f t="shared" si="94"/>
        <v/>
      </c>
      <c r="D821" s="58" t="str">
        <f>IF(OR(E821=0,E821=""),"",COUNTIF($E$7:E821,E821)&amp;E821)</f>
        <v/>
      </c>
      <c r="E821" s="58" t="str">
        <f t="shared" si="95"/>
        <v/>
      </c>
      <c r="F821" s="57">
        <f t="shared" si="96"/>
        <v>0</v>
      </c>
      <c r="H821" s="51"/>
      <c r="I821" s="50"/>
      <c r="J821" s="50"/>
      <c r="K821" s="50"/>
      <c r="L821" s="55" t="str">
        <f t="shared" si="92"/>
        <v/>
      </c>
      <c r="M821" s="48"/>
      <c r="N821" s="49"/>
      <c r="O821" s="50"/>
      <c r="P821" s="81" t="str">
        <f t="shared" si="98"/>
        <v/>
      </c>
      <c r="Q821" s="5"/>
      <c r="R821" s="81" t="str">
        <f t="shared" si="97"/>
        <v/>
      </c>
    </row>
    <row r="822" spans="2:18" ht="13" x14ac:dyDescent="0.3">
      <c r="B822" s="58">
        <f t="shared" si="93"/>
        <v>0</v>
      </c>
      <c r="C822" s="58" t="str">
        <f t="shared" si="94"/>
        <v/>
      </c>
      <c r="D822" s="58" t="str">
        <f>IF(OR(E822=0,E822=""),"",COUNTIF($E$7:E822,E822)&amp;E822)</f>
        <v/>
      </c>
      <c r="E822" s="58" t="str">
        <f t="shared" si="95"/>
        <v/>
      </c>
      <c r="F822" s="57">
        <f t="shared" si="96"/>
        <v>0</v>
      </c>
      <c r="H822" s="51"/>
      <c r="I822" s="50"/>
      <c r="J822" s="50"/>
      <c r="K822" s="50"/>
      <c r="L822" s="55" t="str">
        <f t="shared" si="92"/>
        <v/>
      </c>
      <c r="M822" s="48"/>
      <c r="N822" s="49"/>
      <c r="O822" s="50"/>
      <c r="P822" s="81" t="str">
        <f t="shared" si="98"/>
        <v/>
      </c>
      <c r="Q822" s="5"/>
      <c r="R822" s="81" t="str">
        <f t="shared" si="97"/>
        <v/>
      </c>
    </row>
    <row r="823" spans="2:18" ht="13" x14ac:dyDescent="0.3">
      <c r="B823" s="58">
        <f t="shared" si="93"/>
        <v>0</v>
      </c>
      <c r="C823" s="58" t="str">
        <f t="shared" si="94"/>
        <v/>
      </c>
      <c r="D823" s="58" t="str">
        <f>IF(OR(E823=0,E823=""),"",COUNTIF($E$7:E823,E823)&amp;E823)</f>
        <v/>
      </c>
      <c r="E823" s="58" t="str">
        <f t="shared" si="95"/>
        <v/>
      </c>
      <c r="F823" s="57">
        <f t="shared" si="96"/>
        <v>0</v>
      </c>
      <c r="H823" s="51"/>
      <c r="I823" s="50"/>
      <c r="J823" s="50"/>
      <c r="K823" s="50"/>
      <c r="L823" s="55" t="str">
        <f>IFERROR(IF(K823="","",VLOOKUP(K823,T_Akun,2,0)),"Cek Kembali Kode Akun nya!!!")</f>
        <v/>
      </c>
      <c r="M823" s="48"/>
      <c r="N823" s="49"/>
      <c r="O823" s="50"/>
      <c r="P823" s="81" t="str">
        <f t="shared" si="98"/>
        <v/>
      </c>
      <c r="Q823" s="5"/>
      <c r="R823" s="81" t="str">
        <f t="shared" si="97"/>
        <v/>
      </c>
    </row>
    <row r="824" spans="2:18" ht="13" x14ac:dyDescent="0.3">
      <c r="B824" s="58">
        <f t="shared" si="93"/>
        <v>0</v>
      </c>
      <c r="C824" s="58" t="str">
        <f t="shared" si="94"/>
        <v/>
      </c>
      <c r="D824" s="58" t="str">
        <f>IF(OR(E824=0,E824=""),"",COUNTIF($E$7:E824,E824)&amp;E824)</f>
        <v/>
      </c>
      <c r="E824" s="58" t="str">
        <f t="shared" si="95"/>
        <v/>
      </c>
      <c r="F824" s="57">
        <f t="shared" si="96"/>
        <v>0</v>
      </c>
      <c r="H824" s="51"/>
      <c r="I824" s="50"/>
      <c r="J824" s="50"/>
      <c r="K824" s="50"/>
      <c r="L824" s="55" t="str">
        <f>IFERROR(IF(K824="","",VLOOKUP(K824,T_Akun,2,0)),"Cek Kembali Kode Akun nya!!!")</f>
        <v/>
      </c>
      <c r="M824" s="48"/>
      <c r="N824" s="49"/>
      <c r="O824" s="50"/>
      <c r="P824" s="81" t="str">
        <f t="shared" si="98"/>
        <v/>
      </c>
      <c r="Q824" s="5"/>
      <c r="R824" s="81" t="str">
        <f t="shared" si="97"/>
        <v/>
      </c>
    </row>
    <row r="825" spans="2:18" ht="13" x14ac:dyDescent="0.3">
      <c r="B825" s="58">
        <f t="shared" si="93"/>
        <v>0</v>
      </c>
      <c r="C825" s="58" t="str">
        <f t="shared" si="94"/>
        <v/>
      </c>
      <c r="D825" s="58" t="str">
        <f>IF(OR(E825=0,E825=""),"",COUNTIF($E$7:E825,E825)&amp;E825)</f>
        <v/>
      </c>
      <c r="E825" s="58" t="str">
        <f t="shared" si="95"/>
        <v/>
      </c>
      <c r="F825" s="57">
        <f t="shared" si="96"/>
        <v>0</v>
      </c>
      <c r="H825" s="51"/>
      <c r="I825" s="50"/>
      <c r="J825" s="50"/>
      <c r="K825" s="50"/>
      <c r="L825" s="55" t="str">
        <f t="shared" si="92"/>
        <v/>
      </c>
      <c r="M825" s="48"/>
      <c r="N825" s="49"/>
      <c r="O825" s="50"/>
      <c r="P825" s="81" t="str">
        <f t="shared" si="98"/>
        <v/>
      </c>
      <c r="Q825" s="5"/>
      <c r="R825" s="81" t="str">
        <f t="shared" si="97"/>
        <v/>
      </c>
    </row>
    <row r="826" spans="2:18" ht="13" x14ac:dyDescent="0.3">
      <c r="B826" s="58">
        <f t="shared" si="93"/>
        <v>0</v>
      </c>
      <c r="C826" s="58" t="str">
        <f t="shared" si="94"/>
        <v/>
      </c>
      <c r="D826" s="58" t="str">
        <f>IF(OR(E826=0,E826=""),"",COUNTIF($E$7:E826,E826)&amp;E826)</f>
        <v/>
      </c>
      <c r="E826" s="58" t="str">
        <f t="shared" si="95"/>
        <v/>
      </c>
      <c r="F826" s="57">
        <f t="shared" si="96"/>
        <v>0</v>
      </c>
      <c r="H826" s="51"/>
      <c r="I826" s="50"/>
      <c r="J826" s="50"/>
      <c r="K826" s="50"/>
      <c r="L826" s="55" t="str">
        <f t="shared" si="92"/>
        <v/>
      </c>
      <c r="M826" s="48"/>
      <c r="N826" s="49"/>
      <c r="O826" s="50"/>
      <c r="P826" s="81" t="str">
        <f t="shared" si="98"/>
        <v/>
      </c>
      <c r="Q826" s="5"/>
      <c r="R826" s="81" t="str">
        <f t="shared" si="97"/>
        <v/>
      </c>
    </row>
    <row r="827" spans="2:18" ht="13" x14ac:dyDescent="0.3">
      <c r="B827" s="58">
        <f t="shared" si="93"/>
        <v>0</v>
      </c>
      <c r="C827" s="58" t="str">
        <f t="shared" si="94"/>
        <v/>
      </c>
      <c r="D827" s="58" t="str">
        <f>IF(OR(E827=0,E827=""),"",COUNTIF($E$7:E827,E827)&amp;E827)</f>
        <v/>
      </c>
      <c r="E827" s="58" t="str">
        <f t="shared" si="95"/>
        <v/>
      </c>
      <c r="F827" s="57">
        <f t="shared" si="96"/>
        <v>0</v>
      </c>
      <c r="H827" s="51"/>
      <c r="I827" s="50"/>
      <c r="J827" s="50"/>
      <c r="K827" s="50"/>
      <c r="L827" s="55" t="str">
        <f t="shared" si="92"/>
        <v/>
      </c>
      <c r="M827" s="48"/>
      <c r="N827" s="49"/>
      <c r="O827" s="50"/>
      <c r="P827" s="81" t="str">
        <f t="shared" si="98"/>
        <v/>
      </c>
      <c r="Q827" s="5"/>
      <c r="R827" s="81" t="str">
        <f t="shared" si="97"/>
        <v/>
      </c>
    </row>
    <row r="828" spans="2:18" ht="13" x14ac:dyDescent="0.3">
      <c r="B828" s="58">
        <f t="shared" si="93"/>
        <v>0</v>
      </c>
      <c r="C828" s="58" t="str">
        <f t="shared" si="94"/>
        <v/>
      </c>
      <c r="D828" s="58" t="str">
        <f>IF(OR(E828=0,E828=""),"",COUNTIF($E$7:E828,E828)&amp;E828)</f>
        <v/>
      </c>
      <c r="E828" s="58" t="str">
        <f t="shared" si="95"/>
        <v/>
      </c>
      <c r="F828" s="57">
        <f t="shared" si="96"/>
        <v>0</v>
      </c>
      <c r="H828" s="51"/>
      <c r="I828" s="50"/>
      <c r="J828" s="50"/>
      <c r="K828" s="50"/>
      <c r="L828" s="55" t="str">
        <f t="shared" si="92"/>
        <v/>
      </c>
      <c r="M828" s="48"/>
      <c r="N828" s="49"/>
      <c r="O828" s="50"/>
      <c r="P828" s="81" t="str">
        <f t="shared" si="98"/>
        <v/>
      </c>
      <c r="Q828" s="5"/>
      <c r="R828" s="81" t="str">
        <f t="shared" si="97"/>
        <v/>
      </c>
    </row>
    <row r="829" spans="2:18" ht="13" x14ac:dyDescent="0.3">
      <c r="B829" s="58">
        <f t="shared" si="93"/>
        <v>0</v>
      </c>
      <c r="C829" s="58" t="str">
        <f t="shared" si="94"/>
        <v/>
      </c>
      <c r="D829" s="58" t="str">
        <f>IF(OR(E829=0,E829=""),"",COUNTIF($E$7:E829,E829)&amp;E829)</f>
        <v/>
      </c>
      <c r="E829" s="58" t="str">
        <f t="shared" si="95"/>
        <v/>
      </c>
      <c r="F829" s="57">
        <f t="shared" si="96"/>
        <v>0</v>
      </c>
      <c r="H829" s="51"/>
      <c r="I829" s="50"/>
      <c r="J829" s="50"/>
      <c r="K829" s="50"/>
      <c r="L829" s="55" t="str">
        <f t="shared" si="92"/>
        <v/>
      </c>
      <c r="M829" s="48"/>
      <c r="N829" s="49"/>
      <c r="O829" s="50"/>
      <c r="P829" s="81" t="str">
        <f t="shared" si="98"/>
        <v/>
      </c>
      <c r="Q829" s="5"/>
      <c r="R829" s="81" t="str">
        <f t="shared" si="97"/>
        <v/>
      </c>
    </row>
    <row r="830" spans="2:18" ht="13" x14ac:dyDescent="0.3">
      <c r="B830" s="58">
        <f t="shared" si="93"/>
        <v>0</v>
      </c>
      <c r="C830" s="58" t="str">
        <f t="shared" si="94"/>
        <v/>
      </c>
      <c r="D830" s="58" t="str">
        <f>IF(OR(E830=0,E830=""),"",COUNTIF($E$7:E830,E830)&amp;E830)</f>
        <v/>
      </c>
      <c r="E830" s="58" t="str">
        <f t="shared" si="95"/>
        <v/>
      </c>
      <c r="F830" s="57">
        <f t="shared" si="96"/>
        <v>0</v>
      </c>
      <c r="H830" s="51"/>
      <c r="I830" s="50"/>
      <c r="J830" s="50"/>
      <c r="K830" s="50"/>
      <c r="L830" s="55" t="str">
        <f t="shared" si="92"/>
        <v/>
      </c>
      <c r="M830" s="48"/>
      <c r="N830" s="49"/>
      <c r="O830" s="50"/>
      <c r="P830" s="81" t="str">
        <f t="shared" si="98"/>
        <v/>
      </c>
      <c r="Q830" s="5"/>
      <c r="R830" s="81" t="str">
        <f t="shared" si="97"/>
        <v/>
      </c>
    </row>
    <row r="831" spans="2:18" ht="13" x14ac:dyDescent="0.3">
      <c r="B831" s="58">
        <f t="shared" si="93"/>
        <v>0</v>
      </c>
      <c r="C831" s="58" t="str">
        <f t="shared" si="94"/>
        <v/>
      </c>
      <c r="D831" s="58" t="str">
        <f>IF(OR(E831=0,E831=""),"",COUNTIF($E$7:E831,E831)&amp;E831)</f>
        <v/>
      </c>
      <c r="E831" s="58" t="str">
        <f t="shared" si="95"/>
        <v/>
      </c>
      <c r="F831" s="57">
        <f t="shared" si="96"/>
        <v>0</v>
      </c>
      <c r="H831" s="51"/>
      <c r="I831" s="50"/>
      <c r="J831" s="50"/>
      <c r="K831" s="50"/>
      <c r="L831" s="55" t="str">
        <f t="shared" si="92"/>
        <v/>
      </c>
      <c r="M831" s="48"/>
      <c r="N831" s="49"/>
      <c r="O831" s="50"/>
      <c r="P831" s="81" t="str">
        <f t="shared" si="98"/>
        <v/>
      </c>
      <c r="Q831" s="5"/>
      <c r="R831" s="81" t="str">
        <f t="shared" si="97"/>
        <v/>
      </c>
    </row>
    <row r="832" spans="2:18" ht="13" x14ac:dyDescent="0.3">
      <c r="B832" s="58">
        <f t="shared" si="93"/>
        <v>0</v>
      </c>
      <c r="C832" s="58" t="str">
        <f t="shared" si="94"/>
        <v/>
      </c>
      <c r="D832" s="58" t="str">
        <f>IF(OR(E832=0,E832=""),"",COUNTIF($E$7:E832,E832)&amp;E832)</f>
        <v/>
      </c>
      <c r="E832" s="58" t="str">
        <f t="shared" si="95"/>
        <v/>
      </c>
      <c r="F832" s="57">
        <f t="shared" si="96"/>
        <v>0</v>
      </c>
      <c r="H832" s="51"/>
      <c r="I832" s="50"/>
      <c r="J832" s="50"/>
      <c r="K832" s="50"/>
      <c r="L832" s="55" t="str">
        <f>IFERROR(IF(K832="","",VLOOKUP(K832,T_Akun,2,0)),"Cek Kembali Kode Akun nya!!!")</f>
        <v/>
      </c>
      <c r="M832" s="48"/>
      <c r="N832" s="49"/>
      <c r="O832" s="50"/>
      <c r="P832" s="81" t="str">
        <f t="shared" si="98"/>
        <v/>
      </c>
      <c r="Q832" s="5"/>
      <c r="R832" s="81" t="str">
        <f t="shared" si="97"/>
        <v/>
      </c>
    </row>
    <row r="833" spans="2:18" ht="13" x14ac:dyDescent="0.3">
      <c r="B833" s="58">
        <f t="shared" si="93"/>
        <v>0</v>
      </c>
      <c r="C833" s="58" t="str">
        <f t="shared" si="94"/>
        <v/>
      </c>
      <c r="D833" s="58" t="str">
        <f>IF(OR(E833=0,E833=""),"",COUNTIF($E$7:E833,E833)&amp;E833)</f>
        <v/>
      </c>
      <c r="E833" s="58" t="str">
        <f t="shared" si="95"/>
        <v/>
      </c>
      <c r="F833" s="57">
        <f t="shared" si="96"/>
        <v>0</v>
      </c>
      <c r="H833" s="51"/>
      <c r="I833" s="50"/>
      <c r="J833" s="50"/>
      <c r="K833" s="50"/>
      <c r="L833" s="55" t="str">
        <f>IFERROR(IF(K833="","",VLOOKUP(K833,T_Akun,2,0)),"Cek Kembali Kode Akun nya!!!")</f>
        <v/>
      </c>
      <c r="M833" s="48"/>
      <c r="N833" s="49"/>
      <c r="O833" s="50"/>
      <c r="P833" s="81" t="str">
        <f t="shared" si="98"/>
        <v/>
      </c>
      <c r="Q833" s="5"/>
      <c r="R833" s="81" t="str">
        <f t="shared" si="97"/>
        <v/>
      </c>
    </row>
    <row r="834" spans="2:18" ht="13" x14ac:dyDescent="0.3">
      <c r="B834" s="58">
        <f t="shared" si="93"/>
        <v>0</v>
      </c>
      <c r="C834" s="58" t="str">
        <f t="shared" si="94"/>
        <v/>
      </c>
      <c r="D834" s="58" t="str">
        <f>IF(OR(E834=0,E834=""),"",COUNTIF($E$7:E834,E834)&amp;E834)</f>
        <v/>
      </c>
      <c r="E834" s="58" t="str">
        <f t="shared" si="95"/>
        <v/>
      </c>
      <c r="F834" s="57">
        <f t="shared" si="96"/>
        <v>0</v>
      </c>
      <c r="H834" s="51"/>
      <c r="I834" s="50"/>
      <c r="J834" s="50"/>
      <c r="K834" s="50"/>
      <c r="L834" s="55" t="str">
        <f t="shared" si="92"/>
        <v/>
      </c>
      <c r="M834" s="48"/>
      <c r="N834" s="49"/>
      <c r="O834" s="50"/>
      <c r="P834" s="81" t="str">
        <f t="shared" si="98"/>
        <v/>
      </c>
      <c r="Q834" s="5"/>
      <c r="R834" s="81" t="str">
        <f t="shared" si="97"/>
        <v/>
      </c>
    </row>
    <row r="835" spans="2:18" ht="13" x14ac:dyDescent="0.3">
      <c r="B835" s="58">
        <f t="shared" si="93"/>
        <v>0</v>
      </c>
      <c r="C835" s="58" t="str">
        <f t="shared" si="94"/>
        <v/>
      </c>
      <c r="D835" s="58" t="str">
        <f>IF(OR(E835=0,E835=""),"",COUNTIF($E$7:E835,E835)&amp;E835)</f>
        <v/>
      </c>
      <c r="E835" s="58" t="str">
        <f t="shared" si="95"/>
        <v/>
      </c>
      <c r="F835" s="57">
        <f t="shared" si="96"/>
        <v>0</v>
      </c>
      <c r="H835" s="51"/>
      <c r="I835" s="50"/>
      <c r="J835" s="50"/>
      <c r="K835" s="50"/>
      <c r="L835" s="55" t="str">
        <f t="shared" si="92"/>
        <v/>
      </c>
      <c r="M835" s="48"/>
      <c r="N835" s="49"/>
      <c r="O835" s="50"/>
      <c r="P835" s="81" t="str">
        <f t="shared" si="98"/>
        <v/>
      </c>
      <c r="Q835" s="5"/>
      <c r="R835" s="81" t="str">
        <f t="shared" si="97"/>
        <v/>
      </c>
    </row>
    <row r="836" spans="2:18" ht="13" x14ac:dyDescent="0.3">
      <c r="B836" s="58">
        <f t="shared" si="93"/>
        <v>0</v>
      </c>
      <c r="C836" s="58" t="str">
        <f t="shared" si="94"/>
        <v/>
      </c>
      <c r="D836" s="58" t="str">
        <f>IF(OR(E836=0,E836=""),"",COUNTIF($E$7:E836,E836)&amp;E836)</f>
        <v/>
      </c>
      <c r="E836" s="58" t="str">
        <f t="shared" si="95"/>
        <v/>
      </c>
      <c r="F836" s="57">
        <f t="shared" si="96"/>
        <v>0</v>
      </c>
      <c r="H836" s="51"/>
      <c r="I836" s="50"/>
      <c r="J836" s="50"/>
      <c r="K836" s="50"/>
      <c r="L836" s="55" t="str">
        <f t="shared" si="92"/>
        <v/>
      </c>
      <c r="M836" s="48"/>
      <c r="N836" s="49"/>
      <c r="O836" s="50"/>
      <c r="P836" s="81" t="str">
        <f t="shared" si="98"/>
        <v/>
      </c>
      <c r="Q836" s="5"/>
      <c r="R836" s="81" t="str">
        <f t="shared" si="97"/>
        <v/>
      </c>
    </row>
    <row r="837" spans="2:18" ht="13" x14ac:dyDescent="0.3">
      <c r="B837" s="58">
        <f t="shared" si="93"/>
        <v>0</v>
      </c>
      <c r="C837" s="58" t="str">
        <f t="shared" si="94"/>
        <v/>
      </c>
      <c r="D837" s="58" t="str">
        <f>IF(OR(E837=0,E837=""),"",COUNTIF($E$7:E837,E837)&amp;E837)</f>
        <v/>
      </c>
      <c r="E837" s="58" t="str">
        <f t="shared" si="95"/>
        <v/>
      </c>
      <c r="F837" s="57">
        <f t="shared" si="96"/>
        <v>0</v>
      </c>
      <c r="H837" s="51"/>
      <c r="I837" s="50"/>
      <c r="J837" s="50"/>
      <c r="K837" s="50"/>
      <c r="L837" s="55" t="str">
        <f t="shared" si="92"/>
        <v/>
      </c>
      <c r="M837" s="48"/>
      <c r="N837" s="49"/>
      <c r="O837" s="50"/>
      <c r="P837" s="81" t="str">
        <f t="shared" si="98"/>
        <v/>
      </c>
      <c r="Q837" s="5"/>
      <c r="R837" s="81" t="str">
        <f t="shared" si="97"/>
        <v/>
      </c>
    </row>
    <row r="838" spans="2:18" ht="13" x14ac:dyDescent="0.3">
      <c r="B838" s="58">
        <f t="shared" si="93"/>
        <v>0</v>
      </c>
      <c r="C838" s="58" t="str">
        <f t="shared" si="94"/>
        <v/>
      </c>
      <c r="D838" s="58" t="str">
        <f>IF(OR(E838=0,E838=""),"",COUNTIF($E$7:E838,E838)&amp;E838)</f>
        <v/>
      </c>
      <c r="E838" s="58" t="str">
        <f t="shared" si="95"/>
        <v/>
      </c>
      <c r="F838" s="57">
        <f t="shared" si="96"/>
        <v>0</v>
      </c>
      <c r="H838" s="51"/>
      <c r="I838" s="50"/>
      <c r="J838" s="50"/>
      <c r="K838" s="50"/>
      <c r="L838" s="55" t="str">
        <f t="shared" ref="L838:L901" si="99">IFERROR(IF(K838="","",VLOOKUP(K838,T_Akun,2,0)),"Cek Kembali Kode Akun nya!!!")</f>
        <v/>
      </c>
      <c r="M838" s="48"/>
      <c r="N838" s="49"/>
      <c r="O838" s="50"/>
      <c r="P838" s="81" t="str">
        <f t="shared" si="98"/>
        <v/>
      </c>
      <c r="Q838" s="5"/>
      <c r="R838" s="81" t="str">
        <f t="shared" si="97"/>
        <v/>
      </c>
    </row>
    <row r="839" spans="2:18" ht="13" x14ac:dyDescent="0.3">
      <c r="B839" s="58">
        <f t="shared" ref="B839:B902" si="100">IF(C839&lt;&gt;"","",K839)</f>
        <v>0</v>
      </c>
      <c r="C839" s="58" t="str">
        <f t="shared" ref="C839:C902" si="101">IF(LEFT(I839,3)="JP-",K839,"")</f>
        <v/>
      </c>
      <c r="D839" s="58" t="str">
        <f>IF(OR(E839=0,E839=""),"",COUNTIF($E$7:E839,E839)&amp;E839)</f>
        <v/>
      </c>
      <c r="E839" s="58" t="str">
        <f t="shared" ref="E839:E902" si="102">IF(K839=Filter_BB,K839,"")</f>
        <v/>
      </c>
      <c r="F839" s="57">
        <f t="shared" ref="F839:F902" si="103">IF(J839="",0,1)</f>
        <v>0</v>
      </c>
      <c r="H839" s="51"/>
      <c r="I839" s="50"/>
      <c r="J839" s="50"/>
      <c r="K839" s="50"/>
      <c r="L839" s="55" t="str">
        <f t="shared" si="99"/>
        <v/>
      </c>
      <c r="M839" s="48"/>
      <c r="N839" s="49"/>
      <c r="O839" s="50"/>
      <c r="P839" s="81" t="str">
        <f t="shared" si="98"/>
        <v/>
      </c>
      <c r="Q839" s="5"/>
      <c r="R839" s="81" t="str">
        <f t="shared" ref="R839:R902" si="104">IF($O839&gt;0,$O839,IF($H839&gt;0,IF($O840&gt;0,$O840,""),""))</f>
        <v/>
      </c>
    </row>
    <row r="840" spans="2:18" ht="13" x14ac:dyDescent="0.3">
      <c r="B840" s="58">
        <f t="shared" si="100"/>
        <v>0</v>
      </c>
      <c r="C840" s="58" t="str">
        <f t="shared" si="101"/>
        <v/>
      </c>
      <c r="D840" s="58" t="str">
        <f>IF(OR(E840=0,E840=""),"",COUNTIF($E$7:E840,E840)&amp;E840)</f>
        <v/>
      </c>
      <c r="E840" s="58" t="str">
        <f t="shared" si="102"/>
        <v/>
      </c>
      <c r="F840" s="57">
        <f t="shared" si="103"/>
        <v>0</v>
      </c>
      <c r="H840" s="51"/>
      <c r="I840" s="50"/>
      <c r="J840" s="50"/>
      <c r="K840" s="50"/>
      <c r="L840" s="55" t="str">
        <f t="shared" si="99"/>
        <v/>
      </c>
      <c r="M840" s="48"/>
      <c r="N840" s="49"/>
      <c r="O840" s="50"/>
      <c r="P840" s="81" t="str">
        <f t="shared" ref="P840:P903" si="105">IF(O840&gt;0,O840,IF(H840&gt;0,IF(OR(P839="F.TTD",P839=""),R841,P839),""))</f>
        <v/>
      </c>
      <c r="Q840" s="5"/>
      <c r="R840" s="81" t="str">
        <f t="shared" si="104"/>
        <v/>
      </c>
    </row>
    <row r="841" spans="2:18" ht="13" x14ac:dyDescent="0.3">
      <c r="B841" s="58">
        <f t="shared" si="100"/>
        <v>0</v>
      </c>
      <c r="C841" s="58" t="str">
        <f t="shared" si="101"/>
        <v/>
      </c>
      <c r="D841" s="58" t="str">
        <f>IF(OR(E841=0,E841=""),"",COUNTIF($E$7:E841,E841)&amp;E841)</f>
        <v/>
      </c>
      <c r="E841" s="58" t="str">
        <f t="shared" si="102"/>
        <v/>
      </c>
      <c r="F841" s="57">
        <f t="shared" si="103"/>
        <v>0</v>
      </c>
      <c r="H841" s="51"/>
      <c r="I841" s="50"/>
      <c r="J841" s="50"/>
      <c r="K841" s="50"/>
      <c r="L841" s="55" t="str">
        <f t="shared" si="99"/>
        <v/>
      </c>
      <c r="M841" s="48"/>
      <c r="N841" s="49"/>
      <c r="O841" s="50"/>
      <c r="P841" s="81" t="str">
        <f t="shared" si="105"/>
        <v/>
      </c>
      <c r="Q841" s="5"/>
      <c r="R841" s="81" t="str">
        <f t="shared" si="104"/>
        <v/>
      </c>
    </row>
    <row r="842" spans="2:18" ht="13" x14ac:dyDescent="0.3">
      <c r="B842" s="58">
        <f t="shared" si="100"/>
        <v>0</v>
      </c>
      <c r="C842" s="58" t="str">
        <f t="shared" si="101"/>
        <v/>
      </c>
      <c r="D842" s="58" t="str">
        <f>IF(OR(E842=0,E842=""),"",COUNTIF($E$7:E842,E842)&amp;E842)</f>
        <v/>
      </c>
      <c r="E842" s="58" t="str">
        <f t="shared" si="102"/>
        <v/>
      </c>
      <c r="F842" s="57">
        <f t="shared" si="103"/>
        <v>0</v>
      </c>
      <c r="H842" s="51"/>
      <c r="I842" s="50"/>
      <c r="J842" s="50"/>
      <c r="K842" s="50"/>
      <c r="L842" s="55" t="str">
        <f t="shared" si="99"/>
        <v/>
      </c>
      <c r="M842" s="48"/>
      <c r="N842" s="49"/>
      <c r="O842" s="50"/>
      <c r="P842" s="81" t="str">
        <f t="shared" si="105"/>
        <v/>
      </c>
      <c r="Q842" s="5"/>
      <c r="R842" s="81" t="str">
        <f t="shared" si="104"/>
        <v/>
      </c>
    </row>
    <row r="843" spans="2:18" ht="13" x14ac:dyDescent="0.3">
      <c r="B843" s="58">
        <f t="shared" si="100"/>
        <v>0</v>
      </c>
      <c r="C843" s="58" t="str">
        <f t="shared" si="101"/>
        <v/>
      </c>
      <c r="D843" s="58" t="str">
        <f>IF(OR(E843=0,E843=""),"",COUNTIF($E$7:E843,E843)&amp;E843)</f>
        <v/>
      </c>
      <c r="E843" s="58" t="str">
        <f t="shared" si="102"/>
        <v/>
      </c>
      <c r="F843" s="57">
        <f t="shared" si="103"/>
        <v>0</v>
      </c>
      <c r="H843" s="51"/>
      <c r="I843" s="50"/>
      <c r="J843" s="50"/>
      <c r="K843" s="50"/>
      <c r="L843" s="55" t="str">
        <f t="shared" si="99"/>
        <v/>
      </c>
      <c r="M843" s="48"/>
      <c r="N843" s="49"/>
      <c r="O843" s="50"/>
      <c r="P843" s="81" t="str">
        <f t="shared" si="105"/>
        <v/>
      </c>
      <c r="Q843" s="5"/>
      <c r="R843" s="81" t="str">
        <f t="shared" si="104"/>
        <v/>
      </c>
    </row>
    <row r="844" spans="2:18" ht="13" x14ac:dyDescent="0.3">
      <c r="B844" s="58">
        <f t="shared" si="100"/>
        <v>0</v>
      </c>
      <c r="C844" s="58" t="str">
        <f t="shared" si="101"/>
        <v/>
      </c>
      <c r="D844" s="58" t="str">
        <f>IF(OR(E844=0,E844=""),"",COUNTIF($E$7:E844,E844)&amp;E844)</f>
        <v/>
      </c>
      <c r="E844" s="58" t="str">
        <f t="shared" si="102"/>
        <v/>
      </c>
      <c r="F844" s="57">
        <f t="shared" si="103"/>
        <v>0</v>
      </c>
      <c r="H844" s="51"/>
      <c r="I844" s="50"/>
      <c r="J844" s="50"/>
      <c r="K844" s="50"/>
      <c r="L844" s="55" t="str">
        <f t="shared" si="99"/>
        <v/>
      </c>
      <c r="M844" s="48"/>
      <c r="N844" s="49"/>
      <c r="O844" s="50"/>
      <c r="P844" s="81" t="str">
        <f t="shared" si="105"/>
        <v/>
      </c>
      <c r="Q844" s="5"/>
      <c r="R844" s="81" t="str">
        <f t="shared" si="104"/>
        <v/>
      </c>
    </row>
    <row r="845" spans="2:18" ht="13" x14ac:dyDescent="0.3">
      <c r="B845" s="58">
        <f t="shared" si="100"/>
        <v>0</v>
      </c>
      <c r="C845" s="58" t="str">
        <f t="shared" si="101"/>
        <v/>
      </c>
      <c r="D845" s="58" t="str">
        <f>IF(OR(E845=0,E845=""),"",COUNTIF($E$7:E845,E845)&amp;E845)</f>
        <v/>
      </c>
      <c r="E845" s="58" t="str">
        <f t="shared" si="102"/>
        <v/>
      </c>
      <c r="F845" s="57">
        <f t="shared" si="103"/>
        <v>0</v>
      </c>
      <c r="H845" s="51"/>
      <c r="I845" s="50"/>
      <c r="J845" s="50"/>
      <c r="K845" s="50"/>
      <c r="L845" s="55" t="str">
        <f t="shared" si="99"/>
        <v/>
      </c>
      <c r="M845" s="48"/>
      <c r="N845" s="49"/>
      <c r="O845" s="50"/>
      <c r="P845" s="81" t="str">
        <f t="shared" si="105"/>
        <v/>
      </c>
      <c r="Q845" s="5"/>
      <c r="R845" s="81" t="str">
        <f t="shared" si="104"/>
        <v/>
      </c>
    </row>
    <row r="846" spans="2:18" ht="13" x14ac:dyDescent="0.3">
      <c r="B846" s="58">
        <f t="shared" si="100"/>
        <v>0</v>
      </c>
      <c r="C846" s="58" t="str">
        <f t="shared" si="101"/>
        <v/>
      </c>
      <c r="D846" s="58" t="str">
        <f>IF(OR(E846=0,E846=""),"",COUNTIF($E$7:E846,E846)&amp;E846)</f>
        <v/>
      </c>
      <c r="E846" s="58" t="str">
        <f t="shared" si="102"/>
        <v/>
      </c>
      <c r="F846" s="57">
        <f t="shared" si="103"/>
        <v>0</v>
      </c>
      <c r="H846" s="51"/>
      <c r="I846" s="50"/>
      <c r="J846" s="50"/>
      <c r="K846" s="50"/>
      <c r="L846" s="55" t="str">
        <f t="shared" si="99"/>
        <v/>
      </c>
      <c r="M846" s="48"/>
      <c r="N846" s="49"/>
      <c r="O846" s="50"/>
      <c r="P846" s="81" t="str">
        <f t="shared" si="105"/>
        <v/>
      </c>
      <c r="Q846" s="5"/>
      <c r="R846" s="81" t="str">
        <f t="shared" si="104"/>
        <v/>
      </c>
    </row>
    <row r="847" spans="2:18" ht="13" x14ac:dyDescent="0.3">
      <c r="B847" s="58">
        <f t="shared" si="100"/>
        <v>0</v>
      </c>
      <c r="C847" s="58" t="str">
        <f t="shared" si="101"/>
        <v/>
      </c>
      <c r="D847" s="58" t="str">
        <f>IF(OR(E847=0,E847=""),"",COUNTIF($E$7:E847,E847)&amp;E847)</f>
        <v/>
      </c>
      <c r="E847" s="58" t="str">
        <f t="shared" si="102"/>
        <v/>
      </c>
      <c r="F847" s="57">
        <f t="shared" si="103"/>
        <v>0</v>
      </c>
      <c r="H847" s="51"/>
      <c r="I847" s="50"/>
      <c r="J847" s="50"/>
      <c r="K847" s="50"/>
      <c r="L847" s="55" t="str">
        <f t="shared" si="99"/>
        <v/>
      </c>
      <c r="M847" s="48"/>
      <c r="N847" s="49"/>
      <c r="O847" s="50"/>
      <c r="P847" s="81" t="str">
        <f t="shared" si="105"/>
        <v/>
      </c>
      <c r="Q847" s="5"/>
      <c r="R847" s="81" t="str">
        <f t="shared" si="104"/>
        <v/>
      </c>
    </row>
    <row r="848" spans="2:18" ht="13" x14ac:dyDescent="0.3">
      <c r="B848" s="58">
        <f t="shared" si="100"/>
        <v>0</v>
      </c>
      <c r="C848" s="58" t="str">
        <f t="shared" si="101"/>
        <v/>
      </c>
      <c r="D848" s="58" t="str">
        <f>IF(OR(E848=0,E848=""),"",COUNTIF($E$7:E848,E848)&amp;E848)</f>
        <v/>
      </c>
      <c r="E848" s="58" t="str">
        <f t="shared" si="102"/>
        <v/>
      </c>
      <c r="F848" s="57">
        <f t="shared" si="103"/>
        <v>0</v>
      </c>
      <c r="H848" s="51"/>
      <c r="I848" s="50"/>
      <c r="J848" s="50"/>
      <c r="K848" s="50"/>
      <c r="L848" s="55" t="str">
        <f t="shared" si="99"/>
        <v/>
      </c>
      <c r="M848" s="48"/>
      <c r="N848" s="49"/>
      <c r="O848" s="50"/>
      <c r="P848" s="81" t="str">
        <f t="shared" si="105"/>
        <v/>
      </c>
      <c r="Q848" s="5"/>
      <c r="R848" s="81" t="str">
        <f t="shared" si="104"/>
        <v/>
      </c>
    </row>
    <row r="849" spans="2:18" ht="13" x14ac:dyDescent="0.3">
      <c r="B849" s="58">
        <f t="shared" si="100"/>
        <v>0</v>
      </c>
      <c r="C849" s="58" t="str">
        <f t="shared" si="101"/>
        <v/>
      </c>
      <c r="D849" s="58" t="str">
        <f>IF(OR(E849=0,E849=""),"",COUNTIF($E$7:E849,E849)&amp;E849)</f>
        <v/>
      </c>
      <c r="E849" s="58" t="str">
        <f t="shared" si="102"/>
        <v/>
      </c>
      <c r="F849" s="57">
        <f t="shared" si="103"/>
        <v>0</v>
      </c>
      <c r="H849" s="51"/>
      <c r="I849" s="50"/>
      <c r="J849" s="50"/>
      <c r="K849" s="50"/>
      <c r="L849" s="55" t="str">
        <f t="shared" si="99"/>
        <v/>
      </c>
      <c r="M849" s="48"/>
      <c r="N849" s="49"/>
      <c r="O849" s="50"/>
      <c r="P849" s="81" t="str">
        <f t="shared" si="105"/>
        <v/>
      </c>
      <c r="Q849" s="5"/>
      <c r="R849" s="81" t="str">
        <f t="shared" si="104"/>
        <v/>
      </c>
    </row>
    <row r="850" spans="2:18" ht="13" x14ac:dyDescent="0.3">
      <c r="B850" s="58">
        <f t="shared" si="100"/>
        <v>0</v>
      </c>
      <c r="C850" s="58" t="str">
        <f t="shared" si="101"/>
        <v/>
      </c>
      <c r="D850" s="58" t="str">
        <f>IF(OR(E850=0,E850=""),"",COUNTIF($E$7:E850,E850)&amp;E850)</f>
        <v/>
      </c>
      <c r="E850" s="58" t="str">
        <f t="shared" si="102"/>
        <v/>
      </c>
      <c r="F850" s="57">
        <f t="shared" si="103"/>
        <v>0</v>
      </c>
      <c r="H850" s="51"/>
      <c r="I850" s="50"/>
      <c r="J850" s="50"/>
      <c r="K850" s="50"/>
      <c r="L850" s="55" t="str">
        <f t="shared" si="99"/>
        <v/>
      </c>
      <c r="M850" s="48"/>
      <c r="N850" s="49"/>
      <c r="O850" s="50"/>
      <c r="P850" s="81" t="str">
        <f t="shared" si="105"/>
        <v/>
      </c>
      <c r="Q850" s="5"/>
      <c r="R850" s="81" t="str">
        <f t="shared" si="104"/>
        <v/>
      </c>
    </row>
    <row r="851" spans="2:18" ht="13" x14ac:dyDescent="0.3">
      <c r="B851" s="58">
        <f t="shared" si="100"/>
        <v>0</v>
      </c>
      <c r="C851" s="58" t="str">
        <f t="shared" si="101"/>
        <v/>
      </c>
      <c r="D851" s="58" t="str">
        <f>IF(OR(E851=0,E851=""),"",COUNTIF($E$7:E851,E851)&amp;E851)</f>
        <v/>
      </c>
      <c r="E851" s="58" t="str">
        <f t="shared" si="102"/>
        <v/>
      </c>
      <c r="F851" s="57">
        <f t="shared" si="103"/>
        <v>0</v>
      </c>
      <c r="H851" s="51"/>
      <c r="I851" s="50"/>
      <c r="J851" s="50"/>
      <c r="K851" s="50"/>
      <c r="L851" s="55" t="str">
        <f t="shared" si="99"/>
        <v/>
      </c>
      <c r="M851" s="48"/>
      <c r="N851" s="49"/>
      <c r="O851" s="50"/>
      <c r="P851" s="81" t="str">
        <f t="shared" si="105"/>
        <v/>
      </c>
      <c r="Q851" s="5"/>
      <c r="R851" s="81" t="str">
        <f t="shared" si="104"/>
        <v/>
      </c>
    </row>
    <row r="852" spans="2:18" ht="13" x14ac:dyDescent="0.3">
      <c r="B852" s="58">
        <f t="shared" si="100"/>
        <v>0</v>
      </c>
      <c r="C852" s="58" t="str">
        <f t="shared" si="101"/>
        <v/>
      </c>
      <c r="D852" s="58" t="str">
        <f>IF(OR(E852=0,E852=""),"",COUNTIF($E$7:E852,E852)&amp;E852)</f>
        <v/>
      </c>
      <c r="E852" s="58" t="str">
        <f t="shared" si="102"/>
        <v/>
      </c>
      <c r="F852" s="57">
        <f t="shared" si="103"/>
        <v>0</v>
      </c>
      <c r="H852" s="51"/>
      <c r="I852" s="50"/>
      <c r="J852" s="50"/>
      <c r="K852" s="50"/>
      <c r="L852" s="55" t="str">
        <f t="shared" si="99"/>
        <v/>
      </c>
      <c r="M852" s="48"/>
      <c r="N852" s="49"/>
      <c r="O852" s="50"/>
      <c r="P852" s="81" t="str">
        <f t="shared" si="105"/>
        <v/>
      </c>
      <c r="Q852" s="5"/>
      <c r="R852" s="81" t="str">
        <f t="shared" si="104"/>
        <v/>
      </c>
    </row>
    <row r="853" spans="2:18" ht="13" x14ac:dyDescent="0.3">
      <c r="B853" s="58">
        <f t="shared" si="100"/>
        <v>0</v>
      </c>
      <c r="C853" s="58" t="str">
        <f t="shared" si="101"/>
        <v/>
      </c>
      <c r="D853" s="58" t="str">
        <f>IF(OR(E853=0,E853=""),"",COUNTIF($E$7:E853,E853)&amp;E853)</f>
        <v/>
      </c>
      <c r="E853" s="58" t="str">
        <f t="shared" si="102"/>
        <v/>
      </c>
      <c r="F853" s="57">
        <f t="shared" si="103"/>
        <v>0</v>
      </c>
      <c r="H853" s="51"/>
      <c r="I853" s="50"/>
      <c r="J853" s="50"/>
      <c r="K853" s="50"/>
      <c r="L853" s="55" t="str">
        <f t="shared" si="99"/>
        <v/>
      </c>
      <c r="M853" s="48"/>
      <c r="N853" s="49"/>
      <c r="O853" s="50"/>
      <c r="P853" s="81" t="str">
        <f t="shared" si="105"/>
        <v/>
      </c>
      <c r="Q853" s="5"/>
      <c r="R853" s="81" t="str">
        <f t="shared" si="104"/>
        <v/>
      </c>
    </row>
    <row r="854" spans="2:18" ht="13" x14ac:dyDescent="0.3">
      <c r="B854" s="58">
        <f t="shared" si="100"/>
        <v>0</v>
      </c>
      <c r="C854" s="58" t="str">
        <f t="shared" si="101"/>
        <v/>
      </c>
      <c r="D854" s="58" t="str">
        <f>IF(OR(E854=0,E854=""),"",COUNTIF($E$7:E854,E854)&amp;E854)</f>
        <v/>
      </c>
      <c r="E854" s="58" t="str">
        <f t="shared" si="102"/>
        <v/>
      </c>
      <c r="F854" s="57">
        <f t="shared" si="103"/>
        <v>0</v>
      </c>
      <c r="H854" s="51"/>
      <c r="I854" s="50"/>
      <c r="J854" s="50"/>
      <c r="K854" s="50"/>
      <c r="L854" s="55" t="str">
        <f t="shared" si="99"/>
        <v/>
      </c>
      <c r="M854" s="48"/>
      <c r="N854" s="49"/>
      <c r="O854" s="50"/>
      <c r="P854" s="81" t="str">
        <f t="shared" si="105"/>
        <v/>
      </c>
      <c r="Q854" s="5"/>
      <c r="R854" s="81" t="str">
        <f t="shared" si="104"/>
        <v/>
      </c>
    </row>
    <row r="855" spans="2:18" ht="13" x14ac:dyDescent="0.3">
      <c r="B855" s="58">
        <f t="shared" si="100"/>
        <v>0</v>
      </c>
      <c r="C855" s="58" t="str">
        <f t="shared" si="101"/>
        <v/>
      </c>
      <c r="D855" s="58" t="str">
        <f>IF(OR(E855=0,E855=""),"",COUNTIF($E$7:E855,E855)&amp;E855)</f>
        <v/>
      </c>
      <c r="E855" s="58" t="str">
        <f t="shared" si="102"/>
        <v/>
      </c>
      <c r="F855" s="57">
        <f t="shared" si="103"/>
        <v>0</v>
      </c>
      <c r="H855" s="51"/>
      <c r="I855" s="50"/>
      <c r="J855" s="50"/>
      <c r="K855" s="50"/>
      <c r="L855" s="55" t="str">
        <f t="shared" si="99"/>
        <v/>
      </c>
      <c r="M855" s="48"/>
      <c r="N855" s="49"/>
      <c r="O855" s="50"/>
      <c r="P855" s="81" t="str">
        <f t="shared" si="105"/>
        <v/>
      </c>
      <c r="Q855" s="5"/>
      <c r="R855" s="81" t="str">
        <f t="shared" si="104"/>
        <v/>
      </c>
    </row>
    <row r="856" spans="2:18" ht="13" x14ac:dyDescent="0.3">
      <c r="B856" s="58">
        <f t="shared" si="100"/>
        <v>0</v>
      </c>
      <c r="C856" s="58" t="str">
        <f t="shared" si="101"/>
        <v/>
      </c>
      <c r="D856" s="58" t="str">
        <f>IF(OR(E856=0,E856=""),"",COUNTIF($E$7:E856,E856)&amp;E856)</f>
        <v/>
      </c>
      <c r="E856" s="58" t="str">
        <f t="shared" si="102"/>
        <v/>
      </c>
      <c r="F856" s="57">
        <f t="shared" si="103"/>
        <v>0</v>
      </c>
      <c r="H856" s="51"/>
      <c r="I856" s="50"/>
      <c r="J856" s="50"/>
      <c r="K856" s="50"/>
      <c r="L856" s="55" t="str">
        <f t="shared" si="99"/>
        <v/>
      </c>
      <c r="M856" s="48"/>
      <c r="N856" s="49"/>
      <c r="O856" s="50"/>
      <c r="P856" s="81" t="str">
        <f t="shared" si="105"/>
        <v/>
      </c>
      <c r="Q856" s="5"/>
      <c r="R856" s="81" t="str">
        <f t="shared" si="104"/>
        <v/>
      </c>
    </row>
    <row r="857" spans="2:18" ht="13" x14ac:dyDescent="0.3">
      <c r="B857" s="58">
        <f t="shared" si="100"/>
        <v>0</v>
      </c>
      <c r="C857" s="58" t="str">
        <f t="shared" si="101"/>
        <v/>
      </c>
      <c r="D857" s="58" t="str">
        <f>IF(OR(E857=0,E857=""),"",COUNTIF($E$7:E857,E857)&amp;E857)</f>
        <v/>
      </c>
      <c r="E857" s="58" t="str">
        <f t="shared" si="102"/>
        <v/>
      </c>
      <c r="F857" s="57">
        <f t="shared" si="103"/>
        <v>0</v>
      </c>
      <c r="H857" s="51"/>
      <c r="I857" s="50"/>
      <c r="J857" s="50"/>
      <c r="K857" s="50"/>
      <c r="L857" s="55" t="str">
        <f t="shared" si="99"/>
        <v/>
      </c>
      <c r="M857" s="48"/>
      <c r="N857" s="49"/>
      <c r="O857" s="50"/>
      <c r="P857" s="81" t="str">
        <f t="shared" si="105"/>
        <v/>
      </c>
      <c r="Q857" s="5"/>
      <c r="R857" s="81" t="str">
        <f t="shared" si="104"/>
        <v/>
      </c>
    </row>
    <row r="858" spans="2:18" ht="13" x14ac:dyDescent="0.3">
      <c r="B858" s="58">
        <f t="shared" si="100"/>
        <v>0</v>
      </c>
      <c r="C858" s="58" t="str">
        <f t="shared" si="101"/>
        <v/>
      </c>
      <c r="D858" s="58" t="str">
        <f>IF(OR(E858=0,E858=""),"",COUNTIF($E$7:E858,E858)&amp;E858)</f>
        <v/>
      </c>
      <c r="E858" s="58" t="str">
        <f t="shared" si="102"/>
        <v/>
      </c>
      <c r="F858" s="57">
        <f t="shared" si="103"/>
        <v>0</v>
      </c>
      <c r="H858" s="51"/>
      <c r="I858" s="50"/>
      <c r="J858" s="50"/>
      <c r="K858" s="50"/>
      <c r="L858" s="55" t="str">
        <f t="shared" si="99"/>
        <v/>
      </c>
      <c r="M858" s="48"/>
      <c r="N858" s="49"/>
      <c r="O858" s="50"/>
      <c r="P858" s="81" t="str">
        <f t="shared" si="105"/>
        <v/>
      </c>
      <c r="Q858" s="5"/>
      <c r="R858" s="81" t="str">
        <f t="shared" si="104"/>
        <v/>
      </c>
    </row>
    <row r="859" spans="2:18" ht="13" x14ac:dyDescent="0.3">
      <c r="B859" s="58">
        <f t="shared" si="100"/>
        <v>0</v>
      </c>
      <c r="C859" s="58" t="str">
        <f t="shared" si="101"/>
        <v/>
      </c>
      <c r="D859" s="58" t="str">
        <f>IF(OR(E859=0,E859=""),"",COUNTIF($E$7:E859,E859)&amp;E859)</f>
        <v/>
      </c>
      <c r="E859" s="58" t="str">
        <f t="shared" si="102"/>
        <v/>
      </c>
      <c r="F859" s="57">
        <f t="shared" si="103"/>
        <v>0</v>
      </c>
      <c r="H859" s="51"/>
      <c r="I859" s="50"/>
      <c r="J859" s="50"/>
      <c r="K859" s="50"/>
      <c r="L859" s="55" t="str">
        <f t="shared" si="99"/>
        <v/>
      </c>
      <c r="M859" s="48"/>
      <c r="N859" s="49"/>
      <c r="O859" s="50"/>
      <c r="P859" s="81" t="str">
        <f t="shared" si="105"/>
        <v/>
      </c>
      <c r="Q859" s="5"/>
      <c r="R859" s="81" t="str">
        <f t="shared" si="104"/>
        <v/>
      </c>
    </row>
    <row r="860" spans="2:18" ht="13" x14ac:dyDescent="0.3">
      <c r="B860" s="58">
        <f t="shared" si="100"/>
        <v>0</v>
      </c>
      <c r="C860" s="58" t="str">
        <f t="shared" si="101"/>
        <v/>
      </c>
      <c r="D860" s="58" t="str">
        <f>IF(OR(E860=0,E860=""),"",COUNTIF($E$7:E860,E860)&amp;E860)</f>
        <v/>
      </c>
      <c r="E860" s="58" t="str">
        <f t="shared" si="102"/>
        <v/>
      </c>
      <c r="F860" s="57">
        <f t="shared" si="103"/>
        <v>0</v>
      </c>
      <c r="H860" s="51"/>
      <c r="I860" s="50"/>
      <c r="J860" s="50"/>
      <c r="K860" s="50"/>
      <c r="L860" s="55" t="str">
        <f t="shared" si="99"/>
        <v/>
      </c>
      <c r="M860" s="48"/>
      <c r="N860" s="49"/>
      <c r="O860" s="50"/>
      <c r="P860" s="81" t="str">
        <f t="shared" si="105"/>
        <v/>
      </c>
      <c r="Q860" s="5"/>
      <c r="R860" s="81" t="str">
        <f t="shared" si="104"/>
        <v/>
      </c>
    </row>
    <row r="861" spans="2:18" ht="13" x14ac:dyDescent="0.3">
      <c r="B861" s="58">
        <f t="shared" si="100"/>
        <v>0</v>
      </c>
      <c r="C861" s="58" t="str">
        <f t="shared" si="101"/>
        <v/>
      </c>
      <c r="D861" s="58" t="str">
        <f>IF(OR(E861=0,E861=""),"",COUNTIF($E$7:E861,E861)&amp;E861)</f>
        <v/>
      </c>
      <c r="E861" s="58" t="str">
        <f t="shared" si="102"/>
        <v/>
      </c>
      <c r="F861" s="57">
        <f t="shared" si="103"/>
        <v>0</v>
      </c>
      <c r="H861" s="51"/>
      <c r="I861" s="50"/>
      <c r="J861" s="50"/>
      <c r="K861" s="50"/>
      <c r="L861" s="55" t="str">
        <f t="shared" si="99"/>
        <v/>
      </c>
      <c r="M861" s="48"/>
      <c r="N861" s="49"/>
      <c r="O861" s="50"/>
      <c r="P861" s="81" t="str">
        <f t="shared" si="105"/>
        <v/>
      </c>
      <c r="Q861" s="5"/>
      <c r="R861" s="81" t="str">
        <f t="shared" si="104"/>
        <v/>
      </c>
    </row>
    <row r="862" spans="2:18" ht="13" x14ac:dyDescent="0.3">
      <c r="B862" s="58">
        <f t="shared" si="100"/>
        <v>0</v>
      </c>
      <c r="C862" s="58" t="str">
        <f t="shared" si="101"/>
        <v/>
      </c>
      <c r="D862" s="58" t="str">
        <f>IF(OR(E862=0,E862=""),"",COUNTIF($E$7:E862,E862)&amp;E862)</f>
        <v/>
      </c>
      <c r="E862" s="58" t="str">
        <f t="shared" si="102"/>
        <v/>
      </c>
      <c r="F862" s="57">
        <f t="shared" si="103"/>
        <v>0</v>
      </c>
      <c r="H862" s="51"/>
      <c r="I862" s="50"/>
      <c r="J862" s="50"/>
      <c r="K862" s="50"/>
      <c r="L862" s="55" t="str">
        <f t="shared" si="99"/>
        <v/>
      </c>
      <c r="M862" s="48"/>
      <c r="N862" s="49"/>
      <c r="O862" s="50"/>
      <c r="P862" s="81" t="str">
        <f t="shared" si="105"/>
        <v/>
      </c>
      <c r="Q862" s="5"/>
      <c r="R862" s="81" t="str">
        <f t="shared" si="104"/>
        <v/>
      </c>
    </row>
    <row r="863" spans="2:18" ht="13" x14ac:dyDescent="0.3">
      <c r="B863" s="58">
        <f t="shared" si="100"/>
        <v>0</v>
      </c>
      <c r="C863" s="58" t="str">
        <f t="shared" si="101"/>
        <v/>
      </c>
      <c r="D863" s="58" t="str">
        <f>IF(OR(E863=0,E863=""),"",COUNTIF($E$7:E863,E863)&amp;E863)</f>
        <v/>
      </c>
      <c r="E863" s="58" t="str">
        <f t="shared" si="102"/>
        <v/>
      </c>
      <c r="F863" s="57">
        <f t="shared" si="103"/>
        <v>0</v>
      </c>
      <c r="H863" s="51"/>
      <c r="I863" s="50"/>
      <c r="J863" s="50"/>
      <c r="K863" s="50"/>
      <c r="L863" s="55" t="str">
        <f t="shared" si="99"/>
        <v/>
      </c>
      <c r="M863" s="48"/>
      <c r="N863" s="49"/>
      <c r="O863" s="50"/>
      <c r="P863" s="81" t="str">
        <f t="shared" si="105"/>
        <v/>
      </c>
      <c r="Q863" s="5"/>
      <c r="R863" s="81" t="str">
        <f t="shared" si="104"/>
        <v/>
      </c>
    </row>
    <row r="864" spans="2:18" ht="13" x14ac:dyDescent="0.3">
      <c r="B864" s="58">
        <f t="shared" si="100"/>
        <v>0</v>
      </c>
      <c r="C864" s="58" t="str">
        <f t="shared" si="101"/>
        <v/>
      </c>
      <c r="D864" s="58" t="str">
        <f>IF(OR(E864=0,E864=""),"",COUNTIF($E$7:E864,E864)&amp;E864)</f>
        <v/>
      </c>
      <c r="E864" s="58" t="str">
        <f t="shared" si="102"/>
        <v/>
      </c>
      <c r="F864" s="57">
        <f t="shared" si="103"/>
        <v>0</v>
      </c>
      <c r="H864" s="51"/>
      <c r="I864" s="50"/>
      <c r="J864" s="50"/>
      <c r="K864" s="50"/>
      <c r="L864" s="55" t="str">
        <f t="shared" si="99"/>
        <v/>
      </c>
      <c r="M864" s="48"/>
      <c r="N864" s="49"/>
      <c r="O864" s="50"/>
      <c r="P864" s="81" t="str">
        <f t="shared" si="105"/>
        <v/>
      </c>
      <c r="Q864" s="5"/>
      <c r="R864" s="81" t="str">
        <f t="shared" si="104"/>
        <v/>
      </c>
    </row>
    <row r="865" spans="2:18" ht="13" x14ac:dyDescent="0.3">
      <c r="B865" s="58">
        <f t="shared" si="100"/>
        <v>0</v>
      </c>
      <c r="C865" s="58" t="str">
        <f t="shared" si="101"/>
        <v/>
      </c>
      <c r="D865" s="58" t="str">
        <f>IF(OR(E865=0,E865=""),"",COUNTIF($E$7:E865,E865)&amp;E865)</f>
        <v/>
      </c>
      <c r="E865" s="58" t="str">
        <f t="shared" si="102"/>
        <v/>
      </c>
      <c r="F865" s="57">
        <f t="shared" si="103"/>
        <v>0</v>
      </c>
      <c r="H865" s="51"/>
      <c r="I865" s="50"/>
      <c r="J865" s="50"/>
      <c r="K865" s="50"/>
      <c r="L865" s="55" t="str">
        <f t="shared" si="99"/>
        <v/>
      </c>
      <c r="M865" s="48"/>
      <c r="N865" s="49"/>
      <c r="O865" s="50"/>
      <c r="P865" s="81" t="str">
        <f t="shared" si="105"/>
        <v/>
      </c>
      <c r="Q865" s="5"/>
      <c r="R865" s="81" t="str">
        <f t="shared" si="104"/>
        <v/>
      </c>
    </row>
    <row r="866" spans="2:18" ht="13" x14ac:dyDescent="0.3">
      <c r="B866" s="58">
        <f t="shared" si="100"/>
        <v>0</v>
      </c>
      <c r="C866" s="58" t="str">
        <f t="shared" si="101"/>
        <v/>
      </c>
      <c r="D866" s="58" t="str">
        <f>IF(OR(E866=0,E866=""),"",COUNTIF($E$7:E866,E866)&amp;E866)</f>
        <v/>
      </c>
      <c r="E866" s="58" t="str">
        <f t="shared" si="102"/>
        <v/>
      </c>
      <c r="F866" s="57">
        <f t="shared" si="103"/>
        <v>0</v>
      </c>
      <c r="H866" s="51"/>
      <c r="I866" s="50"/>
      <c r="J866" s="50"/>
      <c r="K866" s="50"/>
      <c r="L866" s="55" t="str">
        <f t="shared" si="99"/>
        <v/>
      </c>
      <c r="M866" s="48"/>
      <c r="N866" s="49"/>
      <c r="O866" s="50"/>
      <c r="P866" s="81" t="str">
        <f t="shared" si="105"/>
        <v/>
      </c>
      <c r="Q866" s="5"/>
      <c r="R866" s="81" t="str">
        <f t="shared" si="104"/>
        <v/>
      </c>
    </row>
    <row r="867" spans="2:18" ht="13" x14ac:dyDescent="0.3">
      <c r="B867" s="58">
        <f t="shared" si="100"/>
        <v>0</v>
      </c>
      <c r="C867" s="58" t="str">
        <f t="shared" si="101"/>
        <v/>
      </c>
      <c r="D867" s="58" t="str">
        <f>IF(OR(E867=0,E867=""),"",COUNTIF($E$7:E867,E867)&amp;E867)</f>
        <v/>
      </c>
      <c r="E867" s="58" t="str">
        <f t="shared" si="102"/>
        <v/>
      </c>
      <c r="F867" s="57">
        <f t="shared" si="103"/>
        <v>0</v>
      </c>
      <c r="H867" s="51"/>
      <c r="I867" s="50"/>
      <c r="J867" s="50"/>
      <c r="K867" s="50"/>
      <c r="L867" s="55" t="str">
        <f t="shared" si="99"/>
        <v/>
      </c>
      <c r="M867" s="48"/>
      <c r="N867" s="49"/>
      <c r="O867" s="50"/>
      <c r="P867" s="81" t="str">
        <f t="shared" si="105"/>
        <v/>
      </c>
      <c r="Q867" s="5"/>
      <c r="R867" s="81" t="str">
        <f t="shared" si="104"/>
        <v/>
      </c>
    </row>
    <row r="868" spans="2:18" ht="13" x14ac:dyDescent="0.3">
      <c r="B868" s="58">
        <f t="shared" si="100"/>
        <v>0</v>
      </c>
      <c r="C868" s="58" t="str">
        <f t="shared" si="101"/>
        <v/>
      </c>
      <c r="D868" s="58" t="str">
        <f>IF(OR(E868=0,E868=""),"",COUNTIF($E$7:E868,E868)&amp;E868)</f>
        <v/>
      </c>
      <c r="E868" s="58" t="str">
        <f t="shared" si="102"/>
        <v/>
      </c>
      <c r="F868" s="57">
        <f t="shared" si="103"/>
        <v>0</v>
      </c>
      <c r="H868" s="51"/>
      <c r="I868" s="50"/>
      <c r="J868" s="50"/>
      <c r="K868" s="50"/>
      <c r="L868" s="55" t="str">
        <f t="shared" si="99"/>
        <v/>
      </c>
      <c r="M868" s="48"/>
      <c r="N868" s="49"/>
      <c r="O868" s="50"/>
      <c r="P868" s="81" t="str">
        <f t="shared" si="105"/>
        <v/>
      </c>
      <c r="Q868" s="5"/>
      <c r="R868" s="81" t="str">
        <f t="shared" si="104"/>
        <v/>
      </c>
    </row>
    <row r="869" spans="2:18" ht="13" x14ac:dyDescent="0.3">
      <c r="B869" s="58">
        <f t="shared" si="100"/>
        <v>0</v>
      </c>
      <c r="C869" s="58" t="str">
        <f t="shared" si="101"/>
        <v/>
      </c>
      <c r="D869" s="58" t="str">
        <f>IF(OR(E869=0,E869=""),"",COUNTIF($E$7:E869,E869)&amp;E869)</f>
        <v/>
      </c>
      <c r="E869" s="58" t="str">
        <f t="shared" si="102"/>
        <v/>
      </c>
      <c r="F869" s="57">
        <f t="shared" si="103"/>
        <v>0</v>
      </c>
      <c r="H869" s="51"/>
      <c r="I869" s="50"/>
      <c r="J869" s="50"/>
      <c r="K869" s="50"/>
      <c r="L869" s="55" t="str">
        <f t="shared" si="99"/>
        <v/>
      </c>
      <c r="M869" s="48"/>
      <c r="N869" s="49"/>
      <c r="O869" s="50"/>
      <c r="P869" s="81" t="str">
        <f t="shared" si="105"/>
        <v/>
      </c>
      <c r="Q869" s="5"/>
      <c r="R869" s="81" t="str">
        <f t="shared" si="104"/>
        <v/>
      </c>
    </row>
    <row r="870" spans="2:18" ht="13" x14ac:dyDescent="0.3">
      <c r="B870" s="58">
        <f t="shared" si="100"/>
        <v>0</v>
      </c>
      <c r="C870" s="58" t="str">
        <f t="shared" si="101"/>
        <v/>
      </c>
      <c r="D870" s="58" t="str">
        <f>IF(OR(E870=0,E870=""),"",COUNTIF($E$7:E870,E870)&amp;E870)</f>
        <v/>
      </c>
      <c r="E870" s="58" t="str">
        <f t="shared" si="102"/>
        <v/>
      </c>
      <c r="F870" s="57">
        <f t="shared" si="103"/>
        <v>0</v>
      </c>
      <c r="H870" s="51"/>
      <c r="I870" s="50"/>
      <c r="J870" s="50"/>
      <c r="K870" s="50"/>
      <c r="L870" s="55" t="str">
        <f t="shared" si="99"/>
        <v/>
      </c>
      <c r="M870" s="48"/>
      <c r="N870" s="49"/>
      <c r="O870" s="50"/>
      <c r="P870" s="81" t="str">
        <f t="shared" si="105"/>
        <v/>
      </c>
      <c r="Q870" s="5"/>
      <c r="R870" s="81" t="str">
        <f t="shared" si="104"/>
        <v/>
      </c>
    </row>
    <row r="871" spans="2:18" ht="13" x14ac:dyDescent="0.3">
      <c r="B871" s="58">
        <f t="shared" si="100"/>
        <v>0</v>
      </c>
      <c r="C871" s="58" t="str">
        <f t="shared" si="101"/>
        <v/>
      </c>
      <c r="D871" s="58" t="str">
        <f>IF(OR(E871=0,E871=""),"",COUNTIF($E$7:E871,E871)&amp;E871)</f>
        <v/>
      </c>
      <c r="E871" s="58" t="str">
        <f t="shared" si="102"/>
        <v/>
      </c>
      <c r="F871" s="57">
        <f t="shared" si="103"/>
        <v>0</v>
      </c>
      <c r="H871" s="51"/>
      <c r="I871" s="50"/>
      <c r="J871" s="50"/>
      <c r="K871" s="50"/>
      <c r="L871" s="55" t="str">
        <f t="shared" si="99"/>
        <v/>
      </c>
      <c r="M871" s="48"/>
      <c r="N871" s="49"/>
      <c r="O871" s="50"/>
      <c r="P871" s="81" t="str">
        <f t="shared" si="105"/>
        <v/>
      </c>
      <c r="Q871" s="5"/>
      <c r="R871" s="81" t="str">
        <f t="shared" si="104"/>
        <v/>
      </c>
    </row>
    <row r="872" spans="2:18" ht="13" x14ac:dyDescent="0.3">
      <c r="B872" s="58">
        <f t="shared" si="100"/>
        <v>0</v>
      </c>
      <c r="C872" s="58" t="str">
        <f t="shared" si="101"/>
        <v/>
      </c>
      <c r="D872" s="58" t="str">
        <f>IF(OR(E872=0,E872=""),"",COUNTIF($E$7:E872,E872)&amp;E872)</f>
        <v/>
      </c>
      <c r="E872" s="58" t="str">
        <f t="shared" si="102"/>
        <v/>
      </c>
      <c r="F872" s="57">
        <f t="shared" si="103"/>
        <v>0</v>
      </c>
      <c r="H872" s="51"/>
      <c r="I872" s="50"/>
      <c r="J872" s="50"/>
      <c r="K872" s="50"/>
      <c r="L872" s="55" t="str">
        <f t="shared" si="99"/>
        <v/>
      </c>
      <c r="M872" s="48"/>
      <c r="N872" s="49"/>
      <c r="O872" s="50"/>
      <c r="P872" s="81" t="str">
        <f t="shared" si="105"/>
        <v/>
      </c>
      <c r="Q872" s="5"/>
      <c r="R872" s="81" t="str">
        <f t="shared" si="104"/>
        <v/>
      </c>
    </row>
    <row r="873" spans="2:18" ht="13" x14ac:dyDescent="0.3">
      <c r="B873" s="58">
        <f t="shared" si="100"/>
        <v>0</v>
      </c>
      <c r="C873" s="58" t="str">
        <f t="shared" si="101"/>
        <v/>
      </c>
      <c r="D873" s="58" t="str">
        <f>IF(OR(E873=0,E873=""),"",COUNTIF($E$7:E873,E873)&amp;E873)</f>
        <v/>
      </c>
      <c r="E873" s="58" t="str">
        <f t="shared" si="102"/>
        <v/>
      </c>
      <c r="F873" s="57">
        <f t="shared" si="103"/>
        <v>0</v>
      </c>
      <c r="H873" s="51"/>
      <c r="I873" s="50"/>
      <c r="J873" s="50"/>
      <c r="K873" s="50"/>
      <c r="L873" s="55" t="str">
        <f t="shared" si="99"/>
        <v/>
      </c>
      <c r="M873" s="48"/>
      <c r="N873" s="49"/>
      <c r="O873" s="50"/>
      <c r="P873" s="81" t="str">
        <f t="shared" si="105"/>
        <v/>
      </c>
      <c r="Q873" s="5"/>
      <c r="R873" s="81" t="str">
        <f t="shared" si="104"/>
        <v/>
      </c>
    </row>
    <row r="874" spans="2:18" ht="13" x14ac:dyDescent="0.3">
      <c r="B874" s="58">
        <f t="shared" si="100"/>
        <v>0</v>
      </c>
      <c r="C874" s="58" t="str">
        <f t="shared" si="101"/>
        <v/>
      </c>
      <c r="D874" s="58" t="str">
        <f>IF(OR(E874=0,E874=""),"",COUNTIF($E$7:E874,E874)&amp;E874)</f>
        <v/>
      </c>
      <c r="E874" s="58" t="str">
        <f t="shared" si="102"/>
        <v/>
      </c>
      <c r="F874" s="57">
        <f t="shared" si="103"/>
        <v>0</v>
      </c>
      <c r="H874" s="51"/>
      <c r="I874" s="50"/>
      <c r="J874" s="50"/>
      <c r="K874" s="50"/>
      <c r="L874" s="55" t="str">
        <f t="shared" si="99"/>
        <v/>
      </c>
      <c r="M874" s="48"/>
      <c r="N874" s="49"/>
      <c r="O874" s="50"/>
      <c r="P874" s="81" t="str">
        <f t="shared" si="105"/>
        <v/>
      </c>
      <c r="Q874" s="5"/>
      <c r="R874" s="81" t="str">
        <f t="shared" si="104"/>
        <v/>
      </c>
    </row>
    <row r="875" spans="2:18" ht="13" x14ac:dyDescent="0.3">
      <c r="B875" s="58">
        <f t="shared" si="100"/>
        <v>0</v>
      </c>
      <c r="C875" s="58" t="str">
        <f t="shared" si="101"/>
        <v/>
      </c>
      <c r="D875" s="58" t="str">
        <f>IF(OR(E875=0,E875=""),"",COUNTIF($E$7:E875,E875)&amp;E875)</f>
        <v/>
      </c>
      <c r="E875" s="58" t="str">
        <f t="shared" si="102"/>
        <v/>
      </c>
      <c r="F875" s="57">
        <f t="shared" si="103"/>
        <v>0</v>
      </c>
      <c r="H875" s="51"/>
      <c r="I875" s="50"/>
      <c r="J875" s="50"/>
      <c r="K875" s="50"/>
      <c r="L875" s="55" t="str">
        <f t="shared" si="99"/>
        <v/>
      </c>
      <c r="M875" s="48"/>
      <c r="N875" s="49"/>
      <c r="O875" s="50"/>
      <c r="P875" s="81" t="str">
        <f t="shared" si="105"/>
        <v/>
      </c>
      <c r="Q875" s="5"/>
      <c r="R875" s="81" t="str">
        <f t="shared" si="104"/>
        <v/>
      </c>
    </row>
    <row r="876" spans="2:18" ht="13" x14ac:dyDescent="0.3">
      <c r="B876" s="58">
        <f t="shared" si="100"/>
        <v>0</v>
      </c>
      <c r="C876" s="58" t="str">
        <f t="shared" si="101"/>
        <v/>
      </c>
      <c r="D876" s="58" t="str">
        <f>IF(OR(E876=0,E876=""),"",COUNTIF($E$7:E876,E876)&amp;E876)</f>
        <v/>
      </c>
      <c r="E876" s="58" t="str">
        <f t="shared" si="102"/>
        <v/>
      </c>
      <c r="F876" s="57">
        <f t="shared" si="103"/>
        <v>0</v>
      </c>
      <c r="H876" s="51"/>
      <c r="I876" s="50"/>
      <c r="J876" s="50"/>
      <c r="K876" s="50"/>
      <c r="L876" s="55" t="str">
        <f t="shared" si="99"/>
        <v/>
      </c>
      <c r="M876" s="48"/>
      <c r="N876" s="49"/>
      <c r="O876" s="50"/>
      <c r="P876" s="81" t="str">
        <f t="shared" si="105"/>
        <v/>
      </c>
      <c r="Q876" s="5"/>
      <c r="R876" s="81" t="str">
        <f t="shared" si="104"/>
        <v/>
      </c>
    </row>
    <row r="877" spans="2:18" ht="13" x14ac:dyDescent="0.3">
      <c r="B877" s="58">
        <f t="shared" si="100"/>
        <v>0</v>
      </c>
      <c r="C877" s="58" t="str">
        <f t="shared" si="101"/>
        <v/>
      </c>
      <c r="D877" s="58" t="str">
        <f>IF(OR(E877=0,E877=""),"",COUNTIF($E$7:E877,E877)&amp;E877)</f>
        <v/>
      </c>
      <c r="E877" s="58" t="str">
        <f t="shared" si="102"/>
        <v/>
      </c>
      <c r="F877" s="57">
        <f t="shared" si="103"/>
        <v>0</v>
      </c>
      <c r="H877" s="51"/>
      <c r="I877" s="50"/>
      <c r="J877" s="50"/>
      <c r="K877" s="50"/>
      <c r="L877" s="55" t="str">
        <f t="shared" si="99"/>
        <v/>
      </c>
      <c r="M877" s="48"/>
      <c r="N877" s="49"/>
      <c r="O877" s="50"/>
      <c r="P877" s="81" t="str">
        <f t="shared" si="105"/>
        <v/>
      </c>
      <c r="Q877" s="5"/>
      <c r="R877" s="81" t="str">
        <f t="shared" si="104"/>
        <v/>
      </c>
    </row>
    <row r="878" spans="2:18" ht="13" x14ac:dyDescent="0.3">
      <c r="B878" s="58">
        <f t="shared" si="100"/>
        <v>0</v>
      </c>
      <c r="C878" s="58" t="str">
        <f t="shared" si="101"/>
        <v/>
      </c>
      <c r="D878" s="58" t="str">
        <f>IF(OR(E878=0,E878=""),"",COUNTIF($E$7:E878,E878)&amp;E878)</f>
        <v/>
      </c>
      <c r="E878" s="58" t="str">
        <f t="shared" si="102"/>
        <v/>
      </c>
      <c r="F878" s="57">
        <f t="shared" si="103"/>
        <v>0</v>
      </c>
      <c r="H878" s="51"/>
      <c r="I878" s="50"/>
      <c r="J878" s="50"/>
      <c r="K878" s="50"/>
      <c r="L878" s="55" t="str">
        <f t="shared" si="99"/>
        <v/>
      </c>
      <c r="M878" s="48"/>
      <c r="N878" s="49"/>
      <c r="O878" s="50"/>
      <c r="P878" s="81" t="str">
        <f t="shared" si="105"/>
        <v/>
      </c>
      <c r="Q878" s="5"/>
      <c r="R878" s="81" t="str">
        <f t="shared" si="104"/>
        <v/>
      </c>
    </row>
    <row r="879" spans="2:18" ht="13" x14ac:dyDescent="0.3">
      <c r="B879" s="58">
        <f t="shared" si="100"/>
        <v>0</v>
      </c>
      <c r="C879" s="58" t="str">
        <f t="shared" si="101"/>
        <v/>
      </c>
      <c r="D879" s="58" t="str">
        <f>IF(OR(E879=0,E879=""),"",COUNTIF($E$7:E879,E879)&amp;E879)</f>
        <v/>
      </c>
      <c r="E879" s="58" t="str">
        <f t="shared" si="102"/>
        <v/>
      </c>
      <c r="F879" s="57">
        <f t="shared" si="103"/>
        <v>0</v>
      </c>
      <c r="H879" s="51"/>
      <c r="I879" s="50"/>
      <c r="J879" s="50"/>
      <c r="K879" s="50"/>
      <c r="L879" s="55" t="str">
        <f t="shared" si="99"/>
        <v/>
      </c>
      <c r="M879" s="48"/>
      <c r="N879" s="49"/>
      <c r="O879" s="50"/>
      <c r="P879" s="81" t="str">
        <f t="shared" si="105"/>
        <v/>
      </c>
      <c r="Q879" s="5"/>
      <c r="R879" s="81" t="str">
        <f t="shared" si="104"/>
        <v/>
      </c>
    </row>
    <row r="880" spans="2:18" ht="13" x14ac:dyDescent="0.3">
      <c r="B880" s="58">
        <f t="shared" si="100"/>
        <v>0</v>
      </c>
      <c r="C880" s="58" t="str">
        <f t="shared" si="101"/>
        <v/>
      </c>
      <c r="D880" s="58" t="str">
        <f>IF(OR(E880=0,E880=""),"",COUNTIF($E$7:E880,E880)&amp;E880)</f>
        <v/>
      </c>
      <c r="E880" s="58" t="str">
        <f t="shared" si="102"/>
        <v/>
      </c>
      <c r="F880" s="57">
        <f t="shared" si="103"/>
        <v>0</v>
      </c>
      <c r="H880" s="51"/>
      <c r="I880" s="50"/>
      <c r="J880" s="50"/>
      <c r="K880" s="50"/>
      <c r="L880" s="55" t="str">
        <f t="shared" si="99"/>
        <v/>
      </c>
      <c r="M880" s="48"/>
      <c r="N880" s="49"/>
      <c r="O880" s="50"/>
      <c r="P880" s="81" t="str">
        <f t="shared" si="105"/>
        <v/>
      </c>
      <c r="Q880" s="5"/>
      <c r="R880" s="81" t="str">
        <f t="shared" si="104"/>
        <v/>
      </c>
    </row>
    <row r="881" spans="2:18" ht="13" x14ac:dyDescent="0.3">
      <c r="B881" s="58">
        <f t="shared" si="100"/>
        <v>0</v>
      </c>
      <c r="C881" s="58" t="str">
        <f t="shared" si="101"/>
        <v/>
      </c>
      <c r="D881" s="58" t="str">
        <f>IF(OR(E881=0,E881=""),"",COUNTIF($E$7:E881,E881)&amp;E881)</f>
        <v/>
      </c>
      <c r="E881" s="58" t="str">
        <f t="shared" si="102"/>
        <v/>
      </c>
      <c r="F881" s="57">
        <f t="shared" si="103"/>
        <v>0</v>
      </c>
      <c r="H881" s="51"/>
      <c r="I881" s="50"/>
      <c r="J881" s="50"/>
      <c r="K881" s="50"/>
      <c r="L881" s="55" t="str">
        <f t="shared" si="99"/>
        <v/>
      </c>
      <c r="M881" s="48"/>
      <c r="N881" s="49"/>
      <c r="O881" s="50"/>
      <c r="P881" s="81" t="str">
        <f t="shared" si="105"/>
        <v/>
      </c>
      <c r="Q881" s="5"/>
      <c r="R881" s="81" t="str">
        <f t="shared" si="104"/>
        <v/>
      </c>
    </row>
    <row r="882" spans="2:18" ht="13" x14ac:dyDescent="0.3">
      <c r="B882" s="58">
        <f t="shared" si="100"/>
        <v>0</v>
      </c>
      <c r="C882" s="58" t="str">
        <f t="shared" si="101"/>
        <v/>
      </c>
      <c r="D882" s="58" t="str">
        <f>IF(OR(E882=0,E882=""),"",COUNTIF($E$7:E882,E882)&amp;E882)</f>
        <v/>
      </c>
      <c r="E882" s="58" t="str">
        <f t="shared" si="102"/>
        <v/>
      </c>
      <c r="F882" s="57">
        <f t="shared" si="103"/>
        <v>0</v>
      </c>
      <c r="H882" s="51"/>
      <c r="I882" s="50"/>
      <c r="J882" s="50"/>
      <c r="K882" s="50"/>
      <c r="L882" s="55" t="str">
        <f t="shared" si="99"/>
        <v/>
      </c>
      <c r="M882" s="48"/>
      <c r="N882" s="49"/>
      <c r="O882" s="50"/>
      <c r="P882" s="81" t="str">
        <f t="shared" si="105"/>
        <v/>
      </c>
      <c r="Q882" s="5"/>
      <c r="R882" s="81" t="str">
        <f t="shared" si="104"/>
        <v/>
      </c>
    </row>
    <row r="883" spans="2:18" ht="13" x14ac:dyDescent="0.3">
      <c r="B883" s="58">
        <f t="shared" si="100"/>
        <v>0</v>
      </c>
      <c r="C883" s="58" t="str">
        <f t="shared" si="101"/>
        <v/>
      </c>
      <c r="D883" s="58" t="str">
        <f>IF(OR(E883=0,E883=""),"",COUNTIF($E$7:E883,E883)&amp;E883)</f>
        <v/>
      </c>
      <c r="E883" s="58" t="str">
        <f t="shared" si="102"/>
        <v/>
      </c>
      <c r="F883" s="57">
        <f t="shared" si="103"/>
        <v>0</v>
      </c>
      <c r="H883" s="51"/>
      <c r="I883" s="50"/>
      <c r="J883" s="50"/>
      <c r="K883" s="50"/>
      <c r="L883" s="55" t="str">
        <f t="shared" si="99"/>
        <v/>
      </c>
      <c r="M883" s="48"/>
      <c r="N883" s="49"/>
      <c r="O883" s="50"/>
      <c r="P883" s="81" t="str">
        <f t="shared" si="105"/>
        <v/>
      </c>
      <c r="Q883" s="5"/>
      <c r="R883" s="81" t="str">
        <f t="shared" si="104"/>
        <v/>
      </c>
    </row>
    <row r="884" spans="2:18" ht="13" x14ac:dyDescent="0.3">
      <c r="B884" s="58">
        <f t="shared" si="100"/>
        <v>0</v>
      </c>
      <c r="C884" s="58" t="str">
        <f t="shared" si="101"/>
        <v/>
      </c>
      <c r="D884" s="58" t="str">
        <f>IF(OR(E884=0,E884=""),"",COUNTIF($E$7:E884,E884)&amp;E884)</f>
        <v/>
      </c>
      <c r="E884" s="58" t="str">
        <f t="shared" si="102"/>
        <v/>
      </c>
      <c r="F884" s="57">
        <f t="shared" si="103"/>
        <v>0</v>
      </c>
      <c r="H884" s="51"/>
      <c r="I884" s="50"/>
      <c r="J884" s="50"/>
      <c r="K884" s="50"/>
      <c r="L884" s="55" t="str">
        <f t="shared" si="99"/>
        <v/>
      </c>
      <c r="M884" s="48"/>
      <c r="N884" s="49"/>
      <c r="O884" s="50"/>
      <c r="P884" s="81" t="str">
        <f t="shared" si="105"/>
        <v/>
      </c>
      <c r="Q884" s="5"/>
      <c r="R884" s="81" t="str">
        <f t="shared" si="104"/>
        <v/>
      </c>
    </row>
    <row r="885" spans="2:18" ht="13" x14ac:dyDescent="0.3">
      <c r="B885" s="58">
        <f t="shared" si="100"/>
        <v>0</v>
      </c>
      <c r="C885" s="58" t="str">
        <f t="shared" si="101"/>
        <v/>
      </c>
      <c r="D885" s="58" t="str">
        <f>IF(OR(E885=0,E885=""),"",COUNTIF($E$7:E885,E885)&amp;E885)</f>
        <v/>
      </c>
      <c r="E885" s="58" t="str">
        <f t="shared" si="102"/>
        <v/>
      </c>
      <c r="F885" s="57">
        <f t="shared" si="103"/>
        <v>0</v>
      </c>
      <c r="H885" s="51"/>
      <c r="I885" s="50"/>
      <c r="J885" s="50"/>
      <c r="K885" s="50"/>
      <c r="L885" s="55" t="str">
        <f t="shared" si="99"/>
        <v/>
      </c>
      <c r="M885" s="48"/>
      <c r="N885" s="49"/>
      <c r="O885" s="50"/>
      <c r="P885" s="81" t="str">
        <f t="shared" si="105"/>
        <v/>
      </c>
      <c r="Q885" s="5"/>
      <c r="R885" s="81" t="str">
        <f t="shared" si="104"/>
        <v/>
      </c>
    </row>
    <row r="886" spans="2:18" ht="13" x14ac:dyDescent="0.3">
      <c r="B886" s="58">
        <f t="shared" si="100"/>
        <v>0</v>
      </c>
      <c r="C886" s="58" t="str">
        <f t="shared" si="101"/>
        <v/>
      </c>
      <c r="D886" s="58" t="str">
        <f>IF(OR(E886=0,E886=""),"",COUNTIF($E$7:E886,E886)&amp;E886)</f>
        <v/>
      </c>
      <c r="E886" s="58" t="str">
        <f t="shared" si="102"/>
        <v/>
      </c>
      <c r="F886" s="57">
        <f t="shared" si="103"/>
        <v>0</v>
      </c>
      <c r="H886" s="51"/>
      <c r="I886" s="50"/>
      <c r="J886" s="50"/>
      <c r="K886" s="50"/>
      <c r="L886" s="55" t="str">
        <f t="shared" si="99"/>
        <v/>
      </c>
      <c r="M886" s="48"/>
      <c r="N886" s="49"/>
      <c r="O886" s="50"/>
      <c r="P886" s="81" t="str">
        <f t="shared" si="105"/>
        <v/>
      </c>
      <c r="Q886" s="5"/>
      <c r="R886" s="81" t="str">
        <f t="shared" si="104"/>
        <v/>
      </c>
    </row>
    <row r="887" spans="2:18" ht="13" x14ac:dyDescent="0.3">
      <c r="B887" s="58">
        <f t="shared" si="100"/>
        <v>0</v>
      </c>
      <c r="C887" s="58" t="str">
        <f t="shared" si="101"/>
        <v/>
      </c>
      <c r="D887" s="58" t="str">
        <f>IF(OR(E887=0,E887=""),"",COUNTIF($E$7:E887,E887)&amp;E887)</f>
        <v/>
      </c>
      <c r="E887" s="58" t="str">
        <f t="shared" si="102"/>
        <v/>
      </c>
      <c r="F887" s="57">
        <f t="shared" si="103"/>
        <v>0</v>
      </c>
      <c r="H887" s="51"/>
      <c r="I887" s="50"/>
      <c r="J887" s="50"/>
      <c r="K887" s="50"/>
      <c r="L887" s="55" t="str">
        <f t="shared" si="99"/>
        <v/>
      </c>
      <c r="M887" s="48"/>
      <c r="N887" s="49"/>
      <c r="O887" s="50"/>
      <c r="P887" s="81" t="str">
        <f t="shared" si="105"/>
        <v/>
      </c>
      <c r="Q887" s="5"/>
      <c r="R887" s="81" t="str">
        <f t="shared" si="104"/>
        <v/>
      </c>
    </row>
    <row r="888" spans="2:18" ht="13" x14ac:dyDescent="0.3">
      <c r="B888" s="58">
        <f t="shared" si="100"/>
        <v>0</v>
      </c>
      <c r="C888" s="58" t="str">
        <f t="shared" si="101"/>
        <v/>
      </c>
      <c r="D888" s="58" t="str">
        <f>IF(OR(E888=0,E888=""),"",COUNTIF($E$7:E888,E888)&amp;E888)</f>
        <v/>
      </c>
      <c r="E888" s="58" t="str">
        <f t="shared" si="102"/>
        <v/>
      </c>
      <c r="F888" s="57">
        <f t="shared" si="103"/>
        <v>0</v>
      </c>
      <c r="H888" s="51"/>
      <c r="I888" s="50"/>
      <c r="J888" s="50"/>
      <c r="K888" s="50"/>
      <c r="L888" s="55" t="str">
        <f t="shared" si="99"/>
        <v/>
      </c>
      <c r="M888" s="48"/>
      <c r="N888" s="49"/>
      <c r="O888" s="50"/>
      <c r="P888" s="81" t="str">
        <f t="shared" si="105"/>
        <v/>
      </c>
      <c r="Q888" s="5"/>
      <c r="R888" s="81" t="str">
        <f t="shared" si="104"/>
        <v/>
      </c>
    </row>
    <row r="889" spans="2:18" ht="13" x14ac:dyDescent="0.3">
      <c r="B889" s="58">
        <f t="shared" si="100"/>
        <v>0</v>
      </c>
      <c r="C889" s="58" t="str">
        <f t="shared" si="101"/>
        <v/>
      </c>
      <c r="D889" s="58" t="str">
        <f>IF(OR(E889=0,E889=""),"",COUNTIF($E$7:E889,E889)&amp;E889)</f>
        <v/>
      </c>
      <c r="E889" s="58" t="str">
        <f t="shared" si="102"/>
        <v/>
      </c>
      <c r="F889" s="57">
        <f t="shared" si="103"/>
        <v>0</v>
      </c>
      <c r="H889" s="51"/>
      <c r="I889" s="50"/>
      <c r="J889" s="50"/>
      <c r="K889" s="50"/>
      <c r="L889" s="55" t="str">
        <f t="shared" si="99"/>
        <v/>
      </c>
      <c r="M889" s="48"/>
      <c r="N889" s="49"/>
      <c r="O889" s="50"/>
      <c r="P889" s="81" t="str">
        <f t="shared" si="105"/>
        <v/>
      </c>
      <c r="Q889" s="5"/>
      <c r="R889" s="81" t="str">
        <f t="shared" si="104"/>
        <v/>
      </c>
    </row>
    <row r="890" spans="2:18" ht="13" x14ac:dyDescent="0.3">
      <c r="B890" s="58">
        <f t="shared" si="100"/>
        <v>0</v>
      </c>
      <c r="C890" s="58" t="str">
        <f t="shared" si="101"/>
        <v/>
      </c>
      <c r="D890" s="58" t="str">
        <f>IF(OR(E890=0,E890=""),"",COUNTIF($E$7:E890,E890)&amp;E890)</f>
        <v/>
      </c>
      <c r="E890" s="58" t="str">
        <f t="shared" si="102"/>
        <v/>
      </c>
      <c r="F890" s="57">
        <f t="shared" si="103"/>
        <v>0</v>
      </c>
      <c r="H890" s="51"/>
      <c r="I890" s="50"/>
      <c r="J890" s="50"/>
      <c r="K890" s="50"/>
      <c r="L890" s="55" t="str">
        <f t="shared" si="99"/>
        <v/>
      </c>
      <c r="M890" s="48"/>
      <c r="N890" s="49"/>
      <c r="O890" s="50"/>
      <c r="P890" s="81" t="str">
        <f t="shared" si="105"/>
        <v/>
      </c>
      <c r="Q890" s="5"/>
      <c r="R890" s="81" t="str">
        <f t="shared" si="104"/>
        <v/>
      </c>
    </row>
    <row r="891" spans="2:18" ht="13" x14ac:dyDescent="0.3">
      <c r="B891" s="58">
        <f t="shared" si="100"/>
        <v>0</v>
      </c>
      <c r="C891" s="58" t="str">
        <f t="shared" si="101"/>
        <v/>
      </c>
      <c r="D891" s="58" t="str">
        <f>IF(OR(E891=0,E891=""),"",COUNTIF($E$7:E891,E891)&amp;E891)</f>
        <v/>
      </c>
      <c r="E891" s="58" t="str">
        <f t="shared" si="102"/>
        <v/>
      </c>
      <c r="F891" s="57">
        <f t="shared" si="103"/>
        <v>0</v>
      </c>
      <c r="H891" s="51"/>
      <c r="I891" s="50"/>
      <c r="J891" s="50"/>
      <c r="K891" s="50"/>
      <c r="L891" s="55" t="str">
        <f t="shared" si="99"/>
        <v/>
      </c>
      <c r="M891" s="48"/>
      <c r="N891" s="49"/>
      <c r="O891" s="50"/>
      <c r="P891" s="81" t="str">
        <f t="shared" si="105"/>
        <v/>
      </c>
      <c r="Q891" s="5"/>
      <c r="R891" s="81" t="str">
        <f t="shared" si="104"/>
        <v/>
      </c>
    </row>
    <row r="892" spans="2:18" ht="13" x14ac:dyDescent="0.3">
      <c r="B892" s="58">
        <f t="shared" si="100"/>
        <v>0</v>
      </c>
      <c r="C892" s="58" t="str">
        <f t="shared" si="101"/>
        <v/>
      </c>
      <c r="D892" s="58" t="str">
        <f>IF(OR(E892=0,E892=""),"",COUNTIF($E$7:E892,E892)&amp;E892)</f>
        <v/>
      </c>
      <c r="E892" s="58" t="str">
        <f t="shared" si="102"/>
        <v/>
      </c>
      <c r="F892" s="57">
        <f t="shared" si="103"/>
        <v>0</v>
      </c>
      <c r="H892" s="51"/>
      <c r="I892" s="50"/>
      <c r="J892" s="50"/>
      <c r="K892" s="50"/>
      <c r="L892" s="55" t="str">
        <f t="shared" si="99"/>
        <v/>
      </c>
      <c r="M892" s="48"/>
      <c r="N892" s="49"/>
      <c r="O892" s="50"/>
      <c r="P892" s="81" t="str">
        <f t="shared" si="105"/>
        <v/>
      </c>
      <c r="Q892" s="5"/>
      <c r="R892" s="81" t="str">
        <f t="shared" si="104"/>
        <v/>
      </c>
    </row>
    <row r="893" spans="2:18" ht="13" x14ac:dyDescent="0.3">
      <c r="B893" s="58">
        <f t="shared" si="100"/>
        <v>0</v>
      </c>
      <c r="C893" s="58" t="str">
        <f t="shared" si="101"/>
        <v/>
      </c>
      <c r="D893" s="58" t="str">
        <f>IF(OR(E893=0,E893=""),"",COUNTIF($E$7:E893,E893)&amp;E893)</f>
        <v/>
      </c>
      <c r="E893" s="58" t="str">
        <f t="shared" si="102"/>
        <v/>
      </c>
      <c r="F893" s="57">
        <f t="shared" si="103"/>
        <v>0</v>
      </c>
      <c r="H893" s="51"/>
      <c r="I893" s="50"/>
      <c r="J893" s="50"/>
      <c r="K893" s="50"/>
      <c r="L893" s="55" t="str">
        <f t="shared" si="99"/>
        <v/>
      </c>
      <c r="M893" s="48"/>
      <c r="N893" s="49"/>
      <c r="O893" s="50"/>
      <c r="P893" s="81" t="str">
        <f t="shared" si="105"/>
        <v/>
      </c>
      <c r="Q893" s="5"/>
      <c r="R893" s="81" t="str">
        <f t="shared" si="104"/>
        <v/>
      </c>
    </row>
    <row r="894" spans="2:18" ht="13" x14ac:dyDescent="0.3">
      <c r="B894" s="58">
        <f t="shared" si="100"/>
        <v>0</v>
      </c>
      <c r="C894" s="58" t="str">
        <f t="shared" si="101"/>
        <v/>
      </c>
      <c r="D894" s="58" t="str">
        <f>IF(OR(E894=0,E894=""),"",COUNTIF($E$7:E894,E894)&amp;E894)</f>
        <v/>
      </c>
      <c r="E894" s="58" t="str">
        <f t="shared" si="102"/>
        <v/>
      </c>
      <c r="F894" s="57">
        <f t="shared" si="103"/>
        <v>0</v>
      </c>
      <c r="H894" s="51"/>
      <c r="I894" s="50"/>
      <c r="J894" s="50"/>
      <c r="K894" s="50"/>
      <c r="L894" s="55" t="str">
        <f t="shared" si="99"/>
        <v/>
      </c>
      <c r="M894" s="48"/>
      <c r="N894" s="49"/>
      <c r="O894" s="50"/>
      <c r="P894" s="81" t="str">
        <f t="shared" si="105"/>
        <v/>
      </c>
      <c r="Q894" s="5"/>
      <c r="R894" s="81" t="str">
        <f t="shared" si="104"/>
        <v/>
      </c>
    </row>
    <row r="895" spans="2:18" ht="13" x14ac:dyDescent="0.3">
      <c r="B895" s="58">
        <f t="shared" si="100"/>
        <v>0</v>
      </c>
      <c r="C895" s="58" t="str">
        <f t="shared" si="101"/>
        <v/>
      </c>
      <c r="D895" s="58" t="str">
        <f>IF(OR(E895=0,E895=""),"",COUNTIF($E$7:E895,E895)&amp;E895)</f>
        <v/>
      </c>
      <c r="E895" s="58" t="str">
        <f t="shared" si="102"/>
        <v/>
      </c>
      <c r="F895" s="57">
        <f t="shared" si="103"/>
        <v>0</v>
      </c>
      <c r="H895" s="51"/>
      <c r="I895" s="50"/>
      <c r="J895" s="50"/>
      <c r="K895" s="50"/>
      <c r="L895" s="55" t="str">
        <f t="shared" si="99"/>
        <v/>
      </c>
      <c r="M895" s="48"/>
      <c r="N895" s="49"/>
      <c r="O895" s="50"/>
      <c r="P895" s="81" t="str">
        <f t="shared" si="105"/>
        <v/>
      </c>
      <c r="Q895" s="5"/>
      <c r="R895" s="81" t="str">
        <f t="shared" si="104"/>
        <v/>
      </c>
    </row>
    <row r="896" spans="2:18" ht="13" x14ac:dyDescent="0.3">
      <c r="B896" s="58">
        <f t="shared" si="100"/>
        <v>0</v>
      </c>
      <c r="C896" s="58" t="str">
        <f t="shared" si="101"/>
        <v/>
      </c>
      <c r="D896" s="58" t="str">
        <f>IF(OR(E896=0,E896=""),"",COUNTIF($E$7:E896,E896)&amp;E896)</f>
        <v/>
      </c>
      <c r="E896" s="58" t="str">
        <f t="shared" si="102"/>
        <v/>
      </c>
      <c r="F896" s="57">
        <f t="shared" si="103"/>
        <v>0</v>
      </c>
      <c r="H896" s="51"/>
      <c r="I896" s="50"/>
      <c r="J896" s="50"/>
      <c r="K896" s="50"/>
      <c r="L896" s="55" t="str">
        <f t="shared" si="99"/>
        <v/>
      </c>
      <c r="M896" s="48"/>
      <c r="N896" s="49"/>
      <c r="O896" s="50"/>
      <c r="P896" s="81" t="str">
        <f t="shared" si="105"/>
        <v/>
      </c>
      <c r="Q896" s="5"/>
      <c r="R896" s="81" t="str">
        <f t="shared" si="104"/>
        <v/>
      </c>
    </row>
    <row r="897" spans="2:18" ht="13" x14ac:dyDescent="0.3">
      <c r="B897" s="58">
        <f t="shared" si="100"/>
        <v>0</v>
      </c>
      <c r="C897" s="58" t="str">
        <f t="shared" si="101"/>
        <v/>
      </c>
      <c r="D897" s="58" t="str">
        <f>IF(OR(E897=0,E897=""),"",COUNTIF($E$7:E897,E897)&amp;E897)</f>
        <v/>
      </c>
      <c r="E897" s="58" t="str">
        <f t="shared" si="102"/>
        <v/>
      </c>
      <c r="F897" s="57">
        <f t="shared" si="103"/>
        <v>0</v>
      </c>
      <c r="H897" s="51"/>
      <c r="I897" s="50"/>
      <c r="J897" s="50"/>
      <c r="K897" s="50"/>
      <c r="L897" s="55" t="str">
        <f t="shared" si="99"/>
        <v/>
      </c>
      <c r="M897" s="48"/>
      <c r="N897" s="49"/>
      <c r="O897" s="50"/>
      <c r="P897" s="81" t="str">
        <f t="shared" si="105"/>
        <v/>
      </c>
      <c r="Q897" s="5"/>
      <c r="R897" s="81" t="str">
        <f t="shared" si="104"/>
        <v/>
      </c>
    </row>
    <row r="898" spans="2:18" ht="13" x14ac:dyDescent="0.3">
      <c r="B898" s="58">
        <f t="shared" si="100"/>
        <v>0</v>
      </c>
      <c r="C898" s="58" t="str">
        <f t="shared" si="101"/>
        <v/>
      </c>
      <c r="D898" s="58" t="str">
        <f>IF(OR(E898=0,E898=""),"",COUNTIF($E$7:E898,E898)&amp;E898)</f>
        <v/>
      </c>
      <c r="E898" s="58" t="str">
        <f t="shared" si="102"/>
        <v/>
      </c>
      <c r="F898" s="57">
        <f t="shared" si="103"/>
        <v>0</v>
      </c>
      <c r="H898" s="51"/>
      <c r="I898" s="50"/>
      <c r="J898" s="50"/>
      <c r="K898" s="50"/>
      <c r="L898" s="55" t="str">
        <f t="shared" si="99"/>
        <v/>
      </c>
      <c r="M898" s="48"/>
      <c r="N898" s="49"/>
      <c r="O898" s="50"/>
      <c r="P898" s="81" t="str">
        <f t="shared" si="105"/>
        <v/>
      </c>
      <c r="Q898" s="5"/>
      <c r="R898" s="81" t="str">
        <f t="shared" si="104"/>
        <v/>
      </c>
    </row>
    <row r="899" spans="2:18" ht="13" x14ac:dyDescent="0.3">
      <c r="B899" s="58">
        <f t="shared" si="100"/>
        <v>0</v>
      </c>
      <c r="C899" s="58" t="str">
        <f t="shared" si="101"/>
        <v/>
      </c>
      <c r="D899" s="58" t="str">
        <f>IF(OR(E899=0,E899=""),"",COUNTIF($E$7:E899,E899)&amp;E899)</f>
        <v/>
      </c>
      <c r="E899" s="58" t="str">
        <f t="shared" si="102"/>
        <v/>
      </c>
      <c r="F899" s="57">
        <f t="shared" si="103"/>
        <v>0</v>
      </c>
      <c r="H899" s="51"/>
      <c r="I899" s="50"/>
      <c r="J899" s="50"/>
      <c r="K899" s="50"/>
      <c r="L899" s="55" t="str">
        <f t="shared" si="99"/>
        <v/>
      </c>
      <c r="M899" s="48"/>
      <c r="N899" s="49"/>
      <c r="O899" s="50"/>
      <c r="P899" s="81" t="str">
        <f t="shared" si="105"/>
        <v/>
      </c>
      <c r="Q899" s="5"/>
      <c r="R899" s="81" t="str">
        <f t="shared" si="104"/>
        <v/>
      </c>
    </row>
    <row r="900" spans="2:18" ht="13" x14ac:dyDescent="0.3">
      <c r="B900" s="58">
        <f t="shared" si="100"/>
        <v>0</v>
      </c>
      <c r="C900" s="58" t="str">
        <f t="shared" si="101"/>
        <v/>
      </c>
      <c r="D900" s="58" t="str">
        <f>IF(OR(E900=0,E900=""),"",COUNTIF($E$7:E900,E900)&amp;E900)</f>
        <v/>
      </c>
      <c r="E900" s="58" t="str">
        <f t="shared" si="102"/>
        <v/>
      </c>
      <c r="F900" s="57">
        <f t="shared" si="103"/>
        <v>0</v>
      </c>
      <c r="H900" s="51"/>
      <c r="I900" s="50"/>
      <c r="J900" s="50"/>
      <c r="K900" s="50"/>
      <c r="L900" s="55" t="str">
        <f t="shared" si="99"/>
        <v/>
      </c>
      <c r="M900" s="48"/>
      <c r="N900" s="49"/>
      <c r="O900" s="50"/>
      <c r="P900" s="81" t="str">
        <f t="shared" si="105"/>
        <v/>
      </c>
      <c r="Q900" s="5"/>
      <c r="R900" s="81" t="str">
        <f t="shared" si="104"/>
        <v/>
      </c>
    </row>
    <row r="901" spans="2:18" ht="13" x14ac:dyDescent="0.3">
      <c r="B901" s="58">
        <f t="shared" si="100"/>
        <v>0</v>
      </c>
      <c r="C901" s="58" t="str">
        <f t="shared" si="101"/>
        <v/>
      </c>
      <c r="D901" s="58" t="str">
        <f>IF(OR(E901=0,E901=""),"",COUNTIF($E$7:E901,E901)&amp;E901)</f>
        <v/>
      </c>
      <c r="E901" s="58" t="str">
        <f t="shared" si="102"/>
        <v/>
      </c>
      <c r="F901" s="57">
        <f t="shared" si="103"/>
        <v>0</v>
      </c>
      <c r="H901" s="51"/>
      <c r="I901" s="50"/>
      <c r="J901" s="50"/>
      <c r="K901" s="50"/>
      <c r="L901" s="55" t="str">
        <f t="shared" si="99"/>
        <v/>
      </c>
      <c r="M901" s="48"/>
      <c r="N901" s="49"/>
      <c r="O901" s="50"/>
      <c r="P901" s="81" t="str">
        <f t="shared" si="105"/>
        <v/>
      </c>
      <c r="Q901" s="5"/>
      <c r="R901" s="81" t="str">
        <f t="shared" si="104"/>
        <v/>
      </c>
    </row>
    <row r="902" spans="2:18" ht="13" x14ac:dyDescent="0.3">
      <c r="B902" s="58">
        <f t="shared" si="100"/>
        <v>0</v>
      </c>
      <c r="C902" s="58" t="str">
        <f t="shared" si="101"/>
        <v/>
      </c>
      <c r="D902" s="58" t="str">
        <f>IF(OR(E902=0,E902=""),"",COUNTIF($E$7:E902,E902)&amp;E902)</f>
        <v/>
      </c>
      <c r="E902" s="58" t="str">
        <f t="shared" si="102"/>
        <v/>
      </c>
      <c r="F902" s="57">
        <f t="shared" si="103"/>
        <v>0</v>
      </c>
      <c r="H902" s="51"/>
      <c r="I902" s="50"/>
      <c r="J902" s="50"/>
      <c r="K902" s="50"/>
      <c r="L902" s="55" t="str">
        <f t="shared" ref="L902:L965" si="106">IFERROR(IF(K902="","",VLOOKUP(K902,T_Akun,2,0)),"Cek Kembali Kode Akun nya!!!")</f>
        <v/>
      </c>
      <c r="M902" s="48"/>
      <c r="N902" s="49"/>
      <c r="O902" s="50"/>
      <c r="P902" s="81" t="str">
        <f t="shared" si="105"/>
        <v/>
      </c>
      <c r="Q902" s="5"/>
      <c r="R902" s="81" t="str">
        <f t="shared" si="104"/>
        <v/>
      </c>
    </row>
    <row r="903" spans="2:18" ht="13" x14ac:dyDescent="0.3">
      <c r="B903" s="58">
        <f t="shared" ref="B903:B966" si="107">IF(C903&lt;&gt;"","",K903)</f>
        <v>0</v>
      </c>
      <c r="C903" s="58" t="str">
        <f t="shared" ref="C903:C966" si="108">IF(LEFT(I903,3)="JP-",K903,"")</f>
        <v/>
      </c>
      <c r="D903" s="58" t="str">
        <f>IF(OR(E903=0,E903=""),"",COUNTIF($E$7:E903,E903)&amp;E903)</f>
        <v/>
      </c>
      <c r="E903" s="58" t="str">
        <f t="shared" ref="E903:E966" si="109">IF(K903=Filter_BB,K903,"")</f>
        <v/>
      </c>
      <c r="F903" s="57">
        <f t="shared" ref="F903:F966" si="110">IF(J903="",0,1)</f>
        <v>0</v>
      </c>
      <c r="H903" s="51"/>
      <c r="I903" s="50"/>
      <c r="J903" s="50"/>
      <c r="K903" s="50"/>
      <c r="L903" s="55" t="str">
        <f t="shared" si="106"/>
        <v/>
      </c>
      <c r="M903" s="48"/>
      <c r="N903" s="49"/>
      <c r="O903" s="50"/>
      <c r="P903" s="81" t="str">
        <f t="shared" si="105"/>
        <v/>
      </c>
      <c r="Q903" s="5"/>
      <c r="R903" s="81" t="str">
        <f t="shared" ref="R903:R966" si="111">IF($O903&gt;0,$O903,IF($H903&gt;0,IF($O904&gt;0,$O904,""),""))</f>
        <v/>
      </c>
    </row>
    <row r="904" spans="2:18" ht="13" x14ac:dyDescent="0.3">
      <c r="B904" s="58">
        <f t="shared" si="107"/>
        <v>0</v>
      </c>
      <c r="C904" s="58" t="str">
        <f t="shared" si="108"/>
        <v/>
      </c>
      <c r="D904" s="58" t="str">
        <f>IF(OR(E904=0,E904=""),"",COUNTIF($E$7:E904,E904)&amp;E904)</f>
        <v/>
      </c>
      <c r="E904" s="58" t="str">
        <f t="shared" si="109"/>
        <v/>
      </c>
      <c r="F904" s="57">
        <f t="shared" si="110"/>
        <v>0</v>
      </c>
      <c r="H904" s="51"/>
      <c r="I904" s="50"/>
      <c r="J904" s="50"/>
      <c r="K904" s="50"/>
      <c r="L904" s="55" t="str">
        <f t="shared" si="106"/>
        <v/>
      </c>
      <c r="M904" s="48"/>
      <c r="N904" s="49"/>
      <c r="O904" s="50"/>
      <c r="P904" s="81" t="str">
        <f t="shared" ref="P904:P967" si="112">IF(O904&gt;0,O904,IF(H904&gt;0,IF(OR(P903="F.TTD",P903=""),R905,P903),""))</f>
        <v/>
      </c>
      <c r="Q904" s="5"/>
      <c r="R904" s="81" t="str">
        <f t="shared" si="111"/>
        <v/>
      </c>
    </row>
    <row r="905" spans="2:18" ht="13" x14ac:dyDescent="0.3">
      <c r="B905" s="58">
        <f t="shared" si="107"/>
        <v>0</v>
      </c>
      <c r="C905" s="58" t="str">
        <f t="shared" si="108"/>
        <v/>
      </c>
      <c r="D905" s="58" t="str">
        <f>IF(OR(E905=0,E905=""),"",COUNTIF($E$7:E905,E905)&amp;E905)</f>
        <v/>
      </c>
      <c r="E905" s="58" t="str">
        <f t="shared" si="109"/>
        <v/>
      </c>
      <c r="F905" s="57">
        <f t="shared" si="110"/>
        <v>0</v>
      </c>
      <c r="H905" s="51"/>
      <c r="I905" s="50"/>
      <c r="J905" s="50"/>
      <c r="K905" s="50"/>
      <c r="L905" s="55" t="str">
        <f t="shared" si="106"/>
        <v/>
      </c>
      <c r="M905" s="48"/>
      <c r="N905" s="49"/>
      <c r="O905" s="50"/>
      <c r="P905" s="81" t="str">
        <f t="shared" si="112"/>
        <v/>
      </c>
      <c r="Q905" s="5"/>
      <c r="R905" s="81" t="str">
        <f t="shared" si="111"/>
        <v/>
      </c>
    </row>
    <row r="906" spans="2:18" ht="13" x14ac:dyDescent="0.3">
      <c r="B906" s="58">
        <f t="shared" si="107"/>
        <v>0</v>
      </c>
      <c r="C906" s="58" t="str">
        <f t="shared" si="108"/>
        <v/>
      </c>
      <c r="D906" s="58" t="str">
        <f>IF(OR(E906=0,E906=""),"",COUNTIF($E$7:E906,E906)&amp;E906)</f>
        <v/>
      </c>
      <c r="E906" s="58" t="str">
        <f t="shared" si="109"/>
        <v/>
      </c>
      <c r="F906" s="57">
        <f t="shared" si="110"/>
        <v>0</v>
      </c>
      <c r="H906" s="51"/>
      <c r="I906" s="50"/>
      <c r="J906" s="50"/>
      <c r="K906" s="50"/>
      <c r="L906" s="55" t="str">
        <f t="shared" si="106"/>
        <v/>
      </c>
      <c r="M906" s="48"/>
      <c r="N906" s="49"/>
      <c r="O906" s="50"/>
      <c r="P906" s="81" t="str">
        <f t="shared" si="112"/>
        <v/>
      </c>
      <c r="Q906" s="5"/>
      <c r="R906" s="81" t="str">
        <f t="shared" si="111"/>
        <v/>
      </c>
    </row>
    <row r="907" spans="2:18" ht="13" x14ac:dyDescent="0.3">
      <c r="B907" s="58">
        <f t="shared" si="107"/>
        <v>0</v>
      </c>
      <c r="C907" s="58" t="str">
        <f t="shared" si="108"/>
        <v/>
      </c>
      <c r="D907" s="58" t="str">
        <f>IF(OR(E907=0,E907=""),"",COUNTIF($E$7:E907,E907)&amp;E907)</f>
        <v/>
      </c>
      <c r="E907" s="58" t="str">
        <f t="shared" si="109"/>
        <v/>
      </c>
      <c r="F907" s="57">
        <f t="shared" si="110"/>
        <v>0</v>
      </c>
      <c r="H907" s="51"/>
      <c r="I907" s="50"/>
      <c r="J907" s="50"/>
      <c r="K907" s="50"/>
      <c r="L907" s="55" t="str">
        <f t="shared" si="106"/>
        <v/>
      </c>
      <c r="M907" s="48"/>
      <c r="N907" s="49"/>
      <c r="O907" s="50"/>
      <c r="P907" s="81" t="str">
        <f t="shared" si="112"/>
        <v/>
      </c>
      <c r="Q907" s="5"/>
      <c r="R907" s="81" t="str">
        <f t="shared" si="111"/>
        <v/>
      </c>
    </row>
    <row r="908" spans="2:18" ht="13" x14ac:dyDescent="0.3">
      <c r="B908" s="58">
        <f t="shared" si="107"/>
        <v>0</v>
      </c>
      <c r="C908" s="58" t="str">
        <f t="shared" si="108"/>
        <v/>
      </c>
      <c r="D908" s="58" t="str">
        <f>IF(OR(E908=0,E908=""),"",COUNTIF($E$7:E908,E908)&amp;E908)</f>
        <v/>
      </c>
      <c r="E908" s="58" t="str">
        <f t="shared" si="109"/>
        <v/>
      </c>
      <c r="F908" s="57">
        <f t="shared" si="110"/>
        <v>0</v>
      </c>
      <c r="H908" s="51"/>
      <c r="I908" s="50"/>
      <c r="J908" s="50"/>
      <c r="K908" s="50"/>
      <c r="L908" s="55" t="str">
        <f t="shared" si="106"/>
        <v/>
      </c>
      <c r="M908" s="48"/>
      <c r="N908" s="49"/>
      <c r="O908" s="50"/>
      <c r="P908" s="81" t="str">
        <f t="shared" si="112"/>
        <v/>
      </c>
      <c r="Q908" s="5"/>
      <c r="R908" s="81" t="str">
        <f t="shared" si="111"/>
        <v/>
      </c>
    </row>
    <row r="909" spans="2:18" ht="13" x14ac:dyDescent="0.3">
      <c r="B909" s="58">
        <f t="shared" si="107"/>
        <v>0</v>
      </c>
      <c r="C909" s="58" t="str">
        <f t="shared" si="108"/>
        <v/>
      </c>
      <c r="D909" s="58" t="str">
        <f>IF(OR(E909=0,E909=""),"",COUNTIF($E$7:E909,E909)&amp;E909)</f>
        <v/>
      </c>
      <c r="E909" s="58" t="str">
        <f t="shared" si="109"/>
        <v/>
      </c>
      <c r="F909" s="57">
        <f t="shared" si="110"/>
        <v>0</v>
      </c>
      <c r="H909" s="51"/>
      <c r="I909" s="50"/>
      <c r="J909" s="50"/>
      <c r="K909" s="50"/>
      <c r="L909" s="55" t="str">
        <f t="shared" si="106"/>
        <v/>
      </c>
      <c r="M909" s="48"/>
      <c r="N909" s="49"/>
      <c r="O909" s="50"/>
      <c r="P909" s="81" t="str">
        <f t="shared" si="112"/>
        <v/>
      </c>
      <c r="Q909" s="5"/>
      <c r="R909" s="81" t="str">
        <f t="shared" si="111"/>
        <v/>
      </c>
    </row>
    <row r="910" spans="2:18" ht="13" x14ac:dyDescent="0.3">
      <c r="B910" s="58">
        <f t="shared" si="107"/>
        <v>0</v>
      </c>
      <c r="C910" s="58" t="str">
        <f t="shared" si="108"/>
        <v/>
      </c>
      <c r="D910" s="58" t="str">
        <f>IF(OR(E910=0,E910=""),"",COUNTIF($E$7:E910,E910)&amp;E910)</f>
        <v/>
      </c>
      <c r="E910" s="58" t="str">
        <f t="shared" si="109"/>
        <v/>
      </c>
      <c r="F910" s="57">
        <f t="shared" si="110"/>
        <v>0</v>
      </c>
      <c r="H910" s="51"/>
      <c r="I910" s="50"/>
      <c r="J910" s="50"/>
      <c r="K910" s="50"/>
      <c r="L910" s="55" t="str">
        <f t="shared" si="106"/>
        <v/>
      </c>
      <c r="M910" s="48"/>
      <c r="N910" s="49"/>
      <c r="O910" s="50"/>
      <c r="P910" s="81" t="str">
        <f t="shared" si="112"/>
        <v/>
      </c>
      <c r="Q910" s="5"/>
      <c r="R910" s="81" t="str">
        <f t="shared" si="111"/>
        <v/>
      </c>
    </row>
    <row r="911" spans="2:18" ht="13" x14ac:dyDescent="0.3">
      <c r="B911" s="58">
        <f t="shared" si="107"/>
        <v>0</v>
      </c>
      <c r="C911" s="58" t="str">
        <f t="shared" si="108"/>
        <v/>
      </c>
      <c r="D911" s="58" t="str">
        <f>IF(OR(E911=0,E911=""),"",COUNTIF($E$7:E911,E911)&amp;E911)</f>
        <v/>
      </c>
      <c r="E911" s="58" t="str">
        <f t="shared" si="109"/>
        <v/>
      </c>
      <c r="F911" s="57">
        <f t="shared" si="110"/>
        <v>0</v>
      </c>
      <c r="H911" s="51"/>
      <c r="I911" s="50"/>
      <c r="J911" s="50"/>
      <c r="K911" s="82"/>
      <c r="L911" s="55" t="str">
        <f t="shared" si="106"/>
        <v/>
      </c>
      <c r="M911" s="48"/>
      <c r="N911" s="49"/>
      <c r="O911" s="50"/>
      <c r="P911" s="81" t="str">
        <f t="shared" si="112"/>
        <v/>
      </c>
      <c r="Q911" s="5"/>
      <c r="R911" s="81" t="str">
        <f t="shared" si="111"/>
        <v/>
      </c>
    </row>
    <row r="912" spans="2:18" ht="13" x14ac:dyDescent="0.3">
      <c r="B912" s="58">
        <f t="shared" si="107"/>
        <v>0</v>
      </c>
      <c r="C912" s="58" t="str">
        <f t="shared" si="108"/>
        <v/>
      </c>
      <c r="D912" s="58" t="str">
        <f>IF(OR(E912=0,E912=""),"",COUNTIF($E$7:E912,E912)&amp;E912)</f>
        <v/>
      </c>
      <c r="E912" s="58" t="str">
        <f t="shared" si="109"/>
        <v/>
      </c>
      <c r="F912" s="57">
        <f t="shared" si="110"/>
        <v>0</v>
      </c>
      <c r="H912" s="51"/>
      <c r="I912" s="50"/>
      <c r="J912" s="50"/>
      <c r="K912" s="50"/>
      <c r="L912" s="55" t="str">
        <f t="shared" si="106"/>
        <v/>
      </c>
      <c r="M912" s="48"/>
      <c r="N912" s="49"/>
      <c r="O912" s="50"/>
      <c r="P912" s="81" t="str">
        <f t="shared" si="112"/>
        <v/>
      </c>
      <c r="Q912" s="5"/>
      <c r="R912" s="81" t="str">
        <f t="shared" si="111"/>
        <v/>
      </c>
    </row>
    <row r="913" spans="2:18" ht="13" x14ac:dyDescent="0.3">
      <c r="B913" s="58">
        <f t="shared" si="107"/>
        <v>0</v>
      </c>
      <c r="C913" s="58" t="str">
        <f t="shared" si="108"/>
        <v/>
      </c>
      <c r="D913" s="58" t="str">
        <f>IF(OR(E913=0,E913=""),"",COUNTIF($E$7:E913,E913)&amp;E913)</f>
        <v/>
      </c>
      <c r="E913" s="58" t="str">
        <f t="shared" si="109"/>
        <v/>
      </c>
      <c r="F913" s="57">
        <f t="shared" si="110"/>
        <v>0</v>
      </c>
      <c r="H913" s="51"/>
      <c r="I913" s="50"/>
      <c r="J913" s="50"/>
      <c r="K913" s="50"/>
      <c r="L913" s="55" t="str">
        <f t="shared" si="106"/>
        <v/>
      </c>
      <c r="M913" s="48"/>
      <c r="N913" s="49"/>
      <c r="O913" s="50"/>
      <c r="P913" s="81" t="str">
        <f t="shared" si="112"/>
        <v/>
      </c>
      <c r="Q913" s="5"/>
      <c r="R913" s="81" t="str">
        <f t="shared" si="111"/>
        <v/>
      </c>
    </row>
    <row r="914" spans="2:18" ht="13" x14ac:dyDescent="0.3">
      <c r="B914" s="58">
        <f t="shared" si="107"/>
        <v>0</v>
      </c>
      <c r="C914" s="58" t="str">
        <f t="shared" si="108"/>
        <v/>
      </c>
      <c r="D914" s="58" t="str">
        <f>IF(OR(E914=0,E914=""),"",COUNTIF($E$7:E914,E914)&amp;E914)</f>
        <v/>
      </c>
      <c r="E914" s="58" t="str">
        <f t="shared" si="109"/>
        <v/>
      </c>
      <c r="F914" s="57">
        <f t="shared" si="110"/>
        <v>0</v>
      </c>
      <c r="H914" s="51"/>
      <c r="I914" s="50"/>
      <c r="J914" s="50"/>
      <c r="K914" s="50"/>
      <c r="L914" s="55" t="str">
        <f t="shared" si="106"/>
        <v/>
      </c>
      <c r="M914" s="48"/>
      <c r="N914" s="49"/>
      <c r="O914" s="50"/>
      <c r="P914" s="81" t="str">
        <f t="shared" si="112"/>
        <v/>
      </c>
      <c r="Q914" s="5"/>
      <c r="R914" s="81" t="str">
        <f t="shared" si="111"/>
        <v/>
      </c>
    </row>
    <row r="915" spans="2:18" ht="13" x14ac:dyDescent="0.3">
      <c r="B915" s="58">
        <f t="shared" si="107"/>
        <v>0</v>
      </c>
      <c r="C915" s="58" t="str">
        <f t="shared" si="108"/>
        <v/>
      </c>
      <c r="D915" s="58" t="str">
        <f>IF(OR(E915=0,E915=""),"",COUNTIF($E$7:E915,E915)&amp;E915)</f>
        <v/>
      </c>
      <c r="E915" s="58" t="str">
        <f t="shared" si="109"/>
        <v/>
      </c>
      <c r="F915" s="57">
        <f t="shared" si="110"/>
        <v>0</v>
      </c>
      <c r="H915" s="51"/>
      <c r="I915" s="50"/>
      <c r="J915" s="50"/>
      <c r="K915" s="50"/>
      <c r="L915" s="55" t="str">
        <f t="shared" si="106"/>
        <v/>
      </c>
      <c r="M915" s="48"/>
      <c r="N915" s="49"/>
      <c r="O915" s="50"/>
      <c r="P915" s="81" t="str">
        <f t="shared" si="112"/>
        <v/>
      </c>
      <c r="Q915" s="5"/>
      <c r="R915" s="81" t="str">
        <f t="shared" si="111"/>
        <v/>
      </c>
    </row>
    <row r="916" spans="2:18" ht="13" x14ac:dyDescent="0.3">
      <c r="B916" s="58">
        <f t="shared" si="107"/>
        <v>0</v>
      </c>
      <c r="C916" s="58" t="str">
        <f t="shared" si="108"/>
        <v/>
      </c>
      <c r="D916" s="58" t="str">
        <f>IF(OR(E916=0,E916=""),"",COUNTIF($E$7:E916,E916)&amp;E916)</f>
        <v/>
      </c>
      <c r="E916" s="58" t="str">
        <f t="shared" si="109"/>
        <v/>
      </c>
      <c r="F916" s="57">
        <f t="shared" si="110"/>
        <v>0</v>
      </c>
      <c r="H916" s="51"/>
      <c r="I916" s="50"/>
      <c r="J916" s="50"/>
      <c r="K916" s="50"/>
      <c r="L916" s="55" t="str">
        <f t="shared" si="106"/>
        <v/>
      </c>
      <c r="M916" s="48"/>
      <c r="N916" s="49"/>
      <c r="O916" s="50"/>
      <c r="P916" s="81" t="str">
        <f t="shared" si="112"/>
        <v/>
      </c>
      <c r="Q916" s="5"/>
      <c r="R916" s="81" t="str">
        <f t="shared" si="111"/>
        <v/>
      </c>
    </row>
    <row r="917" spans="2:18" ht="13" x14ac:dyDescent="0.3">
      <c r="B917" s="58">
        <f t="shared" si="107"/>
        <v>0</v>
      </c>
      <c r="C917" s="58" t="str">
        <f t="shared" si="108"/>
        <v/>
      </c>
      <c r="D917" s="58" t="str">
        <f>IF(OR(E917=0,E917=""),"",COUNTIF($E$7:E917,E917)&amp;E917)</f>
        <v/>
      </c>
      <c r="E917" s="58" t="str">
        <f t="shared" si="109"/>
        <v/>
      </c>
      <c r="F917" s="57">
        <f t="shared" si="110"/>
        <v>0</v>
      </c>
      <c r="H917" s="51"/>
      <c r="I917" s="50"/>
      <c r="J917" s="50"/>
      <c r="K917" s="50"/>
      <c r="L917" s="55" t="str">
        <f t="shared" si="106"/>
        <v/>
      </c>
      <c r="M917" s="48"/>
      <c r="N917" s="49"/>
      <c r="O917" s="50"/>
      <c r="P917" s="81" t="str">
        <f t="shared" si="112"/>
        <v/>
      </c>
      <c r="Q917" s="5"/>
      <c r="R917" s="81" t="str">
        <f t="shared" si="111"/>
        <v/>
      </c>
    </row>
    <row r="918" spans="2:18" ht="13" x14ac:dyDescent="0.3">
      <c r="B918" s="58">
        <f t="shared" si="107"/>
        <v>0</v>
      </c>
      <c r="C918" s="58" t="str">
        <f t="shared" si="108"/>
        <v/>
      </c>
      <c r="D918" s="58" t="str">
        <f>IF(OR(E918=0,E918=""),"",COUNTIF($E$7:E918,E918)&amp;E918)</f>
        <v/>
      </c>
      <c r="E918" s="58" t="str">
        <f t="shared" si="109"/>
        <v/>
      </c>
      <c r="F918" s="57">
        <f t="shared" si="110"/>
        <v>0</v>
      </c>
      <c r="H918" s="51"/>
      <c r="I918" s="50"/>
      <c r="J918" s="50"/>
      <c r="K918" s="50"/>
      <c r="L918" s="55" t="str">
        <f t="shared" si="106"/>
        <v/>
      </c>
      <c r="M918" s="48"/>
      <c r="N918" s="49"/>
      <c r="O918" s="50"/>
      <c r="P918" s="81" t="str">
        <f t="shared" si="112"/>
        <v/>
      </c>
      <c r="Q918" s="5"/>
      <c r="R918" s="81" t="str">
        <f t="shared" si="111"/>
        <v/>
      </c>
    </row>
    <row r="919" spans="2:18" ht="13" x14ac:dyDescent="0.3">
      <c r="B919" s="58">
        <f t="shared" si="107"/>
        <v>0</v>
      </c>
      <c r="C919" s="58" t="str">
        <f t="shared" si="108"/>
        <v/>
      </c>
      <c r="D919" s="58" t="str">
        <f>IF(OR(E919=0,E919=""),"",COUNTIF($E$7:E919,E919)&amp;E919)</f>
        <v/>
      </c>
      <c r="E919" s="58" t="str">
        <f t="shared" si="109"/>
        <v/>
      </c>
      <c r="F919" s="57">
        <f t="shared" si="110"/>
        <v>0</v>
      </c>
      <c r="H919" s="51"/>
      <c r="I919" s="50"/>
      <c r="J919" s="50"/>
      <c r="K919" s="50"/>
      <c r="L919" s="55" t="str">
        <f t="shared" si="106"/>
        <v/>
      </c>
      <c r="M919" s="48"/>
      <c r="N919" s="49"/>
      <c r="O919" s="50"/>
      <c r="P919" s="81" t="str">
        <f t="shared" si="112"/>
        <v/>
      </c>
      <c r="Q919" s="5"/>
      <c r="R919" s="81" t="str">
        <f t="shared" si="111"/>
        <v/>
      </c>
    </row>
    <row r="920" spans="2:18" ht="13" x14ac:dyDescent="0.3">
      <c r="B920" s="58">
        <f t="shared" si="107"/>
        <v>0</v>
      </c>
      <c r="C920" s="58" t="str">
        <f t="shared" si="108"/>
        <v/>
      </c>
      <c r="D920" s="58" t="str">
        <f>IF(OR(E920=0,E920=""),"",COUNTIF($E$7:E920,E920)&amp;E920)</f>
        <v/>
      </c>
      <c r="E920" s="58" t="str">
        <f t="shared" si="109"/>
        <v/>
      </c>
      <c r="F920" s="57">
        <f t="shared" si="110"/>
        <v>0</v>
      </c>
      <c r="H920" s="51"/>
      <c r="I920" s="50"/>
      <c r="J920" s="50"/>
      <c r="K920" s="50"/>
      <c r="L920" s="55" t="str">
        <f t="shared" si="106"/>
        <v/>
      </c>
      <c r="M920" s="48"/>
      <c r="N920" s="49"/>
      <c r="O920" s="50"/>
      <c r="P920" s="81" t="str">
        <f t="shared" si="112"/>
        <v/>
      </c>
      <c r="Q920" s="5"/>
      <c r="R920" s="81" t="str">
        <f t="shared" si="111"/>
        <v/>
      </c>
    </row>
    <row r="921" spans="2:18" ht="13" x14ac:dyDescent="0.3">
      <c r="B921" s="58">
        <f t="shared" si="107"/>
        <v>0</v>
      </c>
      <c r="C921" s="58" t="str">
        <f t="shared" si="108"/>
        <v/>
      </c>
      <c r="D921" s="58" t="str">
        <f>IF(OR(E921=0,E921=""),"",COUNTIF($E$7:E921,E921)&amp;E921)</f>
        <v/>
      </c>
      <c r="E921" s="58" t="str">
        <f t="shared" si="109"/>
        <v/>
      </c>
      <c r="F921" s="57">
        <f t="shared" si="110"/>
        <v>0</v>
      </c>
      <c r="H921" s="51"/>
      <c r="I921" s="50"/>
      <c r="J921" s="50"/>
      <c r="K921" s="50"/>
      <c r="L921" s="55" t="str">
        <f t="shared" si="106"/>
        <v/>
      </c>
      <c r="M921" s="48"/>
      <c r="N921" s="49"/>
      <c r="O921" s="50"/>
      <c r="P921" s="81" t="str">
        <f t="shared" si="112"/>
        <v/>
      </c>
      <c r="Q921" s="5"/>
      <c r="R921" s="81" t="str">
        <f t="shared" si="111"/>
        <v/>
      </c>
    </row>
    <row r="922" spans="2:18" ht="13" x14ac:dyDescent="0.3">
      <c r="B922" s="58">
        <f t="shared" si="107"/>
        <v>0</v>
      </c>
      <c r="C922" s="58" t="str">
        <f t="shared" si="108"/>
        <v/>
      </c>
      <c r="D922" s="58" t="str">
        <f>IF(OR(E922=0,E922=""),"",COUNTIF($E$7:E922,E922)&amp;E922)</f>
        <v/>
      </c>
      <c r="E922" s="58" t="str">
        <f t="shared" si="109"/>
        <v/>
      </c>
      <c r="F922" s="57">
        <f t="shared" si="110"/>
        <v>0</v>
      </c>
      <c r="H922" s="51"/>
      <c r="I922" s="50"/>
      <c r="J922" s="50"/>
      <c r="K922" s="50"/>
      <c r="L922" s="55" t="str">
        <f t="shared" si="106"/>
        <v/>
      </c>
      <c r="M922" s="48"/>
      <c r="N922" s="49"/>
      <c r="O922" s="50"/>
      <c r="P922" s="81" t="str">
        <f t="shared" si="112"/>
        <v/>
      </c>
      <c r="Q922" s="5"/>
      <c r="R922" s="81" t="str">
        <f t="shared" si="111"/>
        <v/>
      </c>
    </row>
    <row r="923" spans="2:18" ht="13" x14ac:dyDescent="0.3">
      <c r="B923" s="58">
        <f t="shared" si="107"/>
        <v>0</v>
      </c>
      <c r="C923" s="58" t="str">
        <f t="shared" si="108"/>
        <v/>
      </c>
      <c r="D923" s="58" t="str">
        <f>IF(OR(E923=0,E923=""),"",COUNTIF($E$7:E923,E923)&amp;E923)</f>
        <v/>
      </c>
      <c r="E923" s="58" t="str">
        <f t="shared" si="109"/>
        <v/>
      </c>
      <c r="F923" s="57">
        <f t="shared" si="110"/>
        <v>0</v>
      </c>
      <c r="H923" s="51"/>
      <c r="I923" s="50"/>
      <c r="J923" s="50"/>
      <c r="K923" s="50"/>
      <c r="L923" s="55" t="str">
        <f t="shared" si="106"/>
        <v/>
      </c>
      <c r="M923" s="48"/>
      <c r="N923" s="49"/>
      <c r="O923" s="50"/>
      <c r="P923" s="81" t="str">
        <f t="shared" si="112"/>
        <v/>
      </c>
      <c r="Q923" s="5"/>
      <c r="R923" s="81" t="str">
        <f t="shared" si="111"/>
        <v/>
      </c>
    </row>
    <row r="924" spans="2:18" ht="13" x14ac:dyDescent="0.3">
      <c r="B924" s="58">
        <f t="shared" si="107"/>
        <v>0</v>
      </c>
      <c r="C924" s="58" t="str">
        <f t="shared" si="108"/>
        <v/>
      </c>
      <c r="D924" s="58" t="str">
        <f>IF(OR(E924=0,E924=""),"",COUNTIF($E$7:E924,E924)&amp;E924)</f>
        <v/>
      </c>
      <c r="E924" s="58" t="str">
        <f t="shared" si="109"/>
        <v/>
      </c>
      <c r="F924" s="57">
        <f t="shared" si="110"/>
        <v>0</v>
      </c>
      <c r="H924" s="51"/>
      <c r="I924" s="50"/>
      <c r="J924" s="50"/>
      <c r="K924" s="50"/>
      <c r="L924" s="55" t="str">
        <f t="shared" si="106"/>
        <v/>
      </c>
      <c r="M924" s="48"/>
      <c r="N924" s="49"/>
      <c r="O924" s="50"/>
      <c r="P924" s="81" t="str">
        <f t="shared" si="112"/>
        <v/>
      </c>
      <c r="Q924" s="5"/>
      <c r="R924" s="81" t="str">
        <f t="shared" si="111"/>
        <v/>
      </c>
    </row>
    <row r="925" spans="2:18" ht="13" x14ac:dyDescent="0.3">
      <c r="B925" s="58">
        <f t="shared" si="107"/>
        <v>0</v>
      </c>
      <c r="C925" s="58" t="str">
        <f t="shared" si="108"/>
        <v/>
      </c>
      <c r="D925" s="58" t="str">
        <f>IF(OR(E925=0,E925=""),"",COUNTIF($E$7:E925,E925)&amp;E925)</f>
        <v/>
      </c>
      <c r="E925" s="58" t="str">
        <f t="shared" si="109"/>
        <v/>
      </c>
      <c r="F925" s="57">
        <f t="shared" si="110"/>
        <v>0</v>
      </c>
      <c r="H925" s="51"/>
      <c r="I925" s="50"/>
      <c r="J925" s="50"/>
      <c r="K925" s="50"/>
      <c r="L925" s="55" t="str">
        <f t="shared" si="106"/>
        <v/>
      </c>
      <c r="M925" s="48"/>
      <c r="N925" s="49"/>
      <c r="O925" s="50"/>
      <c r="P925" s="81" t="str">
        <f t="shared" si="112"/>
        <v/>
      </c>
      <c r="Q925" s="5"/>
      <c r="R925" s="81" t="str">
        <f t="shared" si="111"/>
        <v/>
      </c>
    </row>
    <row r="926" spans="2:18" ht="13" x14ac:dyDescent="0.3">
      <c r="B926" s="58">
        <f t="shared" si="107"/>
        <v>0</v>
      </c>
      <c r="C926" s="58" t="str">
        <f t="shared" si="108"/>
        <v/>
      </c>
      <c r="D926" s="58" t="str">
        <f>IF(OR(E926=0,E926=""),"",COUNTIF($E$7:E926,E926)&amp;E926)</f>
        <v/>
      </c>
      <c r="E926" s="58" t="str">
        <f t="shared" si="109"/>
        <v/>
      </c>
      <c r="F926" s="57">
        <f t="shared" si="110"/>
        <v>0</v>
      </c>
      <c r="H926" s="51"/>
      <c r="I926" s="50"/>
      <c r="J926" s="50"/>
      <c r="K926" s="50"/>
      <c r="L926" s="55" t="str">
        <f t="shared" si="106"/>
        <v/>
      </c>
      <c r="M926" s="48"/>
      <c r="N926" s="49"/>
      <c r="O926" s="50"/>
      <c r="P926" s="81" t="str">
        <f t="shared" si="112"/>
        <v/>
      </c>
      <c r="Q926" s="5"/>
      <c r="R926" s="81" t="str">
        <f t="shared" si="111"/>
        <v/>
      </c>
    </row>
    <row r="927" spans="2:18" ht="13" x14ac:dyDescent="0.3">
      <c r="B927" s="58">
        <f t="shared" si="107"/>
        <v>0</v>
      </c>
      <c r="C927" s="58" t="str">
        <f t="shared" si="108"/>
        <v/>
      </c>
      <c r="D927" s="58" t="str">
        <f>IF(OR(E927=0,E927=""),"",COUNTIF($E$7:E927,E927)&amp;E927)</f>
        <v/>
      </c>
      <c r="E927" s="58" t="str">
        <f t="shared" si="109"/>
        <v/>
      </c>
      <c r="F927" s="57">
        <f t="shared" si="110"/>
        <v>0</v>
      </c>
      <c r="H927" s="51"/>
      <c r="I927" s="50"/>
      <c r="J927" s="50"/>
      <c r="K927" s="50"/>
      <c r="L927" s="55" t="str">
        <f t="shared" si="106"/>
        <v/>
      </c>
      <c r="M927" s="48"/>
      <c r="N927" s="49"/>
      <c r="O927" s="50"/>
      <c r="P927" s="81" t="str">
        <f t="shared" si="112"/>
        <v/>
      </c>
      <c r="Q927" s="5"/>
      <c r="R927" s="81" t="str">
        <f t="shared" si="111"/>
        <v/>
      </c>
    </row>
    <row r="928" spans="2:18" ht="13" x14ac:dyDescent="0.3">
      <c r="B928" s="58">
        <f t="shared" si="107"/>
        <v>0</v>
      </c>
      <c r="C928" s="58" t="str">
        <f t="shared" si="108"/>
        <v/>
      </c>
      <c r="D928" s="58" t="str">
        <f>IF(OR(E928=0,E928=""),"",COUNTIF($E$7:E928,E928)&amp;E928)</f>
        <v/>
      </c>
      <c r="E928" s="58" t="str">
        <f t="shared" si="109"/>
        <v/>
      </c>
      <c r="F928" s="57">
        <f t="shared" si="110"/>
        <v>0</v>
      </c>
      <c r="H928" s="51"/>
      <c r="I928" s="50"/>
      <c r="J928" s="50"/>
      <c r="K928" s="50"/>
      <c r="L928" s="55" t="str">
        <f t="shared" si="106"/>
        <v/>
      </c>
      <c r="M928" s="48"/>
      <c r="N928" s="49"/>
      <c r="O928" s="50"/>
      <c r="P928" s="81" t="str">
        <f t="shared" si="112"/>
        <v/>
      </c>
      <c r="Q928" s="5"/>
      <c r="R928" s="81" t="str">
        <f t="shared" si="111"/>
        <v/>
      </c>
    </row>
    <row r="929" spans="2:18" ht="13" x14ac:dyDescent="0.3">
      <c r="B929" s="58">
        <f t="shared" si="107"/>
        <v>0</v>
      </c>
      <c r="C929" s="58" t="str">
        <f t="shared" si="108"/>
        <v/>
      </c>
      <c r="D929" s="58" t="str">
        <f>IF(OR(E929=0,E929=""),"",COUNTIF($E$7:E929,E929)&amp;E929)</f>
        <v/>
      </c>
      <c r="E929" s="58" t="str">
        <f t="shared" si="109"/>
        <v/>
      </c>
      <c r="F929" s="57">
        <f t="shared" si="110"/>
        <v>0</v>
      </c>
      <c r="H929" s="51"/>
      <c r="I929" s="50"/>
      <c r="J929" s="50"/>
      <c r="K929" s="50"/>
      <c r="L929" s="55" t="str">
        <f t="shared" si="106"/>
        <v/>
      </c>
      <c r="M929" s="48"/>
      <c r="N929" s="49"/>
      <c r="O929" s="50"/>
      <c r="P929" s="81" t="str">
        <f t="shared" si="112"/>
        <v/>
      </c>
      <c r="Q929" s="5"/>
      <c r="R929" s="81" t="str">
        <f t="shared" si="111"/>
        <v/>
      </c>
    </row>
    <row r="930" spans="2:18" ht="13" x14ac:dyDescent="0.3">
      <c r="B930" s="58">
        <f t="shared" si="107"/>
        <v>0</v>
      </c>
      <c r="C930" s="58" t="str">
        <f t="shared" si="108"/>
        <v/>
      </c>
      <c r="D930" s="58" t="str">
        <f>IF(OR(E930=0,E930=""),"",COUNTIF($E$7:E930,E930)&amp;E930)</f>
        <v/>
      </c>
      <c r="E930" s="58" t="str">
        <f t="shared" si="109"/>
        <v/>
      </c>
      <c r="F930" s="57">
        <f t="shared" si="110"/>
        <v>0</v>
      </c>
      <c r="H930" s="51"/>
      <c r="I930" s="50"/>
      <c r="J930" s="50"/>
      <c r="K930" s="50"/>
      <c r="L930" s="55" t="str">
        <f t="shared" si="106"/>
        <v/>
      </c>
      <c r="M930" s="48"/>
      <c r="N930" s="49"/>
      <c r="O930" s="50"/>
      <c r="P930" s="81" t="str">
        <f t="shared" si="112"/>
        <v/>
      </c>
      <c r="Q930" s="5"/>
      <c r="R930" s="81" t="str">
        <f t="shared" si="111"/>
        <v/>
      </c>
    </row>
    <row r="931" spans="2:18" ht="13" x14ac:dyDescent="0.3">
      <c r="B931" s="58">
        <f t="shared" si="107"/>
        <v>0</v>
      </c>
      <c r="C931" s="58" t="str">
        <f t="shared" si="108"/>
        <v/>
      </c>
      <c r="D931" s="58" t="str">
        <f>IF(OR(E931=0,E931=""),"",COUNTIF($E$7:E931,E931)&amp;E931)</f>
        <v/>
      </c>
      <c r="E931" s="58" t="str">
        <f t="shared" si="109"/>
        <v/>
      </c>
      <c r="F931" s="57">
        <f t="shared" si="110"/>
        <v>0</v>
      </c>
      <c r="H931" s="51"/>
      <c r="I931" s="50"/>
      <c r="J931" s="50"/>
      <c r="K931" s="50"/>
      <c r="L931" s="55" t="str">
        <f t="shared" si="106"/>
        <v/>
      </c>
      <c r="M931" s="48"/>
      <c r="N931" s="49"/>
      <c r="O931" s="50"/>
      <c r="P931" s="81" t="str">
        <f t="shared" si="112"/>
        <v/>
      </c>
      <c r="Q931" s="5"/>
      <c r="R931" s="81" t="str">
        <f t="shared" si="111"/>
        <v/>
      </c>
    </row>
    <row r="932" spans="2:18" ht="13" x14ac:dyDescent="0.3">
      <c r="B932" s="58">
        <f t="shared" si="107"/>
        <v>0</v>
      </c>
      <c r="C932" s="58" t="str">
        <f t="shared" si="108"/>
        <v/>
      </c>
      <c r="D932" s="58" t="str">
        <f>IF(OR(E932=0,E932=""),"",COUNTIF($E$7:E932,E932)&amp;E932)</f>
        <v/>
      </c>
      <c r="E932" s="58" t="str">
        <f t="shared" si="109"/>
        <v/>
      </c>
      <c r="F932" s="57">
        <f t="shared" si="110"/>
        <v>0</v>
      </c>
      <c r="H932" s="51"/>
      <c r="I932" s="50"/>
      <c r="J932" s="50"/>
      <c r="K932" s="50"/>
      <c r="L932" s="55" t="str">
        <f t="shared" si="106"/>
        <v/>
      </c>
      <c r="M932" s="48"/>
      <c r="N932" s="49"/>
      <c r="O932" s="50"/>
      <c r="P932" s="81" t="str">
        <f t="shared" si="112"/>
        <v/>
      </c>
      <c r="Q932" s="5"/>
      <c r="R932" s="81" t="str">
        <f t="shared" si="111"/>
        <v/>
      </c>
    </row>
    <row r="933" spans="2:18" ht="13" x14ac:dyDescent="0.3">
      <c r="B933" s="58">
        <f t="shared" si="107"/>
        <v>0</v>
      </c>
      <c r="C933" s="58" t="str">
        <f t="shared" si="108"/>
        <v/>
      </c>
      <c r="D933" s="58" t="str">
        <f>IF(OR(E933=0,E933=""),"",COUNTIF($E$7:E933,E933)&amp;E933)</f>
        <v/>
      </c>
      <c r="E933" s="58" t="str">
        <f t="shared" si="109"/>
        <v/>
      </c>
      <c r="F933" s="57">
        <f t="shared" si="110"/>
        <v>0</v>
      </c>
      <c r="H933" s="51"/>
      <c r="I933" s="50"/>
      <c r="J933" s="50"/>
      <c r="K933" s="50"/>
      <c r="L933" s="55" t="str">
        <f t="shared" si="106"/>
        <v/>
      </c>
      <c r="M933" s="48"/>
      <c r="N933" s="49"/>
      <c r="O933" s="50"/>
      <c r="P933" s="81" t="str">
        <f t="shared" si="112"/>
        <v/>
      </c>
      <c r="Q933" s="5"/>
      <c r="R933" s="81" t="str">
        <f t="shared" si="111"/>
        <v/>
      </c>
    </row>
    <row r="934" spans="2:18" ht="13" x14ac:dyDescent="0.3">
      <c r="B934" s="58">
        <f t="shared" si="107"/>
        <v>0</v>
      </c>
      <c r="C934" s="58" t="str">
        <f t="shared" si="108"/>
        <v/>
      </c>
      <c r="D934" s="58" t="str">
        <f>IF(OR(E934=0,E934=""),"",COUNTIF($E$7:E934,E934)&amp;E934)</f>
        <v/>
      </c>
      <c r="E934" s="58" t="str">
        <f t="shared" si="109"/>
        <v/>
      </c>
      <c r="F934" s="57">
        <f t="shared" si="110"/>
        <v>0</v>
      </c>
      <c r="H934" s="51"/>
      <c r="I934" s="50"/>
      <c r="J934" s="50"/>
      <c r="K934" s="50"/>
      <c r="L934" s="55" t="str">
        <f t="shared" si="106"/>
        <v/>
      </c>
      <c r="M934" s="48"/>
      <c r="N934" s="49"/>
      <c r="O934" s="50"/>
      <c r="P934" s="81" t="str">
        <f t="shared" si="112"/>
        <v/>
      </c>
      <c r="Q934" s="5"/>
      <c r="R934" s="81" t="str">
        <f t="shared" si="111"/>
        <v/>
      </c>
    </row>
    <row r="935" spans="2:18" ht="13" x14ac:dyDescent="0.3">
      <c r="B935" s="58">
        <f t="shared" si="107"/>
        <v>0</v>
      </c>
      <c r="C935" s="58" t="str">
        <f t="shared" si="108"/>
        <v/>
      </c>
      <c r="D935" s="58" t="str">
        <f>IF(OR(E935=0,E935=""),"",COUNTIF($E$7:E935,E935)&amp;E935)</f>
        <v/>
      </c>
      <c r="E935" s="58" t="str">
        <f t="shared" si="109"/>
        <v/>
      </c>
      <c r="F935" s="57">
        <f t="shared" si="110"/>
        <v>0</v>
      </c>
      <c r="H935" s="51"/>
      <c r="I935" s="50"/>
      <c r="J935" s="50"/>
      <c r="K935" s="50"/>
      <c r="L935" s="55" t="str">
        <f t="shared" si="106"/>
        <v/>
      </c>
      <c r="M935" s="48"/>
      <c r="N935" s="49"/>
      <c r="O935" s="50"/>
      <c r="P935" s="81" t="str">
        <f t="shared" si="112"/>
        <v/>
      </c>
      <c r="Q935" s="5"/>
      <c r="R935" s="81" t="str">
        <f t="shared" si="111"/>
        <v/>
      </c>
    </row>
    <row r="936" spans="2:18" ht="13" x14ac:dyDescent="0.3">
      <c r="B936" s="58">
        <f t="shared" si="107"/>
        <v>0</v>
      </c>
      <c r="C936" s="58" t="str">
        <f t="shared" si="108"/>
        <v/>
      </c>
      <c r="D936" s="58" t="str">
        <f>IF(OR(E936=0,E936=""),"",COUNTIF($E$7:E936,E936)&amp;E936)</f>
        <v/>
      </c>
      <c r="E936" s="58" t="str">
        <f t="shared" si="109"/>
        <v/>
      </c>
      <c r="F936" s="57">
        <f t="shared" si="110"/>
        <v>0</v>
      </c>
      <c r="H936" s="51"/>
      <c r="I936" s="50"/>
      <c r="J936" s="50"/>
      <c r="K936" s="50"/>
      <c r="L936" s="55" t="str">
        <f t="shared" si="106"/>
        <v/>
      </c>
      <c r="M936" s="48"/>
      <c r="N936" s="49"/>
      <c r="O936" s="50"/>
      <c r="P936" s="81" t="str">
        <f t="shared" si="112"/>
        <v/>
      </c>
      <c r="Q936" s="5"/>
      <c r="R936" s="81" t="str">
        <f t="shared" si="111"/>
        <v/>
      </c>
    </row>
    <row r="937" spans="2:18" ht="13" x14ac:dyDescent="0.3">
      <c r="B937" s="58">
        <f t="shared" si="107"/>
        <v>0</v>
      </c>
      <c r="C937" s="58" t="str">
        <f t="shared" si="108"/>
        <v/>
      </c>
      <c r="D937" s="58" t="str">
        <f>IF(OR(E937=0,E937=""),"",COUNTIF($E$7:E937,E937)&amp;E937)</f>
        <v/>
      </c>
      <c r="E937" s="58" t="str">
        <f t="shared" si="109"/>
        <v/>
      </c>
      <c r="F937" s="57">
        <f t="shared" si="110"/>
        <v>0</v>
      </c>
      <c r="H937" s="51"/>
      <c r="I937" s="50"/>
      <c r="J937" s="50"/>
      <c r="K937" s="50"/>
      <c r="L937" s="55" t="str">
        <f t="shared" si="106"/>
        <v/>
      </c>
      <c r="M937" s="48"/>
      <c r="N937" s="49"/>
      <c r="O937" s="50"/>
      <c r="P937" s="81" t="str">
        <f t="shared" si="112"/>
        <v/>
      </c>
      <c r="Q937" s="5"/>
      <c r="R937" s="81" t="str">
        <f t="shared" si="111"/>
        <v/>
      </c>
    </row>
    <row r="938" spans="2:18" ht="13" x14ac:dyDescent="0.3">
      <c r="B938" s="58">
        <f t="shared" si="107"/>
        <v>0</v>
      </c>
      <c r="C938" s="58" t="str">
        <f t="shared" si="108"/>
        <v/>
      </c>
      <c r="D938" s="58" t="str">
        <f>IF(OR(E938=0,E938=""),"",COUNTIF($E$7:E938,E938)&amp;E938)</f>
        <v/>
      </c>
      <c r="E938" s="58" t="str">
        <f t="shared" si="109"/>
        <v/>
      </c>
      <c r="F938" s="57">
        <f t="shared" si="110"/>
        <v>0</v>
      </c>
      <c r="H938" s="51"/>
      <c r="I938" s="50"/>
      <c r="J938" s="50"/>
      <c r="K938" s="50"/>
      <c r="L938" s="55" t="str">
        <f t="shared" si="106"/>
        <v/>
      </c>
      <c r="M938" s="48"/>
      <c r="N938" s="49"/>
      <c r="O938" s="50"/>
      <c r="P938" s="81" t="str">
        <f t="shared" si="112"/>
        <v/>
      </c>
      <c r="Q938" s="5"/>
      <c r="R938" s="81" t="str">
        <f t="shared" si="111"/>
        <v/>
      </c>
    </row>
    <row r="939" spans="2:18" ht="13" x14ac:dyDescent="0.3">
      <c r="B939" s="58">
        <f t="shared" si="107"/>
        <v>0</v>
      </c>
      <c r="C939" s="58" t="str">
        <f t="shared" si="108"/>
        <v/>
      </c>
      <c r="D939" s="58" t="str">
        <f>IF(OR(E939=0,E939=""),"",COUNTIF($E$7:E939,E939)&amp;E939)</f>
        <v/>
      </c>
      <c r="E939" s="58" t="str">
        <f t="shared" si="109"/>
        <v/>
      </c>
      <c r="F939" s="57">
        <f t="shared" si="110"/>
        <v>0</v>
      </c>
      <c r="H939" s="51"/>
      <c r="I939" s="50"/>
      <c r="J939" s="50"/>
      <c r="K939" s="50"/>
      <c r="L939" s="55" t="str">
        <f t="shared" si="106"/>
        <v/>
      </c>
      <c r="M939" s="48"/>
      <c r="N939" s="49"/>
      <c r="O939" s="50"/>
      <c r="P939" s="81" t="str">
        <f t="shared" si="112"/>
        <v/>
      </c>
      <c r="Q939" s="5"/>
      <c r="R939" s="81" t="str">
        <f t="shared" si="111"/>
        <v/>
      </c>
    </row>
    <row r="940" spans="2:18" ht="13" x14ac:dyDescent="0.3">
      <c r="B940" s="58">
        <f t="shared" si="107"/>
        <v>0</v>
      </c>
      <c r="C940" s="58" t="str">
        <f t="shared" si="108"/>
        <v/>
      </c>
      <c r="D940" s="58" t="str">
        <f>IF(OR(E940=0,E940=""),"",COUNTIF($E$7:E940,E940)&amp;E940)</f>
        <v/>
      </c>
      <c r="E940" s="58" t="str">
        <f t="shared" si="109"/>
        <v/>
      </c>
      <c r="F940" s="57">
        <f t="shared" si="110"/>
        <v>0</v>
      </c>
      <c r="H940" s="51"/>
      <c r="I940" s="50"/>
      <c r="J940" s="50"/>
      <c r="K940" s="50"/>
      <c r="L940" s="55" t="str">
        <f t="shared" si="106"/>
        <v/>
      </c>
      <c r="M940" s="48"/>
      <c r="N940" s="49"/>
      <c r="O940" s="50"/>
      <c r="P940" s="81" t="str">
        <f t="shared" si="112"/>
        <v/>
      </c>
      <c r="Q940" s="5"/>
      <c r="R940" s="81" t="str">
        <f t="shared" si="111"/>
        <v/>
      </c>
    </row>
    <row r="941" spans="2:18" ht="13" x14ac:dyDescent="0.3">
      <c r="B941" s="58">
        <f t="shared" si="107"/>
        <v>0</v>
      </c>
      <c r="C941" s="58" t="str">
        <f t="shared" si="108"/>
        <v/>
      </c>
      <c r="D941" s="58" t="str">
        <f>IF(OR(E941=0,E941=""),"",COUNTIF($E$7:E941,E941)&amp;E941)</f>
        <v/>
      </c>
      <c r="E941" s="58" t="str">
        <f t="shared" si="109"/>
        <v/>
      </c>
      <c r="F941" s="57">
        <f t="shared" si="110"/>
        <v>0</v>
      </c>
      <c r="H941" s="51"/>
      <c r="I941" s="50"/>
      <c r="J941" s="50"/>
      <c r="K941" s="50"/>
      <c r="L941" s="55" t="str">
        <f t="shared" si="106"/>
        <v/>
      </c>
      <c r="M941" s="48"/>
      <c r="N941" s="49"/>
      <c r="O941" s="50"/>
      <c r="P941" s="81" t="str">
        <f t="shared" si="112"/>
        <v/>
      </c>
      <c r="Q941" s="5"/>
      <c r="R941" s="81" t="str">
        <f t="shared" si="111"/>
        <v/>
      </c>
    </row>
    <row r="942" spans="2:18" ht="13" x14ac:dyDescent="0.3">
      <c r="B942" s="58">
        <f t="shared" si="107"/>
        <v>0</v>
      </c>
      <c r="C942" s="58" t="str">
        <f t="shared" si="108"/>
        <v/>
      </c>
      <c r="D942" s="58" t="str">
        <f>IF(OR(E942=0,E942=""),"",COUNTIF($E$7:E942,E942)&amp;E942)</f>
        <v/>
      </c>
      <c r="E942" s="58" t="str">
        <f t="shared" si="109"/>
        <v/>
      </c>
      <c r="F942" s="57">
        <f t="shared" si="110"/>
        <v>0</v>
      </c>
      <c r="H942" s="51"/>
      <c r="I942" s="50"/>
      <c r="J942" s="50"/>
      <c r="K942" s="50"/>
      <c r="L942" s="55" t="str">
        <f t="shared" si="106"/>
        <v/>
      </c>
      <c r="M942" s="48"/>
      <c r="N942" s="49"/>
      <c r="O942" s="50"/>
      <c r="P942" s="81" t="str">
        <f t="shared" si="112"/>
        <v/>
      </c>
      <c r="Q942" s="5"/>
      <c r="R942" s="81" t="str">
        <f t="shared" si="111"/>
        <v/>
      </c>
    </row>
    <row r="943" spans="2:18" ht="13" x14ac:dyDescent="0.3">
      <c r="B943" s="58">
        <f t="shared" si="107"/>
        <v>0</v>
      </c>
      <c r="C943" s="58" t="str">
        <f t="shared" si="108"/>
        <v/>
      </c>
      <c r="D943" s="58" t="str">
        <f>IF(OR(E943=0,E943=""),"",COUNTIF($E$7:E943,E943)&amp;E943)</f>
        <v/>
      </c>
      <c r="E943" s="58" t="str">
        <f t="shared" si="109"/>
        <v/>
      </c>
      <c r="F943" s="57">
        <f t="shared" si="110"/>
        <v>0</v>
      </c>
      <c r="H943" s="51"/>
      <c r="I943" s="50"/>
      <c r="J943" s="50"/>
      <c r="K943" s="50"/>
      <c r="L943" s="55" t="str">
        <f t="shared" si="106"/>
        <v/>
      </c>
      <c r="M943" s="48"/>
      <c r="N943" s="49"/>
      <c r="O943" s="50"/>
      <c r="P943" s="81" t="str">
        <f t="shared" si="112"/>
        <v/>
      </c>
      <c r="Q943" s="5"/>
      <c r="R943" s="81" t="str">
        <f t="shared" si="111"/>
        <v/>
      </c>
    </row>
    <row r="944" spans="2:18" ht="13" x14ac:dyDescent="0.3">
      <c r="B944" s="58">
        <f t="shared" si="107"/>
        <v>0</v>
      </c>
      <c r="C944" s="58" t="str">
        <f t="shared" si="108"/>
        <v/>
      </c>
      <c r="D944" s="58" t="str">
        <f>IF(OR(E944=0,E944=""),"",COUNTIF($E$7:E944,E944)&amp;E944)</f>
        <v/>
      </c>
      <c r="E944" s="58" t="str">
        <f t="shared" si="109"/>
        <v/>
      </c>
      <c r="F944" s="57">
        <f t="shared" si="110"/>
        <v>0</v>
      </c>
      <c r="H944" s="51"/>
      <c r="I944" s="50"/>
      <c r="J944" s="50"/>
      <c r="K944" s="50"/>
      <c r="L944" s="55" t="str">
        <f t="shared" si="106"/>
        <v/>
      </c>
      <c r="M944" s="48"/>
      <c r="N944" s="49"/>
      <c r="O944" s="50"/>
      <c r="P944" s="81" t="str">
        <f t="shared" si="112"/>
        <v/>
      </c>
      <c r="Q944" s="5"/>
      <c r="R944" s="81" t="str">
        <f t="shared" si="111"/>
        <v/>
      </c>
    </row>
    <row r="945" spans="2:18" ht="13" x14ac:dyDescent="0.3">
      <c r="B945" s="58">
        <f t="shared" si="107"/>
        <v>0</v>
      </c>
      <c r="C945" s="58" t="str">
        <f t="shared" si="108"/>
        <v/>
      </c>
      <c r="D945" s="58" t="str">
        <f>IF(OR(E945=0,E945=""),"",COUNTIF($E$7:E945,E945)&amp;E945)</f>
        <v/>
      </c>
      <c r="E945" s="58" t="str">
        <f t="shared" si="109"/>
        <v/>
      </c>
      <c r="F945" s="57">
        <f t="shared" si="110"/>
        <v>0</v>
      </c>
      <c r="H945" s="51"/>
      <c r="I945" s="50"/>
      <c r="J945" s="50"/>
      <c r="K945" s="50"/>
      <c r="L945" s="55" t="str">
        <f t="shared" si="106"/>
        <v/>
      </c>
      <c r="M945" s="48"/>
      <c r="N945" s="49"/>
      <c r="O945" s="50"/>
      <c r="P945" s="81" t="str">
        <f t="shared" si="112"/>
        <v/>
      </c>
      <c r="Q945" s="5"/>
      <c r="R945" s="81" t="str">
        <f t="shared" si="111"/>
        <v/>
      </c>
    </row>
    <row r="946" spans="2:18" ht="13" x14ac:dyDescent="0.3">
      <c r="B946" s="58">
        <f t="shared" si="107"/>
        <v>0</v>
      </c>
      <c r="C946" s="58" t="str">
        <f t="shared" si="108"/>
        <v/>
      </c>
      <c r="D946" s="58" t="str">
        <f>IF(OR(E946=0,E946=""),"",COUNTIF($E$7:E946,E946)&amp;E946)</f>
        <v/>
      </c>
      <c r="E946" s="58" t="str">
        <f t="shared" si="109"/>
        <v/>
      </c>
      <c r="F946" s="57">
        <f t="shared" si="110"/>
        <v>0</v>
      </c>
      <c r="H946" s="51"/>
      <c r="I946" s="50"/>
      <c r="J946" s="50"/>
      <c r="K946" s="50"/>
      <c r="L946" s="55" t="str">
        <f t="shared" si="106"/>
        <v/>
      </c>
      <c r="M946" s="48"/>
      <c r="N946" s="49"/>
      <c r="O946" s="50"/>
      <c r="P946" s="81" t="str">
        <f t="shared" si="112"/>
        <v/>
      </c>
      <c r="Q946" s="5"/>
      <c r="R946" s="81" t="str">
        <f t="shared" si="111"/>
        <v/>
      </c>
    </row>
    <row r="947" spans="2:18" ht="13" x14ac:dyDescent="0.3">
      <c r="B947" s="58">
        <f t="shared" si="107"/>
        <v>0</v>
      </c>
      <c r="C947" s="58" t="str">
        <f t="shared" si="108"/>
        <v/>
      </c>
      <c r="D947" s="58" t="str">
        <f>IF(OR(E947=0,E947=""),"",COUNTIF($E$7:E947,E947)&amp;E947)</f>
        <v/>
      </c>
      <c r="E947" s="58" t="str">
        <f t="shared" si="109"/>
        <v/>
      </c>
      <c r="F947" s="57">
        <f t="shared" si="110"/>
        <v>0</v>
      </c>
      <c r="H947" s="51"/>
      <c r="I947" s="50"/>
      <c r="J947" s="50"/>
      <c r="K947" s="50"/>
      <c r="L947" s="55" t="str">
        <f t="shared" si="106"/>
        <v/>
      </c>
      <c r="M947" s="48"/>
      <c r="N947" s="49"/>
      <c r="O947" s="50"/>
      <c r="P947" s="81" t="str">
        <f t="shared" si="112"/>
        <v/>
      </c>
      <c r="Q947" s="5"/>
      <c r="R947" s="81" t="str">
        <f t="shared" si="111"/>
        <v/>
      </c>
    </row>
    <row r="948" spans="2:18" ht="13" x14ac:dyDescent="0.3">
      <c r="B948" s="58">
        <f t="shared" si="107"/>
        <v>0</v>
      </c>
      <c r="C948" s="58" t="str">
        <f t="shared" si="108"/>
        <v/>
      </c>
      <c r="D948" s="58" t="str">
        <f>IF(OR(E948=0,E948=""),"",COUNTIF($E$7:E948,E948)&amp;E948)</f>
        <v/>
      </c>
      <c r="E948" s="58" t="str">
        <f t="shared" si="109"/>
        <v/>
      </c>
      <c r="F948" s="57">
        <f t="shared" si="110"/>
        <v>0</v>
      </c>
      <c r="H948" s="51"/>
      <c r="I948" s="50"/>
      <c r="J948" s="50"/>
      <c r="K948" s="50"/>
      <c r="L948" s="55" t="str">
        <f t="shared" si="106"/>
        <v/>
      </c>
      <c r="M948" s="48"/>
      <c r="N948" s="49"/>
      <c r="O948" s="50"/>
      <c r="P948" s="81" t="str">
        <f t="shared" si="112"/>
        <v/>
      </c>
      <c r="Q948" s="5"/>
      <c r="R948" s="81" t="str">
        <f t="shared" si="111"/>
        <v/>
      </c>
    </row>
    <row r="949" spans="2:18" ht="13" x14ac:dyDescent="0.3">
      <c r="B949" s="58">
        <f t="shared" si="107"/>
        <v>0</v>
      </c>
      <c r="C949" s="58" t="str">
        <f t="shared" si="108"/>
        <v/>
      </c>
      <c r="D949" s="58" t="str">
        <f>IF(OR(E949=0,E949=""),"",COUNTIF($E$7:E949,E949)&amp;E949)</f>
        <v/>
      </c>
      <c r="E949" s="58" t="str">
        <f t="shared" si="109"/>
        <v/>
      </c>
      <c r="F949" s="57">
        <f t="shared" si="110"/>
        <v>0</v>
      </c>
      <c r="H949" s="51"/>
      <c r="I949" s="50"/>
      <c r="J949" s="50"/>
      <c r="K949" s="50"/>
      <c r="L949" s="55" t="str">
        <f t="shared" si="106"/>
        <v/>
      </c>
      <c r="M949" s="48"/>
      <c r="N949" s="49"/>
      <c r="O949" s="50"/>
      <c r="P949" s="81" t="str">
        <f t="shared" si="112"/>
        <v/>
      </c>
      <c r="Q949" s="5"/>
      <c r="R949" s="81" t="str">
        <f t="shared" si="111"/>
        <v/>
      </c>
    </row>
    <row r="950" spans="2:18" ht="13" x14ac:dyDescent="0.3">
      <c r="B950" s="58">
        <f t="shared" si="107"/>
        <v>0</v>
      </c>
      <c r="C950" s="58" t="str">
        <f t="shared" si="108"/>
        <v/>
      </c>
      <c r="D950" s="58" t="str">
        <f>IF(OR(E950=0,E950=""),"",COUNTIF($E$7:E950,E950)&amp;E950)</f>
        <v/>
      </c>
      <c r="E950" s="58" t="str">
        <f t="shared" si="109"/>
        <v/>
      </c>
      <c r="F950" s="57">
        <f t="shared" si="110"/>
        <v>0</v>
      </c>
      <c r="H950" s="51"/>
      <c r="I950" s="50"/>
      <c r="J950" s="50"/>
      <c r="K950" s="50"/>
      <c r="L950" s="55" t="str">
        <f t="shared" si="106"/>
        <v/>
      </c>
      <c r="M950" s="48"/>
      <c r="N950" s="49"/>
      <c r="O950" s="50"/>
      <c r="P950" s="81" t="str">
        <f t="shared" si="112"/>
        <v/>
      </c>
      <c r="Q950" s="5"/>
      <c r="R950" s="81" t="str">
        <f t="shared" si="111"/>
        <v/>
      </c>
    </row>
    <row r="951" spans="2:18" ht="13" x14ac:dyDescent="0.3">
      <c r="B951" s="58">
        <f t="shared" si="107"/>
        <v>0</v>
      </c>
      <c r="C951" s="58" t="str">
        <f t="shared" si="108"/>
        <v/>
      </c>
      <c r="D951" s="58" t="str">
        <f>IF(OR(E951=0,E951=""),"",COUNTIF($E$7:E951,E951)&amp;E951)</f>
        <v/>
      </c>
      <c r="E951" s="58" t="str">
        <f t="shared" si="109"/>
        <v/>
      </c>
      <c r="F951" s="57">
        <f t="shared" si="110"/>
        <v>0</v>
      </c>
      <c r="H951" s="51"/>
      <c r="I951" s="50"/>
      <c r="J951" s="50"/>
      <c r="K951" s="50"/>
      <c r="L951" s="55" t="str">
        <f t="shared" si="106"/>
        <v/>
      </c>
      <c r="M951" s="48"/>
      <c r="N951" s="49"/>
      <c r="O951" s="50"/>
      <c r="P951" s="81" t="str">
        <f t="shared" si="112"/>
        <v/>
      </c>
      <c r="Q951" s="5"/>
      <c r="R951" s="81" t="str">
        <f t="shared" si="111"/>
        <v/>
      </c>
    </row>
    <row r="952" spans="2:18" ht="13" x14ac:dyDescent="0.3">
      <c r="B952" s="58">
        <f t="shared" si="107"/>
        <v>0</v>
      </c>
      <c r="C952" s="58" t="str">
        <f t="shared" si="108"/>
        <v/>
      </c>
      <c r="D952" s="58" t="str">
        <f>IF(OR(E952=0,E952=""),"",COUNTIF($E$7:E952,E952)&amp;E952)</f>
        <v/>
      </c>
      <c r="E952" s="58" t="str">
        <f t="shared" si="109"/>
        <v/>
      </c>
      <c r="F952" s="57">
        <f t="shared" si="110"/>
        <v>0</v>
      </c>
      <c r="H952" s="51"/>
      <c r="I952" s="50"/>
      <c r="J952" s="50"/>
      <c r="K952" s="50"/>
      <c r="L952" s="55" t="str">
        <f t="shared" si="106"/>
        <v/>
      </c>
      <c r="M952" s="48"/>
      <c r="N952" s="49"/>
      <c r="O952" s="50"/>
      <c r="P952" s="81" t="str">
        <f t="shared" si="112"/>
        <v/>
      </c>
      <c r="Q952" s="5"/>
      <c r="R952" s="81" t="str">
        <f t="shared" si="111"/>
        <v/>
      </c>
    </row>
    <row r="953" spans="2:18" ht="13" x14ac:dyDescent="0.3">
      <c r="B953" s="58">
        <f t="shared" si="107"/>
        <v>0</v>
      </c>
      <c r="C953" s="58" t="str">
        <f t="shared" si="108"/>
        <v/>
      </c>
      <c r="D953" s="58" t="str">
        <f>IF(OR(E953=0,E953=""),"",COUNTIF($E$7:E953,E953)&amp;E953)</f>
        <v/>
      </c>
      <c r="E953" s="58" t="str">
        <f t="shared" si="109"/>
        <v/>
      </c>
      <c r="F953" s="57">
        <f t="shared" si="110"/>
        <v>0</v>
      </c>
      <c r="H953" s="51"/>
      <c r="I953" s="50"/>
      <c r="J953" s="50"/>
      <c r="K953" s="50"/>
      <c r="L953" s="55" t="str">
        <f t="shared" si="106"/>
        <v/>
      </c>
      <c r="M953" s="48"/>
      <c r="N953" s="49"/>
      <c r="O953" s="50"/>
      <c r="P953" s="81" t="str">
        <f t="shared" si="112"/>
        <v/>
      </c>
      <c r="Q953" s="5"/>
      <c r="R953" s="81" t="str">
        <f t="shared" si="111"/>
        <v/>
      </c>
    </row>
    <row r="954" spans="2:18" ht="13" x14ac:dyDescent="0.3">
      <c r="B954" s="58">
        <f t="shared" si="107"/>
        <v>0</v>
      </c>
      <c r="C954" s="58" t="str">
        <f t="shared" si="108"/>
        <v/>
      </c>
      <c r="D954" s="58" t="str">
        <f>IF(OR(E954=0,E954=""),"",COUNTIF($E$7:E954,E954)&amp;E954)</f>
        <v/>
      </c>
      <c r="E954" s="58" t="str">
        <f t="shared" si="109"/>
        <v/>
      </c>
      <c r="F954" s="57">
        <f t="shared" si="110"/>
        <v>0</v>
      </c>
      <c r="H954" s="51"/>
      <c r="I954" s="50"/>
      <c r="J954" s="50"/>
      <c r="K954" s="50"/>
      <c r="L954" s="55" t="str">
        <f t="shared" si="106"/>
        <v/>
      </c>
      <c r="M954" s="48"/>
      <c r="N954" s="49"/>
      <c r="O954" s="50"/>
      <c r="P954" s="81" t="str">
        <f t="shared" si="112"/>
        <v/>
      </c>
      <c r="Q954" s="5"/>
      <c r="R954" s="81" t="str">
        <f t="shared" si="111"/>
        <v/>
      </c>
    </row>
    <row r="955" spans="2:18" ht="13" x14ac:dyDescent="0.3">
      <c r="B955" s="58">
        <f t="shared" si="107"/>
        <v>0</v>
      </c>
      <c r="C955" s="58" t="str">
        <f t="shared" si="108"/>
        <v/>
      </c>
      <c r="D955" s="58" t="str">
        <f>IF(OR(E955=0,E955=""),"",COUNTIF($E$7:E955,E955)&amp;E955)</f>
        <v/>
      </c>
      <c r="E955" s="58" t="str">
        <f t="shared" si="109"/>
        <v/>
      </c>
      <c r="F955" s="57">
        <f t="shared" si="110"/>
        <v>0</v>
      </c>
      <c r="H955" s="51"/>
      <c r="I955" s="50"/>
      <c r="J955" s="50"/>
      <c r="K955" s="50"/>
      <c r="L955" s="55" t="str">
        <f t="shared" si="106"/>
        <v/>
      </c>
      <c r="M955" s="48"/>
      <c r="N955" s="49"/>
      <c r="O955" s="50"/>
      <c r="P955" s="81" t="str">
        <f t="shared" si="112"/>
        <v/>
      </c>
      <c r="Q955" s="5"/>
      <c r="R955" s="81" t="str">
        <f t="shared" si="111"/>
        <v/>
      </c>
    </row>
    <row r="956" spans="2:18" ht="13" x14ac:dyDescent="0.3">
      <c r="B956" s="58">
        <f t="shared" si="107"/>
        <v>0</v>
      </c>
      <c r="C956" s="58" t="str">
        <f t="shared" si="108"/>
        <v/>
      </c>
      <c r="D956" s="58" t="str">
        <f>IF(OR(E956=0,E956=""),"",COUNTIF($E$7:E956,E956)&amp;E956)</f>
        <v/>
      </c>
      <c r="E956" s="58" t="str">
        <f t="shared" si="109"/>
        <v/>
      </c>
      <c r="F956" s="57">
        <f t="shared" si="110"/>
        <v>0</v>
      </c>
      <c r="H956" s="51"/>
      <c r="I956" s="50"/>
      <c r="J956" s="50"/>
      <c r="K956" s="50"/>
      <c r="L956" s="55" t="str">
        <f t="shared" si="106"/>
        <v/>
      </c>
      <c r="M956" s="48"/>
      <c r="N956" s="49"/>
      <c r="O956" s="50"/>
      <c r="P956" s="81" t="str">
        <f t="shared" si="112"/>
        <v/>
      </c>
      <c r="Q956" s="5"/>
      <c r="R956" s="81" t="str">
        <f t="shared" si="111"/>
        <v/>
      </c>
    </row>
    <row r="957" spans="2:18" ht="13" x14ac:dyDescent="0.3">
      <c r="B957" s="58">
        <f t="shared" si="107"/>
        <v>0</v>
      </c>
      <c r="C957" s="58" t="str">
        <f t="shared" si="108"/>
        <v/>
      </c>
      <c r="D957" s="58" t="str">
        <f>IF(OR(E957=0,E957=""),"",COUNTIF($E$7:E957,E957)&amp;E957)</f>
        <v/>
      </c>
      <c r="E957" s="58" t="str">
        <f t="shared" si="109"/>
        <v/>
      </c>
      <c r="F957" s="57">
        <f t="shared" si="110"/>
        <v>0</v>
      </c>
      <c r="H957" s="51"/>
      <c r="I957" s="50"/>
      <c r="J957" s="50"/>
      <c r="K957" s="50"/>
      <c r="L957" s="55" t="str">
        <f t="shared" si="106"/>
        <v/>
      </c>
      <c r="M957" s="48"/>
      <c r="N957" s="49"/>
      <c r="O957" s="50"/>
      <c r="P957" s="81" t="str">
        <f t="shared" si="112"/>
        <v/>
      </c>
      <c r="Q957" s="5"/>
      <c r="R957" s="81" t="str">
        <f t="shared" si="111"/>
        <v/>
      </c>
    </row>
    <row r="958" spans="2:18" ht="13" x14ac:dyDescent="0.3">
      <c r="B958" s="58">
        <f t="shared" si="107"/>
        <v>0</v>
      </c>
      <c r="C958" s="58" t="str">
        <f t="shared" si="108"/>
        <v/>
      </c>
      <c r="D958" s="58" t="str">
        <f>IF(OR(E958=0,E958=""),"",COUNTIF($E$7:E958,E958)&amp;E958)</f>
        <v/>
      </c>
      <c r="E958" s="58" t="str">
        <f t="shared" si="109"/>
        <v/>
      </c>
      <c r="F958" s="57">
        <f t="shared" si="110"/>
        <v>0</v>
      </c>
      <c r="H958" s="51"/>
      <c r="I958" s="50"/>
      <c r="J958" s="50"/>
      <c r="K958" s="50"/>
      <c r="L958" s="55" t="str">
        <f t="shared" si="106"/>
        <v/>
      </c>
      <c r="M958" s="48"/>
      <c r="N958" s="49"/>
      <c r="O958" s="50"/>
      <c r="P958" s="81" t="str">
        <f t="shared" si="112"/>
        <v/>
      </c>
      <c r="Q958" s="5"/>
      <c r="R958" s="81" t="str">
        <f t="shared" si="111"/>
        <v/>
      </c>
    </row>
    <row r="959" spans="2:18" ht="13" x14ac:dyDescent="0.3">
      <c r="B959" s="58">
        <f t="shared" si="107"/>
        <v>0</v>
      </c>
      <c r="C959" s="58" t="str">
        <f t="shared" si="108"/>
        <v/>
      </c>
      <c r="D959" s="58" t="str">
        <f>IF(OR(E959=0,E959=""),"",COUNTIF($E$7:E959,E959)&amp;E959)</f>
        <v/>
      </c>
      <c r="E959" s="58" t="str">
        <f t="shared" si="109"/>
        <v/>
      </c>
      <c r="F959" s="57">
        <f t="shared" si="110"/>
        <v>0</v>
      </c>
      <c r="H959" s="51"/>
      <c r="I959" s="50"/>
      <c r="J959" s="50"/>
      <c r="K959" s="50"/>
      <c r="L959" s="55" t="str">
        <f t="shared" si="106"/>
        <v/>
      </c>
      <c r="M959" s="48"/>
      <c r="N959" s="49"/>
      <c r="O959" s="50"/>
      <c r="P959" s="81" t="str">
        <f t="shared" si="112"/>
        <v/>
      </c>
      <c r="Q959" s="5"/>
      <c r="R959" s="81" t="str">
        <f t="shared" si="111"/>
        <v/>
      </c>
    </row>
    <row r="960" spans="2:18" ht="13" x14ac:dyDescent="0.3">
      <c r="B960" s="58">
        <f t="shared" si="107"/>
        <v>0</v>
      </c>
      <c r="C960" s="58" t="str">
        <f t="shared" si="108"/>
        <v/>
      </c>
      <c r="D960" s="58" t="str">
        <f>IF(OR(E960=0,E960=""),"",COUNTIF($E$7:E960,E960)&amp;E960)</f>
        <v/>
      </c>
      <c r="E960" s="58" t="str">
        <f t="shared" si="109"/>
        <v/>
      </c>
      <c r="F960" s="57">
        <f t="shared" si="110"/>
        <v>0</v>
      </c>
      <c r="H960" s="51"/>
      <c r="I960" s="50"/>
      <c r="J960" s="50"/>
      <c r="K960" s="50"/>
      <c r="L960" s="55" t="str">
        <f t="shared" si="106"/>
        <v/>
      </c>
      <c r="M960" s="48"/>
      <c r="N960" s="49"/>
      <c r="O960" s="50"/>
      <c r="P960" s="81" t="str">
        <f t="shared" si="112"/>
        <v/>
      </c>
      <c r="Q960" s="5"/>
      <c r="R960" s="81" t="str">
        <f t="shared" si="111"/>
        <v/>
      </c>
    </row>
    <row r="961" spans="2:18" ht="13" x14ac:dyDescent="0.3">
      <c r="B961" s="58">
        <f t="shared" si="107"/>
        <v>0</v>
      </c>
      <c r="C961" s="58" t="str">
        <f t="shared" si="108"/>
        <v/>
      </c>
      <c r="D961" s="58" t="str">
        <f>IF(OR(E961=0,E961=""),"",COUNTIF($E$7:E961,E961)&amp;E961)</f>
        <v/>
      </c>
      <c r="E961" s="58" t="str">
        <f t="shared" si="109"/>
        <v/>
      </c>
      <c r="F961" s="57">
        <f t="shared" si="110"/>
        <v>0</v>
      </c>
      <c r="H961" s="51"/>
      <c r="I961" s="50"/>
      <c r="J961" s="50"/>
      <c r="K961" s="50"/>
      <c r="L961" s="55" t="str">
        <f t="shared" si="106"/>
        <v/>
      </c>
      <c r="M961" s="48"/>
      <c r="N961" s="49"/>
      <c r="O961" s="50"/>
      <c r="P961" s="81" t="str">
        <f t="shared" si="112"/>
        <v/>
      </c>
      <c r="Q961" s="5"/>
      <c r="R961" s="81" t="str">
        <f t="shared" si="111"/>
        <v/>
      </c>
    </row>
    <row r="962" spans="2:18" ht="13" x14ac:dyDescent="0.3">
      <c r="B962" s="58">
        <f t="shared" si="107"/>
        <v>0</v>
      </c>
      <c r="C962" s="58" t="str">
        <f t="shared" si="108"/>
        <v/>
      </c>
      <c r="D962" s="58" t="str">
        <f>IF(OR(E962=0,E962=""),"",COUNTIF($E$7:E962,E962)&amp;E962)</f>
        <v/>
      </c>
      <c r="E962" s="58" t="str">
        <f t="shared" si="109"/>
        <v/>
      </c>
      <c r="F962" s="57">
        <f t="shared" si="110"/>
        <v>0</v>
      </c>
      <c r="H962" s="51"/>
      <c r="I962" s="50"/>
      <c r="J962" s="50"/>
      <c r="K962" s="50"/>
      <c r="L962" s="55" t="str">
        <f t="shared" si="106"/>
        <v/>
      </c>
      <c r="M962" s="48"/>
      <c r="N962" s="49"/>
      <c r="O962" s="50"/>
      <c r="P962" s="81" t="str">
        <f t="shared" si="112"/>
        <v/>
      </c>
      <c r="Q962" s="5"/>
      <c r="R962" s="81" t="str">
        <f t="shared" si="111"/>
        <v/>
      </c>
    </row>
    <row r="963" spans="2:18" ht="13" x14ac:dyDescent="0.3">
      <c r="B963" s="58">
        <f t="shared" si="107"/>
        <v>0</v>
      </c>
      <c r="C963" s="58" t="str">
        <f t="shared" si="108"/>
        <v/>
      </c>
      <c r="D963" s="58" t="str">
        <f>IF(OR(E963=0,E963=""),"",COUNTIF($E$7:E963,E963)&amp;E963)</f>
        <v/>
      </c>
      <c r="E963" s="58" t="str">
        <f t="shared" si="109"/>
        <v/>
      </c>
      <c r="F963" s="57">
        <f t="shared" si="110"/>
        <v>0</v>
      </c>
      <c r="H963" s="51"/>
      <c r="I963" s="50"/>
      <c r="J963" s="50"/>
      <c r="K963" s="50"/>
      <c r="L963" s="55" t="str">
        <f t="shared" si="106"/>
        <v/>
      </c>
      <c r="M963" s="48"/>
      <c r="N963" s="49"/>
      <c r="O963" s="50"/>
      <c r="P963" s="81" t="str">
        <f t="shared" si="112"/>
        <v/>
      </c>
      <c r="Q963" s="5"/>
      <c r="R963" s="81" t="str">
        <f t="shared" si="111"/>
        <v/>
      </c>
    </row>
    <row r="964" spans="2:18" ht="13" x14ac:dyDescent="0.3">
      <c r="B964" s="58">
        <f t="shared" si="107"/>
        <v>0</v>
      </c>
      <c r="C964" s="58" t="str">
        <f t="shared" si="108"/>
        <v/>
      </c>
      <c r="D964" s="58" t="str">
        <f>IF(OR(E964=0,E964=""),"",COUNTIF($E$7:E964,E964)&amp;E964)</f>
        <v/>
      </c>
      <c r="E964" s="58" t="str">
        <f t="shared" si="109"/>
        <v/>
      </c>
      <c r="F964" s="57">
        <f t="shared" si="110"/>
        <v>0</v>
      </c>
      <c r="H964" s="51"/>
      <c r="I964" s="50"/>
      <c r="J964" s="50"/>
      <c r="K964" s="50"/>
      <c r="L964" s="55" t="str">
        <f t="shared" si="106"/>
        <v/>
      </c>
      <c r="M964" s="48"/>
      <c r="N964" s="49"/>
      <c r="O964" s="50"/>
      <c r="P964" s="81" t="str">
        <f t="shared" si="112"/>
        <v/>
      </c>
      <c r="Q964" s="5"/>
      <c r="R964" s="81" t="str">
        <f t="shared" si="111"/>
        <v/>
      </c>
    </row>
    <row r="965" spans="2:18" ht="13" x14ac:dyDescent="0.3">
      <c r="B965" s="58">
        <f t="shared" si="107"/>
        <v>0</v>
      </c>
      <c r="C965" s="58" t="str">
        <f t="shared" si="108"/>
        <v/>
      </c>
      <c r="D965" s="58" t="str">
        <f>IF(OR(E965=0,E965=""),"",COUNTIF($E$7:E965,E965)&amp;E965)</f>
        <v/>
      </c>
      <c r="E965" s="58" t="str">
        <f t="shared" si="109"/>
        <v/>
      </c>
      <c r="F965" s="57">
        <f t="shared" si="110"/>
        <v>0</v>
      </c>
      <c r="H965" s="51"/>
      <c r="I965" s="50"/>
      <c r="J965" s="50"/>
      <c r="K965" s="50"/>
      <c r="L965" s="55" t="str">
        <f t="shared" si="106"/>
        <v/>
      </c>
      <c r="M965" s="48"/>
      <c r="N965" s="49"/>
      <c r="O965" s="50"/>
      <c r="P965" s="81" t="str">
        <f t="shared" si="112"/>
        <v/>
      </c>
      <c r="Q965" s="5"/>
      <c r="R965" s="81" t="str">
        <f t="shared" si="111"/>
        <v/>
      </c>
    </row>
    <row r="966" spans="2:18" ht="13" x14ac:dyDescent="0.3">
      <c r="B966" s="58">
        <f t="shared" si="107"/>
        <v>0</v>
      </c>
      <c r="C966" s="58" t="str">
        <f t="shared" si="108"/>
        <v/>
      </c>
      <c r="D966" s="58" t="str">
        <f>IF(OR(E966=0,E966=""),"",COUNTIF($E$7:E966,E966)&amp;E966)</f>
        <v/>
      </c>
      <c r="E966" s="58" t="str">
        <f t="shared" si="109"/>
        <v/>
      </c>
      <c r="F966" s="57">
        <f t="shared" si="110"/>
        <v>0</v>
      </c>
      <c r="H966" s="51"/>
      <c r="I966" s="50"/>
      <c r="J966" s="50"/>
      <c r="K966" s="50"/>
      <c r="L966" s="55" t="str">
        <f t="shared" ref="L966:L1033" si="113">IFERROR(IF(K966="","",VLOOKUP(K966,T_Akun,2,0)),"Cek Kembali Kode Akun nya!!!")</f>
        <v/>
      </c>
      <c r="M966" s="48"/>
      <c r="N966" s="49"/>
      <c r="O966" s="50"/>
      <c r="P966" s="81" t="str">
        <f t="shared" si="112"/>
        <v/>
      </c>
      <c r="Q966" s="5"/>
      <c r="R966" s="81" t="str">
        <f t="shared" si="111"/>
        <v/>
      </c>
    </row>
    <row r="967" spans="2:18" ht="13" x14ac:dyDescent="0.3">
      <c r="B967" s="58">
        <f t="shared" ref="B967:B1034" si="114">IF(C967&lt;&gt;"","",K967)</f>
        <v>0</v>
      </c>
      <c r="C967" s="58" t="str">
        <f t="shared" ref="C967:C1034" si="115">IF(LEFT(I967,3)="JP-",K967,"")</f>
        <v/>
      </c>
      <c r="D967" s="58" t="str">
        <f>IF(OR(E967=0,E967=""),"",COUNTIF($E$7:E967,E967)&amp;E967)</f>
        <v/>
      </c>
      <c r="E967" s="58" t="str">
        <f t="shared" ref="E967:E1034" si="116">IF(K967=Filter_BB,K967,"")</f>
        <v/>
      </c>
      <c r="F967" s="57">
        <f t="shared" ref="F967:F1034" si="117">IF(J967="",0,1)</f>
        <v>0</v>
      </c>
      <c r="H967" s="51"/>
      <c r="I967" s="50"/>
      <c r="J967" s="50"/>
      <c r="K967" s="50"/>
      <c r="L967" s="55" t="str">
        <f t="shared" si="113"/>
        <v/>
      </c>
      <c r="M967" s="48"/>
      <c r="N967" s="49"/>
      <c r="O967" s="50"/>
      <c r="P967" s="81" t="str">
        <f t="shared" si="112"/>
        <v/>
      </c>
      <c r="Q967" s="5"/>
      <c r="R967" s="81" t="str">
        <f t="shared" ref="R967:R1034" si="118">IF($O967&gt;0,$O967,IF($H967&gt;0,IF($O968&gt;0,$O968,""),""))</f>
        <v/>
      </c>
    </row>
    <row r="968" spans="2:18" ht="13" x14ac:dyDescent="0.3">
      <c r="B968" s="58">
        <f t="shared" si="114"/>
        <v>0</v>
      </c>
      <c r="C968" s="58" t="str">
        <f t="shared" si="115"/>
        <v/>
      </c>
      <c r="D968" s="58" t="str">
        <f>IF(OR(E968=0,E968=""),"",COUNTIF($E$7:E968,E968)&amp;E968)</f>
        <v/>
      </c>
      <c r="E968" s="58" t="str">
        <f t="shared" si="116"/>
        <v/>
      </c>
      <c r="F968" s="57">
        <f t="shared" si="117"/>
        <v>0</v>
      </c>
      <c r="H968" s="51"/>
      <c r="I968" s="50"/>
      <c r="J968" s="50"/>
      <c r="K968" s="50"/>
      <c r="L968" s="55" t="str">
        <f t="shared" si="113"/>
        <v/>
      </c>
      <c r="M968" s="48"/>
      <c r="N968" s="49"/>
      <c r="O968" s="50"/>
      <c r="P968" s="81" t="str">
        <f t="shared" ref="P968:P1035" si="119">IF(O968&gt;0,O968,IF(H968&gt;0,IF(OR(P967="F.TTD",P967=""),R969,P967),""))</f>
        <v/>
      </c>
      <c r="Q968" s="5"/>
      <c r="R968" s="81" t="str">
        <f t="shared" si="118"/>
        <v/>
      </c>
    </row>
    <row r="969" spans="2:18" ht="13" x14ac:dyDescent="0.3">
      <c r="B969" s="58">
        <f t="shared" si="114"/>
        <v>0</v>
      </c>
      <c r="C969" s="58" t="str">
        <f t="shared" si="115"/>
        <v/>
      </c>
      <c r="D969" s="58" t="str">
        <f>IF(OR(E969=0,E969=""),"",COUNTIF($E$7:E969,E969)&amp;E969)</f>
        <v/>
      </c>
      <c r="E969" s="58" t="str">
        <f t="shared" si="116"/>
        <v/>
      </c>
      <c r="F969" s="57">
        <f t="shared" si="117"/>
        <v>0</v>
      </c>
      <c r="H969" s="51"/>
      <c r="I969" s="50"/>
      <c r="J969" s="50"/>
      <c r="K969" s="50"/>
      <c r="L969" s="55" t="str">
        <f t="shared" si="113"/>
        <v/>
      </c>
      <c r="M969" s="48"/>
      <c r="N969" s="49"/>
      <c r="O969" s="50"/>
      <c r="P969" s="81" t="str">
        <f t="shared" si="119"/>
        <v/>
      </c>
      <c r="Q969" s="5"/>
      <c r="R969" s="81" t="str">
        <f t="shared" si="118"/>
        <v/>
      </c>
    </row>
    <row r="970" spans="2:18" ht="13" x14ac:dyDescent="0.3">
      <c r="B970" s="58">
        <f t="shared" si="114"/>
        <v>0</v>
      </c>
      <c r="C970" s="58" t="str">
        <f t="shared" si="115"/>
        <v/>
      </c>
      <c r="D970" s="58" t="str">
        <f>IF(OR(E970=0,E970=""),"",COUNTIF($E$7:E970,E970)&amp;E970)</f>
        <v/>
      </c>
      <c r="E970" s="58" t="str">
        <f t="shared" si="116"/>
        <v/>
      </c>
      <c r="F970" s="57">
        <f t="shared" si="117"/>
        <v>0</v>
      </c>
      <c r="H970" s="51"/>
      <c r="I970" s="50"/>
      <c r="J970" s="50"/>
      <c r="K970" s="50"/>
      <c r="L970" s="55" t="str">
        <f t="shared" si="113"/>
        <v/>
      </c>
      <c r="M970" s="48"/>
      <c r="N970" s="49"/>
      <c r="O970" s="50"/>
      <c r="P970" s="81" t="str">
        <f t="shared" si="119"/>
        <v/>
      </c>
      <c r="Q970" s="5"/>
      <c r="R970" s="81" t="str">
        <f t="shared" si="118"/>
        <v/>
      </c>
    </row>
    <row r="971" spans="2:18" ht="13" x14ac:dyDescent="0.3">
      <c r="B971" s="58">
        <f t="shared" si="114"/>
        <v>0</v>
      </c>
      <c r="C971" s="58" t="str">
        <f t="shared" si="115"/>
        <v/>
      </c>
      <c r="D971" s="58" t="str">
        <f>IF(OR(E971=0,E971=""),"",COUNTIF($E$7:E971,E971)&amp;E971)</f>
        <v/>
      </c>
      <c r="E971" s="58" t="str">
        <f t="shared" si="116"/>
        <v/>
      </c>
      <c r="F971" s="57">
        <f t="shared" si="117"/>
        <v>0</v>
      </c>
      <c r="H971" s="51"/>
      <c r="I971" s="50"/>
      <c r="J971" s="50"/>
      <c r="K971" s="50"/>
      <c r="L971" s="55" t="str">
        <f t="shared" si="113"/>
        <v/>
      </c>
      <c r="M971" s="48"/>
      <c r="N971" s="49"/>
      <c r="O971" s="50"/>
      <c r="P971" s="81" t="str">
        <f t="shared" si="119"/>
        <v/>
      </c>
      <c r="Q971" s="5"/>
      <c r="R971" s="81" t="str">
        <f t="shared" si="118"/>
        <v/>
      </c>
    </row>
    <row r="972" spans="2:18" ht="13" x14ac:dyDescent="0.3">
      <c r="B972" s="58">
        <f t="shared" si="114"/>
        <v>0</v>
      </c>
      <c r="C972" s="58" t="str">
        <f t="shared" si="115"/>
        <v/>
      </c>
      <c r="D972" s="58" t="str">
        <f>IF(OR(E972=0,E972=""),"",COUNTIF($E$7:E972,E972)&amp;E972)</f>
        <v/>
      </c>
      <c r="E972" s="58" t="str">
        <f t="shared" si="116"/>
        <v/>
      </c>
      <c r="F972" s="57">
        <f t="shared" si="117"/>
        <v>0</v>
      </c>
      <c r="H972" s="51"/>
      <c r="I972" s="50"/>
      <c r="J972" s="50"/>
      <c r="K972" s="50"/>
      <c r="L972" s="55" t="str">
        <f t="shared" si="113"/>
        <v/>
      </c>
      <c r="M972" s="48"/>
      <c r="N972" s="49"/>
      <c r="O972" s="50"/>
      <c r="P972" s="81" t="str">
        <f t="shared" si="119"/>
        <v/>
      </c>
      <c r="Q972" s="5"/>
      <c r="R972" s="81" t="str">
        <f t="shared" si="118"/>
        <v/>
      </c>
    </row>
    <row r="973" spans="2:18" ht="13" x14ac:dyDescent="0.3">
      <c r="B973" s="58">
        <f t="shared" si="114"/>
        <v>0</v>
      </c>
      <c r="C973" s="58" t="str">
        <f t="shared" si="115"/>
        <v/>
      </c>
      <c r="D973" s="58" t="str">
        <f>IF(OR(E973=0,E973=""),"",COUNTIF($E$7:E973,E973)&amp;E973)</f>
        <v/>
      </c>
      <c r="E973" s="58" t="str">
        <f t="shared" si="116"/>
        <v/>
      </c>
      <c r="F973" s="57">
        <f t="shared" si="117"/>
        <v>0</v>
      </c>
      <c r="H973" s="51"/>
      <c r="I973" s="50"/>
      <c r="J973" s="50"/>
      <c r="K973" s="50"/>
      <c r="L973" s="55" t="str">
        <f t="shared" si="113"/>
        <v/>
      </c>
      <c r="M973" s="48"/>
      <c r="N973" s="49"/>
      <c r="O973" s="50"/>
      <c r="P973" s="81" t="str">
        <f t="shared" si="119"/>
        <v/>
      </c>
      <c r="Q973" s="5"/>
      <c r="R973" s="81" t="str">
        <f t="shared" si="118"/>
        <v/>
      </c>
    </row>
    <row r="974" spans="2:18" ht="13" x14ac:dyDescent="0.3">
      <c r="B974" s="58">
        <f t="shared" si="114"/>
        <v>0</v>
      </c>
      <c r="C974" s="58" t="str">
        <f t="shared" si="115"/>
        <v/>
      </c>
      <c r="D974" s="58" t="str">
        <f>IF(OR(E974=0,E974=""),"",COUNTIF($E$7:E974,E974)&amp;E974)</f>
        <v/>
      </c>
      <c r="E974" s="58" t="str">
        <f t="shared" si="116"/>
        <v/>
      </c>
      <c r="F974" s="57">
        <f t="shared" si="117"/>
        <v>0</v>
      </c>
      <c r="H974" s="51"/>
      <c r="I974" s="50"/>
      <c r="J974" s="50"/>
      <c r="K974" s="50"/>
      <c r="L974" s="55" t="str">
        <f t="shared" si="113"/>
        <v/>
      </c>
      <c r="M974" s="48"/>
      <c r="N974" s="49"/>
      <c r="O974" s="50"/>
      <c r="P974" s="81" t="str">
        <f t="shared" si="119"/>
        <v/>
      </c>
      <c r="Q974" s="5"/>
      <c r="R974" s="81" t="str">
        <f t="shared" si="118"/>
        <v/>
      </c>
    </row>
    <row r="975" spans="2:18" ht="13" x14ac:dyDescent="0.3">
      <c r="B975" s="58">
        <f t="shared" si="114"/>
        <v>0</v>
      </c>
      <c r="C975" s="58" t="str">
        <f t="shared" si="115"/>
        <v/>
      </c>
      <c r="D975" s="58" t="str">
        <f>IF(OR(E975=0,E975=""),"",COUNTIF($E$7:E975,E975)&amp;E975)</f>
        <v/>
      </c>
      <c r="E975" s="58" t="str">
        <f t="shared" si="116"/>
        <v/>
      </c>
      <c r="F975" s="57">
        <f t="shared" si="117"/>
        <v>0</v>
      </c>
      <c r="H975" s="51"/>
      <c r="I975" s="50"/>
      <c r="J975" s="50"/>
      <c r="K975" s="50"/>
      <c r="L975" s="55" t="str">
        <f t="shared" si="113"/>
        <v/>
      </c>
      <c r="M975" s="48"/>
      <c r="N975" s="49"/>
      <c r="O975" s="50"/>
      <c r="P975" s="81" t="str">
        <f t="shared" si="119"/>
        <v/>
      </c>
      <c r="Q975" s="5"/>
      <c r="R975" s="81" t="str">
        <f t="shared" si="118"/>
        <v/>
      </c>
    </row>
    <row r="976" spans="2:18" ht="13" x14ac:dyDescent="0.3">
      <c r="B976" s="58">
        <f t="shared" si="114"/>
        <v>0</v>
      </c>
      <c r="C976" s="58" t="str">
        <f t="shared" si="115"/>
        <v/>
      </c>
      <c r="D976" s="58" t="str">
        <f>IF(OR(E976=0,E976=""),"",COUNTIF($E$7:E976,E976)&amp;E976)</f>
        <v/>
      </c>
      <c r="E976" s="58" t="str">
        <f t="shared" si="116"/>
        <v/>
      </c>
      <c r="F976" s="57">
        <f t="shared" si="117"/>
        <v>0</v>
      </c>
      <c r="H976" s="51"/>
      <c r="I976" s="50"/>
      <c r="J976" s="50"/>
      <c r="K976" s="50"/>
      <c r="L976" s="55" t="str">
        <f t="shared" si="113"/>
        <v/>
      </c>
      <c r="M976" s="48"/>
      <c r="N976" s="49"/>
      <c r="O976" s="50"/>
      <c r="P976" s="81" t="str">
        <f t="shared" si="119"/>
        <v/>
      </c>
      <c r="Q976" s="5"/>
      <c r="R976" s="81" t="str">
        <f t="shared" si="118"/>
        <v/>
      </c>
    </row>
    <row r="977" spans="2:18" ht="13" x14ac:dyDescent="0.3">
      <c r="B977" s="58">
        <f t="shared" si="114"/>
        <v>0</v>
      </c>
      <c r="C977" s="58" t="str">
        <f t="shared" si="115"/>
        <v/>
      </c>
      <c r="D977" s="58" t="str">
        <f>IF(OR(E977=0,E977=""),"",COUNTIF($E$7:E977,E977)&amp;E977)</f>
        <v/>
      </c>
      <c r="E977" s="58" t="str">
        <f t="shared" si="116"/>
        <v/>
      </c>
      <c r="F977" s="57">
        <f t="shared" si="117"/>
        <v>0</v>
      </c>
      <c r="H977" s="51"/>
      <c r="I977" s="50"/>
      <c r="J977" s="50"/>
      <c r="K977" s="50"/>
      <c r="L977" s="55" t="str">
        <f t="shared" si="113"/>
        <v/>
      </c>
      <c r="M977" s="48"/>
      <c r="N977" s="49"/>
      <c r="O977" s="50"/>
      <c r="P977" s="81" t="str">
        <f>IF(O977&gt;0,O977,IF(H977&gt;0,IF(OR(P976="F.TTD",P976=""),R982,P976),""))</f>
        <v/>
      </c>
      <c r="Q977" s="5"/>
      <c r="R977" s="81" t="str">
        <f>IF($O977&gt;0,$O977,IF($H977&gt;0,IF($O982&gt;0,$O982,""),""))</f>
        <v/>
      </c>
    </row>
    <row r="978" spans="2:18" ht="13" x14ac:dyDescent="0.3">
      <c r="B978" s="58">
        <f t="shared" si="114"/>
        <v>0</v>
      </c>
      <c r="C978" s="58" t="str">
        <f t="shared" si="115"/>
        <v/>
      </c>
      <c r="D978" s="58" t="str">
        <f>IF(OR(E978=0,E978=""),"",COUNTIF($E$7:E978,E978)&amp;E978)</f>
        <v/>
      </c>
      <c r="E978" s="58" t="str">
        <f t="shared" si="116"/>
        <v/>
      </c>
      <c r="F978" s="57">
        <f t="shared" si="117"/>
        <v>0</v>
      </c>
      <c r="H978" s="51"/>
      <c r="I978" s="50"/>
      <c r="J978" s="50"/>
      <c r="K978" s="50"/>
      <c r="L978" s="55" t="str">
        <f t="shared" si="113"/>
        <v/>
      </c>
      <c r="M978" s="48"/>
      <c r="N978" s="49"/>
      <c r="O978" s="50"/>
      <c r="P978" s="81" t="str">
        <f>IF(O978&gt;0,O978,IF(H978&gt;0,IF(OR(P973="F.TTD",P973=""),R979,P973),""))</f>
        <v/>
      </c>
      <c r="Q978" s="5"/>
      <c r="R978" s="81" t="str">
        <f t="shared" si="118"/>
        <v/>
      </c>
    </row>
    <row r="979" spans="2:18" ht="13" x14ac:dyDescent="0.3">
      <c r="B979" s="58">
        <f t="shared" ref="B979" si="120">IF(C979&lt;&gt;"","",K979)</f>
        <v>0</v>
      </c>
      <c r="C979" s="58" t="str">
        <f t="shared" ref="C979" si="121">IF(LEFT(I979,3)="JP-",K979,"")</f>
        <v/>
      </c>
      <c r="D979" s="58" t="str">
        <f>IF(OR(E979=0,E979=""),"",COUNTIF($E$7:E979,E979)&amp;E979)</f>
        <v/>
      </c>
      <c r="E979" s="58" t="str">
        <f t="shared" ref="E979" si="122">IF(K979=Filter_BB,K979,"")</f>
        <v/>
      </c>
      <c r="F979" s="57">
        <f t="shared" ref="F979" si="123">IF(J979="",0,1)</f>
        <v>0</v>
      </c>
      <c r="H979" s="51"/>
      <c r="I979" s="50"/>
      <c r="J979" s="50"/>
      <c r="K979" s="50"/>
      <c r="L979" s="55" t="str">
        <f t="shared" ref="L979" si="124">IFERROR(IF(K979="","",VLOOKUP(K979,T_Akun,2,0)),"Cek Kembali Kode Akun nya!!!")</f>
        <v/>
      </c>
      <c r="M979" s="48"/>
      <c r="N979" s="49"/>
      <c r="O979" s="50"/>
      <c r="P979" s="81" t="str">
        <f>IF(O979&gt;0,O979,IF(H979&gt;0,IF(OR(P974="F.TTD",P974=""),R980,P974),""))</f>
        <v/>
      </c>
      <c r="Q979" s="5"/>
      <c r="R979" s="81" t="str">
        <f t="shared" si="118"/>
        <v/>
      </c>
    </row>
    <row r="980" spans="2:18" ht="13" x14ac:dyDescent="0.3">
      <c r="B980" s="58">
        <f t="shared" si="114"/>
        <v>0</v>
      </c>
      <c r="C980" s="58" t="str">
        <f t="shared" si="115"/>
        <v/>
      </c>
      <c r="D980" s="58" t="str">
        <f>IF(OR(E980=0,E980=""),"",COUNTIF($E$7:E980,E980)&amp;E980)</f>
        <v/>
      </c>
      <c r="E980" s="58" t="str">
        <f t="shared" si="116"/>
        <v/>
      </c>
      <c r="F980" s="57">
        <f t="shared" si="117"/>
        <v>0</v>
      </c>
      <c r="H980" s="51"/>
      <c r="I980" s="50"/>
      <c r="J980" s="50"/>
      <c r="K980" s="50"/>
      <c r="L980" s="55" t="str">
        <f t="shared" si="113"/>
        <v/>
      </c>
      <c r="M980" s="48"/>
      <c r="N980" s="49"/>
      <c r="O980" s="50"/>
      <c r="P980" s="81" t="str">
        <f>IF(O980&gt;0,O980,IF(H980&gt;0,IF(OR(P975="F.TTD",P975=""),R981,P975),""))</f>
        <v/>
      </c>
      <c r="Q980" s="5"/>
      <c r="R980" s="81" t="str">
        <f t="shared" si="118"/>
        <v/>
      </c>
    </row>
    <row r="981" spans="2:18" ht="13" x14ac:dyDescent="0.3">
      <c r="B981" s="58">
        <f t="shared" ref="B981" si="125">IF(C981&lt;&gt;"","",K981)</f>
        <v>0</v>
      </c>
      <c r="C981" s="58" t="str">
        <f t="shared" ref="C981" si="126">IF(LEFT(I981,3)="JP-",K981,"")</f>
        <v/>
      </c>
      <c r="D981" s="58" t="str">
        <f>IF(OR(E981=0,E981=""),"",COUNTIF($E$7:E981,E981)&amp;E981)</f>
        <v/>
      </c>
      <c r="E981" s="58" t="str">
        <f t="shared" ref="E981" si="127">IF(K981=Filter_BB,K981,"")</f>
        <v/>
      </c>
      <c r="F981" s="57">
        <f t="shared" ref="F981" si="128">IF(J981="",0,1)</f>
        <v>0</v>
      </c>
      <c r="H981" s="51"/>
      <c r="I981" s="50"/>
      <c r="J981" s="50"/>
      <c r="K981" s="50"/>
      <c r="L981" s="55" t="str">
        <f t="shared" ref="L981" si="129">IFERROR(IF(K981="","",VLOOKUP(K981,T_Akun,2,0)),"Cek Kembali Kode Akun nya!!!")</f>
        <v/>
      </c>
      <c r="M981" s="48"/>
      <c r="N981" s="49"/>
      <c r="O981" s="50"/>
      <c r="P981" s="81" t="str">
        <f>IF(O981&gt;0,O981,IF(H981&gt;0,IF(OR(P976="F.TTD",P976=""),R982,P976),""))</f>
        <v/>
      </c>
      <c r="Q981" s="5"/>
      <c r="R981" s="81" t="str">
        <f t="shared" si="118"/>
        <v/>
      </c>
    </row>
    <row r="982" spans="2:18" ht="13" x14ac:dyDescent="0.3">
      <c r="B982" s="58">
        <f t="shared" si="114"/>
        <v>0</v>
      </c>
      <c r="C982" s="58" t="str">
        <f t="shared" si="115"/>
        <v/>
      </c>
      <c r="D982" s="58" t="str">
        <f>IF(OR(E982=0,E982=""),"",COUNTIF($E$7:E982,E982)&amp;E982)</f>
        <v/>
      </c>
      <c r="E982" s="58" t="str">
        <f t="shared" si="116"/>
        <v/>
      </c>
      <c r="F982" s="57">
        <f t="shared" si="117"/>
        <v>0</v>
      </c>
      <c r="H982" s="51"/>
      <c r="I982" s="50"/>
      <c r="J982" s="50"/>
      <c r="K982" s="50"/>
      <c r="L982" s="55" t="str">
        <f t="shared" si="113"/>
        <v/>
      </c>
      <c r="M982" s="48"/>
      <c r="N982" s="49"/>
      <c r="O982" s="50"/>
      <c r="P982" s="81" t="str">
        <f>IF(O982&gt;0,O982,IF(H982&gt;0,IF(OR(P977="F.TTD",P977=""),R983,P977),""))</f>
        <v/>
      </c>
      <c r="Q982" s="5"/>
      <c r="R982" s="81" t="str">
        <f t="shared" si="118"/>
        <v/>
      </c>
    </row>
    <row r="983" spans="2:18" ht="13" x14ac:dyDescent="0.3">
      <c r="B983" s="58">
        <f t="shared" si="114"/>
        <v>0</v>
      </c>
      <c r="C983" s="58" t="str">
        <f t="shared" si="115"/>
        <v/>
      </c>
      <c r="D983" s="58" t="str">
        <f>IF(OR(E983=0,E983=""),"",COUNTIF($E$7:E983,E983)&amp;E983)</f>
        <v/>
      </c>
      <c r="E983" s="58" t="str">
        <f t="shared" si="116"/>
        <v/>
      </c>
      <c r="F983" s="57">
        <f t="shared" si="117"/>
        <v>0</v>
      </c>
      <c r="H983" s="51"/>
      <c r="I983" s="50"/>
      <c r="J983" s="50"/>
      <c r="K983" s="50"/>
      <c r="L983" s="55" t="str">
        <f t="shared" si="113"/>
        <v/>
      </c>
      <c r="M983" s="48"/>
      <c r="N983" s="49"/>
      <c r="O983" s="50"/>
      <c r="P983" s="81" t="str">
        <f t="shared" si="119"/>
        <v/>
      </c>
      <c r="Q983" s="5"/>
      <c r="R983" s="81" t="str">
        <f t="shared" si="118"/>
        <v/>
      </c>
    </row>
    <row r="984" spans="2:18" ht="13" x14ac:dyDescent="0.3">
      <c r="B984" s="58">
        <f t="shared" si="114"/>
        <v>0</v>
      </c>
      <c r="C984" s="58" t="str">
        <f t="shared" si="115"/>
        <v/>
      </c>
      <c r="D984" s="58" t="str">
        <f>IF(OR(E984=0,E984=""),"",COUNTIF($E$7:E984,E984)&amp;E984)</f>
        <v/>
      </c>
      <c r="E984" s="58" t="str">
        <f t="shared" si="116"/>
        <v/>
      </c>
      <c r="F984" s="57">
        <f t="shared" si="117"/>
        <v>0</v>
      </c>
      <c r="H984" s="51"/>
      <c r="I984" s="50"/>
      <c r="J984" s="50"/>
      <c r="K984" s="50"/>
      <c r="L984" s="55" t="str">
        <f t="shared" si="113"/>
        <v/>
      </c>
      <c r="M984" s="48"/>
      <c r="N984" s="49"/>
      <c r="O984" s="50"/>
      <c r="P984" s="81" t="str">
        <f t="shared" si="119"/>
        <v/>
      </c>
      <c r="Q984" s="5"/>
      <c r="R984" s="81" t="str">
        <f t="shared" si="118"/>
        <v/>
      </c>
    </row>
    <row r="985" spans="2:18" ht="13" x14ac:dyDescent="0.3">
      <c r="B985" s="58">
        <f t="shared" si="114"/>
        <v>0</v>
      </c>
      <c r="C985" s="58" t="str">
        <f t="shared" si="115"/>
        <v/>
      </c>
      <c r="D985" s="58" t="str">
        <f>IF(OR(E985=0,E985=""),"",COUNTIF($E$7:E985,E985)&amp;E985)</f>
        <v/>
      </c>
      <c r="E985" s="58" t="str">
        <f t="shared" si="116"/>
        <v/>
      </c>
      <c r="F985" s="57">
        <f t="shared" si="117"/>
        <v>0</v>
      </c>
      <c r="H985" s="51"/>
      <c r="I985" s="50"/>
      <c r="J985" s="50"/>
      <c r="K985" s="50"/>
      <c r="L985" s="55" t="str">
        <f t="shared" si="113"/>
        <v/>
      </c>
      <c r="M985" s="48"/>
      <c r="N985" s="49"/>
      <c r="O985" s="50"/>
      <c r="P985" s="81" t="str">
        <f t="shared" si="119"/>
        <v/>
      </c>
      <c r="Q985" s="5"/>
      <c r="R985" s="81" t="str">
        <f t="shared" si="118"/>
        <v/>
      </c>
    </row>
    <row r="986" spans="2:18" ht="13" x14ac:dyDescent="0.3">
      <c r="B986" s="58">
        <f t="shared" si="114"/>
        <v>0</v>
      </c>
      <c r="C986" s="58" t="str">
        <f t="shared" si="115"/>
        <v/>
      </c>
      <c r="D986" s="58" t="str">
        <f>IF(OR(E986=0,E986=""),"",COUNTIF($E$7:E986,E986)&amp;E986)</f>
        <v/>
      </c>
      <c r="E986" s="58" t="str">
        <f t="shared" si="116"/>
        <v/>
      </c>
      <c r="F986" s="57">
        <f t="shared" si="117"/>
        <v>0</v>
      </c>
      <c r="H986" s="51"/>
      <c r="I986" s="50"/>
      <c r="J986" s="50"/>
      <c r="K986" s="50"/>
      <c r="L986" s="55" t="str">
        <f t="shared" si="113"/>
        <v/>
      </c>
      <c r="M986" s="48"/>
      <c r="N986" s="49"/>
      <c r="O986" s="50"/>
      <c r="P986" s="81" t="str">
        <f t="shared" si="119"/>
        <v/>
      </c>
      <c r="Q986" s="5"/>
      <c r="R986" s="81" t="str">
        <f t="shared" si="118"/>
        <v/>
      </c>
    </row>
    <row r="987" spans="2:18" ht="13" x14ac:dyDescent="0.3">
      <c r="B987" s="58">
        <f t="shared" si="114"/>
        <v>0</v>
      </c>
      <c r="C987" s="58" t="str">
        <f t="shared" si="115"/>
        <v/>
      </c>
      <c r="D987" s="58" t="str">
        <f>IF(OR(E987=0,E987=""),"",COUNTIF($E$7:E987,E987)&amp;E987)</f>
        <v/>
      </c>
      <c r="E987" s="58" t="str">
        <f t="shared" si="116"/>
        <v/>
      </c>
      <c r="F987" s="57">
        <f t="shared" si="117"/>
        <v>0</v>
      </c>
      <c r="H987" s="51"/>
      <c r="I987" s="50"/>
      <c r="J987" s="50"/>
      <c r="K987" s="50"/>
      <c r="L987" s="55" t="str">
        <f t="shared" si="113"/>
        <v/>
      </c>
      <c r="M987" s="48"/>
      <c r="N987" s="49"/>
      <c r="O987" s="50"/>
      <c r="P987" s="81" t="str">
        <f t="shared" si="119"/>
        <v/>
      </c>
      <c r="Q987" s="5"/>
      <c r="R987" s="81" t="str">
        <f t="shared" si="118"/>
        <v/>
      </c>
    </row>
    <row r="988" spans="2:18" ht="13" x14ac:dyDescent="0.3">
      <c r="B988" s="58">
        <f t="shared" si="114"/>
        <v>0</v>
      </c>
      <c r="C988" s="58" t="str">
        <f t="shared" si="115"/>
        <v/>
      </c>
      <c r="D988" s="58" t="str">
        <f>IF(OR(E988=0,E988=""),"",COUNTIF($E$7:E988,E988)&amp;E988)</f>
        <v/>
      </c>
      <c r="E988" s="58" t="str">
        <f t="shared" si="116"/>
        <v/>
      </c>
      <c r="F988" s="57">
        <f t="shared" si="117"/>
        <v>0</v>
      </c>
      <c r="H988" s="51"/>
      <c r="I988" s="50"/>
      <c r="J988" s="50"/>
      <c r="K988" s="50"/>
      <c r="L988" s="55" t="str">
        <f t="shared" si="113"/>
        <v/>
      </c>
      <c r="M988" s="48"/>
      <c r="N988" s="49"/>
      <c r="O988" s="50"/>
      <c r="P988" s="81" t="str">
        <f t="shared" si="119"/>
        <v/>
      </c>
      <c r="Q988" s="5"/>
      <c r="R988" s="81" t="str">
        <f t="shared" si="118"/>
        <v/>
      </c>
    </row>
    <row r="989" spans="2:18" ht="13" x14ac:dyDescent="0.3">
      <c r="B989" s="58">
        <f t="shared" si="114"/>
        <v>0</v>
      </c>
      <c r="C989" s="58" t="str">
        <f t="shared" si="115"/>
        <v/>
      </c>
      <c r="D989" s="58" t="str">
        <f>IF(OR(E989=0,E989=""),"",COUNTIF($E$7:E989,E989)&amp;E989)</f>
        <v/>
      </c>
      <c r="E989" s="58" t="str">
        <f t="shared" si="116"/>
        <v/>
      </c>
      <c r="F989" s="57">
        <f t="shared" si="117"/>
        <v>0</v>
      </c>
      <c r="H989" s="51"/>
      <c r="I989" s="50"/>
      <c r="J989" s="50"/>
      <c r="K989" s="50"/>
      <c r="L989" s="55" t="str">
        <f t="shared" si="113"/>
        <v/>
      </c>
      <c r="M989" s="48"/>
      <c r="N989" s="49"/>
      <c r="O989" s="50"/>
      <c r="P989" s="81" t="str">
        <f t="shared" si="119"/>
        <v/>
      </c>
      <c r="Q989" s="5"/>
      <c r="R989" s="81" t="str">
        <f t="shared" si="118"/>
        <v/>
      </c>
    </row>
    <row r="990" spans="2:18" ht="13" x14ac:dyDescent="0.3">
      <c r="B990" s="58">
        <f t="shared" si="114"/>
        <v>0</v>
      </c>
      <c r="C990" s="58" t="str">
        <f t="shared" si="115"/>
        <v/>
      </c>
      <c r="D990" s="58" t="str">
        <f>IF(OR(E990=0,E990=""),"",COUNTIF($E$7:E990,E990)&amp;E990)</f>
        <v/>
      </c>
      <c r="E990" s="58" t="str">
        <f t="shared" si="116"/>
        <v/>
      </c>
      <c r="F990" s="57">
        <f t="shared" si="117"/>
        <v>0</v>
      </c>
      <c r="H990" s="51"/>
      <c r="I990" s="50"/>
      <c r="J990" s="50"/>
      <c r="K990" s="50"/>
      <c r="L990" s="55" t="str">
        <f t="shared" si="113"/>
        <v/>
      </c>
      <c r="M990" s="48"/>
      <c r="N990" s="49"/>
      <c r="O990" s="50"/>
      <c r="P990" s="81" t="str">
        <f t="shared" si="119"/>
        <v/>
      </c>
      <c r="Q990" s="5"/>
      <c r="R990" s="81" t="str">
        <f t="shared" si="118"/>
        <v/>
      </c>
    </row>
    <row r="991" spans="2:18" ht="13" x14ac:dyDescent="0.3">
      <c r="B991" s="58">
        <f t="shared" si="114"/>
        <v>0</v>
      </c>
      <c r="C991" s="58" t="str">
        <f t="shared" si="115"/>
        <v/>
      </c>
      <c r="D991" s="58" t="str">
        <f>IF(OR(E991=0,E991=""),"",COUNTIF($E$7:E991,E991)&amp;E991)</f>
        <v/>
      </c>
      <c r="E991" s="58" t="str">
        <f t="shared" si="116"/>
        <v/>
      </c>
      <c r="F991" s="57">
        <f t="shared" si="117"/>
        <v>0</v>
      </c>
      <c r="H991" s="51"/>
      <c r="I991" s="50"/>
      <c r="J991" s="50"/>
      <c r="K991" s="50"/>
      <c r="L991" s="55" t="str">
        <f t="shared" si="113"/>
        <v/>
      </c>
      <c r="M991" s="48"/>
      <c r="N991" s="49"/>
      <c r="O991" s="50"/>
      <c r="P991" s="81" t="str">
        <f t="shared" si="119"/>
        <v/>
      </c>
      <c r="Q991" s="5"/>
      <c r="R991" s="81" t="str">
        <f t="shared" si="118"/>
        <v/>
      </c>
    </row>
    <row r="992" spans="2:18" ht="13" x14ac:dyDescent="0.3">
      <c r="B992" s="58">
        <f t="shared" si="114"/>
        <v>0</v>
      </c>
      <c r="C992" s="58" t="str">
        <f t="shared" si="115"/>
        <v/>
      </c>
      <c r="D992" s="58" t="str">
        <f>IF(OR(E992=0,E992=""),"",COUNTIF($E$7:E992,E992)&amp;E992)</f>
        <v/>
      </c>
      <c r="E992" s="58" t="str">
        <f t="shared" si="116"/>
        <v/>
      </c>
      <c r="F992" s="57">
        <f t="shared" si="117"/>
        <v>0</v>
      </c>
      <c r="H992" s="51"/>
      <c r="I992" s="50"/>
      <c r="J992" s="50"/>
      <c r="K992" s="50"/>
      <c r="L992" s="55" t="str">
        <f t="shared" si="113"/>
        <v/>
      </c>
      <c r="M992" s="48"/>
      <c r="N992" s="49"/>
      <c r="O992" s="50"/>
      <c r="P992" s="81" t="str">
        <f t="shared" si="119"/>
        <v/>
      </c>
      <c r="Q992" s="5"/>
      <c r="R992" s="81" t="str">
        <f t="shared" si="118"/>
        <v/>
      </c>
    </row>
    <row r="993" spans="2:18" ht="13" x14ac:dyDescent="0.3">
      <c r="B993" s="58">
        <f t="shared" si="114"/>
        <v>0</v>
      </c>
      <c r="C993" s="58" t="str">
        <f t="shared" si="115"/>
        <v/>
      </c>
      <c r="D993" s="58" t="str">
        <f>IF(OR(E993=0,E993=""),"",COUNTIF($E$7:E993,E993)&amp;E993)</f>
        <v/>
      </c>
      <c r="E993" s="58" t="str">
        <f t="shared" si="116"/>
        <v/>
      </c>
      <c r="F993" s="57">
        <f t="shared" si="117"/>
        <v>0</v>
      </c>
      <c r="H993" s="51"/>
      <c r="I993" s="50"/>
      <c r="J993" s="50"/>
      <c r="K993" s="50"/>
      <c r="L993" s="55" t="str">
        <f t="shared" si="113"/>
        <v/>
      </c>
      <c r="M993" s="48"/>
      <c r="N993" s="49"/>
      <c r="O993" s="50"/>
      <c r="P993" s="81" t="str">
        <f t="shared" si="119"/>
        <v/>
      </c>
      <c r="Q993" s="5"/>
      <c r="R993" s="81" t="str">
        <f t="shared" si="118"/>
        <v/>
      </c>
    </row>
    <row r="994" spans="2:18" ht="13" x14ac:dyDescent="0.3">
      <c r="B994" s="58">
        <f t="shared" si="114"/>
        <v>0</v>
      </c>
      <c r="C994" s="58" t="str">
        <f t="shared" si="115"/>
        <v/>
      </c>
      <c r="D994" s="58" t="str">
        <f>IF(OR(E994=0,E994=""),"",COUNTIF($E$7:E994,E994)&amp;E994)</f>
        <v/>
      </c>
      <c r="E994" s="58" t="str">
        <f t="shared" si="116"/>
        <v/>
      </c>
      <c r="F994" s="57">
        <f t="shared" si="117"/>
        <v>0</v>
      </c>
      <c r="H994" s="51"/>
      <c r="I994" s="50"/>
      <c r="J994" s="50"/>
      <c r="K994" s="50"/>
      <c r="L994" s="55" t="str">
        <f t="shared" si="113"/>
        <v/>
      </c>
      <c r="M994" s="48"/>
      <c r="N994" s="49"/>
      <c r="O994" s="50"/>
      <c r="P994" s="81" t="str">
        <f t="shared" si="119"/>
        <v/>
      </c>
      <c r="Q994" s="5"/>
      <c r="R994" s="81" t="str">
        <f t="shared" si="118"/>
        <v/>
      </c>
    </row>
    <row r="995" spans="2:18" ht="13" x14ac:dyDescent="0.3">
      <c r="B995" s="58">
        <f t="shared" si="114"/>
        <v>0</v>
      </c>
      <c r="C995" s="58" t="str">
        <f t="shared" si="115"/>
        <v/>
      </c>
      <c r="D995" s="58" t="str">
        <f>IF(OR(E995=0,E995=""),"",COUNTIF($E$7:E995,E995)&amp;E995)</f>
        <v/>
      </c>
      <c r="E995" s="58" t="str">
        <f t="shared" si="116"/>
        <v/>
      </c>
      <c r="F995" s="57">
        <f t="shared" si="117"/>
        <v>0</v>
      </c>
      <c r="H995" s="51"/>
      <c r="I995" s="50"/>
      <c r="J995" s="50"/>
      <c r="K995" s="50"/>
      <c r="L995" s="55" t="str">
        <f t="shared" si="113"/>
        <v/>
      </c>
      <c r="M995" s="48"/>
      <c r="N995" s="49"/>
      <c r="O995" s="50"/>
      <c r="P995" s="81" t="str">
        <f t="shared" si="119"/>
        <v/>
      </c>
      <c r="Q995" s="5"/>
      <c r="R995" s="81" t="str">
        <f t="shared" si="118"/>
        <v/>
      </c>
    </row>
    <row r="996" spans="2:18" ht="13" x14ac:dyDescent="0.3">
      <c r="B996" s="58">
        <f t="shared" si="114"/>
        <v>0</v>
      </c>
      <c r="C996" s="58" t="str">
        <f t="shared" si="115"/>
        <v/>
      </c>
      <c r="D996" s="58" t="str">
        <f>IF(OR(E996=0,E996=""),"",COUNTIF($E$7:E996,E996)&amp;E996)</f>
        <v/>
      </c>
      <c r="E996" s="58" t="str">
        <f t="shared" si="116"/>
        <v/>
      </c>
      <c r="F996" s="57">
        <f t="shared" si="117"/>
        <v>0</v>
      </c>
      <c r="H996" s="51"/>
      <c r="I996" s="50"/>
      <c r="J996" s="50"/>
      <c r="K996" s="50"/>
      <c r="L996" s="55" t="str">
        <f t="shared" si="113"/>
        <v/>
      </c>
      <c r="M996" s="48"/>
      <c r="N996" s="49"/>
      <c r="O996" s="50"/>
      <c r="P996" s="81" t="str">
        <f t="shared" si="119"/>
        <v/>
      </c>
      <c r="Q996" s="5"/>
      <c r="R996" s="81" t="str">
        <f t="shared" si="118"/>
        <v/>
      </c>
    </row>
    <row r="997" spans="2:18" ht="13" x14ac:dyDescent="0.3">
      <c r="B997" s="58">
        <f t="shared" si="114"/>
        <v>0</v>
      </c>
      <c r="C997" s="58" t="str">
        <f t="shared" si="115"/>
        <v/>
      </c>
      <c r="D997" s="58" t="str">
        <f>IF(OR(E997=0,E997=""),"",COUNTIF($E$7:E997,E997)&amp;E997)</f>
        <v/>
      </c>
      <c r="E997" s="58" t="str">
        <f t="shared" si="116"/>
        <v/>
      </c>
      <c r="F997" s="57">
        <f t="shared" si="117"/>
        <v>0</v>
      </c>
      <c r="H997" s="51"/>
      <c r="I997" s="50"/>
      <c r="J997" s="50"/>
      <c r="K997" s="50"/>
      <c r="L997" s="55" t="str">
        <f t="shared" si="113"/>
        <v/>
      </c>
      <c r="M997" s="48"/>
      <c r="N997" s="49"/>
      <c r="O997" s="50"/>
      <c r="P997" s="81" t="str">
        <f t="shared" si="119"/>
        <v/>
      </c>
      <c r="Q997" s="5"/>
      <c r="R997" s="81" t="str">
        <f t="shared" si="118"/>
        <v/>
      </c>
    </row>
    <row r="998" spans="2:18" ht="13" x14ac:dyDescent="0.3">
      <c r="B998" s="58">
        <f t="shared" si="114"/>
        <v>0</v>
      </c>
      <c r="C998" s="58" t="str">
        <f t="shared" si="115"/>
        <v/>
      </c>
      <c r="D998" s="58" t="str">
        <f>IF(OR(E998=0,E998=""),"",COUNTIF($E$7:E998,E998)&amp;E998)</f>
        <v/>
      </c>
      <c r="E998" s="58" t="str">
        <f t="shared" si="116"/>
        <v/>
      </c>
      <c r="F998" s="57">
        <f t="shared" si="117"/>
        <v>0</v>
      </c>
      <c r="H998" s="51"/>
      <c r="I998" s="50"/>
      <c r="J998" s="50"/>
      <c r="K998" s="50"/>
      <c r="L998" s="55" t="str">
        <f t="shared" si="113"/>
        <v/>
      </c>
      <c r="M998" s="48"/>
      <c r="N998" s="49"/>
      <c r="O998" s="50"/>
      <c r="P998" s="81" t="str">
        <f t="shared" si="119"/>
        <v/>
      </c>
      <c r="Q998" s="5"/>
      <c r="R998" s="81" t="str">
        <f t="shared" si="118"/>
        <v/>
      </c>
    </row>
    <row r="999" spans="2:18" ht="13" x14ac:dyDescent="0.3">
      <c r="B999" s="58">
        <f t="shared" si="114"/>
        <v>0</v>
      </c>
      <c r="C999" s="58" t="str">
        <f t="shared" si="115"/>
        <v/>
      </c>
      <c r="D999" s="58" t="str">
        <f>IF(OR(E999=0,E999=""),"",COUNTIF($E$7:E999,E999)&amp;E999)</f>
        <v/>
      </c>
      <c r="E999" s="58" t="str">
        <f t="shared" si="116"/>
        <v/>
      </c>
      <c r="F999" s="57">
        <f t="shared" si="117"/>
        <v>0</v>
      </c>
      <c r="H999" s="51"/>
      <c r="I999" s="50"/>
      <c r="J999" s="50"/>
      <c r="K999" s="50"/>
      <c r="L999" s="55" t="str">
        <f t="shared" si="113"/>
        <v/>
      </c>
      <c r="M999" s="48"/>
      <c r="N999" s="49"/>
      <c r="O999" s="50"/>
      <c r="P999" s="81" t="str">
        <f t="shared" si="119"/>
        <v/>
      </c>
      <c r="Q999" s="5"/>
      <c r="R999" s="81" t="str">
        <f t="shared" si="118"/>
        <v/>
      </c>
    </row>
    <row r="1000" spans="2:18" ht="13" x14ac:dyDescent="0.3">
      <c r="B1000" s="58">
        <f t="shared" si="114"/>
        <v>0</v>
      </c>
      <c r="C1000" s="58" t="str">
        <f t="shared" si="115"/>
        <v/>
      </c>
      <c r="D1000" s="58" t="str">
        <f>IF(OR(E1000=0,E1000=""),"",COUNTIF($E$7:E1000,E1000)&amp;E1000)</f>
        <v/>
      </c>
      <c r="E1000" s="58" t="str">
        <f t="shared" si="116"/>
        <v/>
      </c>
      <c r="F1000" s="57">
        <f t="shared" si="117"/>
        <v>0</v>
      </c>
      <c r="H1000" s="51"/>
      <c r="I1000" s="50"/>
      <c r="J1000" s="50"/>
      <c r="K1000" s="50"/>
      <c r="L1000" s="55" t="str">
        <f t="shared" si="113"/>
        <v/>
      </c>
      <c r="M1000" s="48"/>
      <c r="N1000" s="49"/>
      <c r="O1000" s="50"/>
      <c r="P1000" s="81" t="str">
        <f t="shared" si="119"/>
        <v/>
      </c>
      <c r="Q1000" s="5"/>
      <c r="R1000" s="81" t="str">
        <f t="shared" si="118"/>
        <v/>
      </c>
    </row>
    <row r="1001" spans="2:18" ht="13" x14ac:dyDescent="0.3">
      <c r="B1001" s="58">
        <f t="shared" si="114"/>
        <v>0</v>
      </c>
      <c r="C1001" s="58" t="str">
        <f t="shared" si="115"/>
        <v/>
      </c>
      <c r="D1001" s="58" t="str">
        <f>IF(OR(E1001=0,E1001=""),"",COUNTIF($E$7:E1001,E1001)&amp;E1001)</f>
        <v/>
      </c>
      <c r="E1001" s="58" t="str">
        <f t="shared" si="116"/>
        <v/>
      </c>
      <c r="F1001" s="57">
        <f t="shared" si="117"/>
        <v>0</v>
      </c>
      <c r="H1001" s="51"/>
      <c r="I1001" s="50"/>
      <c r="J1001" s="50"/>
      <c r="K1001" s="50"/>
      <c r="L1001" s="55" t="str">
        <f t="shared" si="113"/>
        <v/>
      </c>
      <c r="M1001" s="48"/>
      <c r="N1001" s="49"/>
      <c r="O1001" s="50"/>
      <c r="P1001" s="81" t="str">
        <f t="shared" si="119"/>
        <v/>
      </c>
      <c r="Q1001" s="5"/>
      <c r="R1001" s="81" t="str">
        <f t="shared" si="118"/>
        <v/>
      </c>
    </row>
    <row r="1002" spans="2:18" ht="13" x14ac:dyDescent="0.3">
      <c r="B1002" s="58">
        <f t="shared" si="114"/>
        <v>0</v>
      </c>
      <c r="C1002" s="58" t="str">
        <f t="shared" si="115"/>
        <v/>
      </c>
      <c r="D1002" s="58" t="str">
        <f>IF(OR(E1002=0,E1002=""),"",COUNTIF($E$7:E1002,E1002)&amp;E1002)</f>
        <v/>
      </c>
      <c r="E1002" s="58" t="str">
        <f t="shared" si="116"/>
        <v/>
      </c>
      <c r="F1002" s="57">
        <f t="shared" si="117"/>
        <v>0</v>
      </c>
      <c r="H1002" s="51"/>
      <c r="I1002" s="50"/>
      <c r="J1002" s="50"/>
      <c r="K1002" s="50"/>
      <c r="L1002" s="55" t="str">
        <f t="shared" si="113"/>
        <v/>
      </c>
      <c r="M1002" s="48"/>
      <c r="N1002" s="49"/>
      <c r="O1002" s="50"/>
      <c r="P1002" s="81" t="str">
        <f t="shared" si="119"/>
        <v/>
      </c>
      <c r="Q1002" s="5"/>
      <c r="R1002" s="81" t="str">
        <f t="shared" si="118"/>
        <v/>
      </c>
    </row>
    <row r="1003" spans="2:18" ht="13" x14ac:dyDescent="0.3">
      <c r="B1003" s="58">
        <f t="shared" si="114"/>
        <v>0</v>
      </c>
      <c r="C1003" s="58" t="str">
        <f t="shared" si="115"/>
        <v/>
      </c>
      <c r="D1003" s="58" t="str">
        <f>IF(OR(E1003=0,E1003=""),"",COUNTIF($E$7:E1003,E1003)&amp;E1003)</f>
        <v/>
      </c>
      <c r="E1003" s="58" t="str">
        <f t="shared" si="116"/>
        <v/>
      </c>
      <c r="F1003" s="57">
        <f t="shared" si="117"/>
        <v>0</v>
      </c>
      <c r="H1003" s="51"/>
      <c r="I1003" s="50"/>
      <c r="J1003" s="50"/>
      <c r="K1003" s="50"/>
      <c r="L1003" s="55" t="str">
        <f t="shared" si="113"/>
        <v/>
      </c>
      <c r="M1003" s="48"/>
      <c r="N1003" s="49"/>
      <c r="O1003" s="50"/>
      <c r="P1003" s="81" t="str">
        <f t="shared" si="119"/>
        <v/>
      </c>
      <c r="Q1003" s="5"/>
      <c r="R1003" s="81" t="str">
        <f t="shared" si="118"/>
        <v/>
      </c>
    </row>
    <row r="1004" spans="2:18" ht="13" x14ac:dyDescent="0.3">
      <c r="B1004" s="58">
        <f t="shared" si="114"/>
        <v>0</v>
      </c>
      <c r="C1004" s="58" t="str">
        <f t="shared" si="115"/>
        <v/>
      </c>
      <c r="D1004" s="58" t="str">
        <f>IF(OR(E1004=0,E1004=""),"",COUNTIF($E$7:E1004,E1004)&amp;E1004)</f>
        <v/>
      </c>
      <c r="E1004" s="58" t="str">
        <f t="shared" si="116"/>
        <v/>
      </c>
      <c r="F1004" s="57">
        <f t="shared" si="117"/>
        <v>0</v>
      </c>
      <c r="H1004" s="51"/>
      <c r="I1004" s="50"/>
      <c r="J1004" s="50"/>
      <c r="K1004" s="50"/>
      <c r="L1004" s="55" t="str">
        <f t="shared" si="113"/>
        <v/>
      </c>
      <c r="M1004" s="48"/>
      <c r="N1004" s="49"/>
      <c r="O1004" s="50"/>
      <c r="P1004" s="81" t="str">
        <f t="shared" si="119"/>
        <v/>
      </c>
      <c r="Q1004" s="5"/>
      <c r="R1004" s="81" t="str">
        <f t="shared" si="118"/>
        <v/>
      </c>
    </row>
    <row r="1005" spans="2:18" ht="13" x14ac:dyDescent="0.3">
      <c r="B1005" s="58">
        <f t="shared" si="114"/>
        <v>0</v>
      </c>
      <c r="C1005" s="58" t="str">
        <f t="shared" si="115"/>
        <v/>
      </c>
      <c r="D1005" s="58" t="str">
        <f>IF(OR(E1005=0,E1005=""),"",COUNTIF($E$7:E1005,E1005)&amp;E1005)</f>
        <v/>
      </c>
      <c r="E1005" s="58" t="str">
        <f t="shared" si="116"/>
        <v/>
      </c>
      <c r="F1005" s="57">
        <f t="shared" si="117"/>
        <v>0</v>
      </c>
      <c r="H1005" s="51"/>
      <c r="I1005" s="50"/>
      <c r="J1005" s="50"/>
      <c r="K1005" s="50"/>
      <c r="L1005" s="55" t="str">
        <f t="shared" si="113"/>
        <v/>
      </c>
      <c r="M1005" s="48"/>
      <c r="N1005" s="49"/>
      <c r="O1005" s="50"/>
      <c r="P1005" s="81" t="str">
        <f t="shared" si="119"/>
        <v/>
      </c>
      <c r="Q1005" s="5"/>
      <c r="R1005" s="81" t="str">
        <f t="shared" si="118"/>
        <v/>
      </c>
    </row>
    <row r="1006" spans="2:18" ht="13" x14ac:dyDescent="0.3">
      <c r="B1006" s="58">
        <f t="shared" si="114"/>
        <v>0</v>
      </c>
      <c r="C1006" s="58" t="str">
        <f t="shared" si="115"/>
        <v/>
      </c>
      <c r="D1006" s="58" t="str">
        <f>IF(OR(E1006=0,E1006=""),"",COUNTIF($E$7:E1006,E1006)&amp;E1006)</f>
        <v/>
      </c>
      <c r="E1006" s="58" t="str">
        <f t="shared" si="116"/>
        <v/>
      </c>
      <c r="F1006" s="57">
        <f t="shared" si="117"/>
        <v>0</v>
      </c>
      <c r="H1006" s="51"/>
      <c r="I1006" s="50"/>
      <c r="J1006" s="50"/>
      <c r="K1006" s="50"/>
      <c r="L1006" s="55" t="str">
        <f t="shared" si="113"/>
        <v/>
      </c>
      <c r="M1006" s="48"/>
      <c r="N1006" s="49"/>
      <c r="O1006" s="50"/>
      <c r="P1006" s="81" t="str">
        <f t="shared" si="119"/>
        <v/>
      </c>
      <c r="Q1006" s="5"/>
      <c r="R1006" s="81" t="str">
        <f t="shared" si="118"/>
        <v/>
      </c>
    </row>
    <row r="1007" spans="2:18" ht="13" x14ac:dyDescent="0.3">
      <c r="B1007" s="58">
        <f t="shared" si="114"/>
        <v>0</v>
      </c>
      <c r="C1007" s="58" t="str">
        <f t="shared" si="115"/>
        <v/>
      </c>
      <c r="D1007" s="58" t="str">
        <f>IF(OR(E1007=0,E1007=""),"",COUNTIF($E$7:E1007,E1007)&amp;E1007)</f>
        <v/>
      </c>
      <c r="E1007" s="58" t="str">
        <f t="shared" si="116"/>
        <v/>
      </c>
      <c r="F1007" s="57">
        <f t="shared" si="117"/>
        <v>0</v>
      </c>
      <c r="H1007" s="51"/>
      <c r="I1007" s="50"/>
      <c r="J1007" s="50"/>
      <c r="K1007" s="50"/>
      <c r="L1007" s="55" t="str">
        <f t="shared" si="113"/>
        <v/>
      </c>
      <c r="M1007" s="48"/>
      <c r="N1007" s="49"/>
      <c r="O1007" s="50"/>
      <c r="P1007" s="81" t="str">
        <f t="shared" si="119"/>
        <v/>
      </c>
      <c r="Q1007" s="5"/>
      <c r="R1007" s="81" t="str">
        <f t="shared" si="118"/>
        <v/>
      </c>
    </row>
    <row r="1008" spans="2:18" ht="13" x14ac:dyDescent="0.3">
      <c r="B1008" s="58">
        <f t="shared" si="114"/>
        <v>0</v>
      </c>
      <c r="C1008" s="58" t="str">
        <f t="shared" si="115"/>
        <v/>
      </c>
      <c r="D1008" s="58" t="str">
        <f>IF(OR(E1008=0,E1008=""),"",COUNTIF($E$7:E1008,E1008)&amp;E1008)</f>
        <v/>
      </c>
      <c r="E1008" s="58" t="str">
        <f t="shared" si="116"/>
        <v/>
      </c>
      <c r="F1008" s="57">
        <f t="shared" si="117"/>
        <v>0</v>
      </c>
      <c r="H1008" s="51"/>
      <c r="I1008" s="50"/>
      <c r="J1008" s="50"/>
      <c r="K1008" s="50"/>
      <c r="L1008" s="55" t="str">
        <f t="shared" si="113"/>
        <v/>
      </c>
      <c r="M1008" s="48"/>
      <c r="N1008" s="49"/>
      <c r="O1008" s="50"/>
      <c r="P1008" s="81" t="str">
        <f t="shared" si="119"/>
        <v/>
      </c>
      <c r="Q1008" s="5"/>
      <c r="R1008" s="81" t="str">
        <f t="shared" si="118"/>
        <v/>
      </c>
    </row>
    <row r="1009" spans="2:18" ht="13" x14ac:dyDescent="0.3">
      <c r="B1009" s="58">
        <f t="shared" si="114"/>
        <v>0</v>
      </c>
      <c r="C1009" s="58" t="str">
        <f t="shared" si="115"/>
        <v/>
      </c>
      <c r="D1009" s="58" t="str">
        <f>IF(OR(E1009=0,E1009=""),"",COUNTIF($E$7:E1009,E1009)&amp;E1009)</f>
        <v/>
      </c>
      <c r="E1009" s="58" t="str">
        <f t="shared" si="116"/>
        <v/>
      </c>
      <c r="F1009" s="57">
        <f t="shared" si="117"/>
        <v>0</v>
      </c>
      <c r="H1009" s="51"/>
      <c r="I1009" s="50"/>
      <c r="J1009" s="50"/>
      <c r="K1009" s="50"/>
      <c r="L1009" s="55" t="str">
        <f t="shared" si="113"/>
        <v/>
      </c>
      <c r="M1009" s="48"/>
      <c r="N1009" s="49"/>
      <c r="O1009" s="50"/>
      <c r="P1009" s="81" t="str">
        <f t="shared" si="119"/>
        <v/>
      </c>
      <c r="Q1009" s="5"/>
      <c r="R1009" s="81" t="str">
        <f t="shared" si="118"/>
        <v/>
      </c>
    </row>
    <row r="1010" spans="2:18" ht="13" x14ac:dyDescent="0.3">
      <c r="B1010" s="58">
        <f t="shared" si="114"/>
        <v>0</v>
      </c>
      <c r="C1010" s="58" t="str">
        <f t="shared" si="115"/>
        <v/>
      </c>
      <c r="D1010" s="58" t="str">
        <f>IF(OR(E1010=0,E1010=""),"",COUNTIF($E$7:E1010,E1010)&amp;E1010)</f>
        <v/>
      </c>
      <c r="E1010" s="58" t="str">
        <f t="shared" si="116"/>
        <v/>
      </c>
      <c r="F1010" s="57">
        <f t="shared" si="117"/>
        <v>0</v>
      </c>
      <c r="H1010" s="51"/>
      <c r="I1010" s="50"/>
      <c r="J1010" s="50"/>
      <c r="K1010" s="50"/>
      <c r="L1010" s="55" t="str">
        <f t="shared" si="113"/>
        <v/>
      </c>
      <c r="M1010" s="48"/>
      <c r="N1010" s="49"/>
      <c r="O1010" s="50"/>
      <c r="P1010" s="81" t="str">
        <f t="shared" si="119"/>
        <v/>
      </c>
      <c r="Q1010" s="5"/>
      <c r="R1010" s="81" t="str">
        <f t="shared" si="118"/>
        <v/>
      </c>
    </row>
    <row r="1011" spans="2:18" ht="13" x14ac:dyDescent="0.3">
      <c r="B1011" s="58">
        <f t="shared" si="114"/>
        <v>0</v>
      </c>
      <c r="C1011" s="58" t="str">
        <f t="shared" si="115"/>
        <v/>
      </c>
      <c r="D1011" s="58" t="str">
        <f>IF(OR(E1011=0,E1011=""),"",COUNTIF($E$7:E1011,E1011)&amp;E1011)</f>
        <v/>
      </c>
      <c r="E1011" s="58" t="str">
        <f t="shared" si="116"/>
        <v/>
      </c>
      <c r="F1011" s="57">
        <f t="shared" si="117"/>
        <v>0</v>
      </c>
      <c r="H1011" s="51"/>
      <c r="I1011" s="50"/>
      <c r="J1011" s="50"/>
      <c r="K1011" s="50"/>
      <c r="L1011" s="55" t="str">
        <f t="shared" si="113"/>
        <v/>
      </c>
      <c r="M1011" s="48"/>
      <c r="N1011" s="49"/>
      <c r="O1011" s="50"/>
      <c r="P1011" s="81" t="str">
        <f t="shared" si="119"/>
        <v/>
      </c>
      <c r="Q1011" s="5"/>
      <c r="R1011" s="81" t="str">
        <f t="shared" si="118"/>
        <v/>
      </c>
    </row>
    <row r="1012" spans="2:18" ht="13" x14ac:dyDescent="0.3">
      <c r="B1012" s="58">
        <f t="shared" si="114"/>
        <v>0</v>
      </c>
      <c r="C1012" s="58" t="str">
        <f t="shared" si="115"/>
        <v/>
      </c>
      <c r="D1012" s="58" t="str">
        <f>IF(OR(E1012=0,E1012=""),"",COUNTIF($E$7:E1012,E1012)&amp;E1012)</f>
        <v/>
      </c>
      <c r="E1012" s="58" t="str">
        <f t="shared" si="116"/>
        <v/>
      </c>
      <c r="F1012" s="57">
        <f t="shared" si="117"/>
        <v>0</v>
      </c>
      <c r="H1012" s="51"/>
      <c r="I1012" s="50"/>
      <c r="J1012" s="50"/>
      <c r="K1012" s="50"/>
      <c r="L1012" s="55" t="str">
        <f t="shared" si="113"/>
        <v/>
      </c>
      <c r="M1012" s="48"/>
      <c r="N1012" s="49"/>
      <c r="O1012" s="50"/>
      <c r="P1012" s="81" t="str">
        <f t="shared" si="119"/>
        <v/>
      </c>
      <c r="Q1012" s="5"/>
      <c r="R1012" s="81" t="str">
        <f t="shared" si="118"/>
        <v/>
      </c>
    </row>
    <row r="1013" spans="2:18" ht="13" x14ac:dyDescent="0.3">
      <c r="B1013" s="58">
        <f t="shared" si="114"/>
        <v>0</v>
      </c>
      <c r="C1013" s="58" t="str">
        <f t="shared" si="115"/>
        <v/>
      </c>
      <c r="D1013" s="58" t="str">
        <f>IF(OR(E1013=0,E1013=""),"",COUNTIF($E$7:E1013,E1013)&amp;E1013)</f>
        <v/>
      </c>
      <c r="E1013" s="58" t="str">
        <f t="shared" si="116"/>
        <v/>
      </c>
      <c r="F1013" s="57">
        <f t="shared" si="117"/>
        <v>0</v>
      </c>
      <c r="H1013" s="51"/>
      <c r="I1013" s="50"/>
      <c r="J1013" s="50"/>
      <c r="K1013" s="50"/>
      <c r="L1013" s="55" t="str">
        <f t="shared" si="113"/>
        <v/>
      </c>
      <c r="M1013" s="48"/>
      <c r="N1013" s="49"/>
      <c r="O1013" s="50"/>
      <c r="P1013" s="81" t="str">
        <f t="shared" si="119"/>
        <v/>
      </c>
      <c r="Q1013" s="5"/>
      <c r="R1013" s="81" t="str">
        <f t="shared" si="118"/>
        <v/>
      </c>
    </row>
    <row r="1014" spans="2:18" ht="13" x14ac:dyDescent="0.3">
      <c r="B1014" s="58">
        <f t="shared" si="114"/>
        <v>0</v>
      </c>
      <c r="C1014" s="58" t="str">
        <f t="shared" si="115"/>
        <v/>
      </c>
      <c r="D1014" s="58" t="str">
        <f>IF(OR(E1014=0,E1014=""),"",COUNTIF($E$7:E1014,E1014)&amp;E1014)</f>
        <v/>
      </c>
      <c r="E1014" s="58" t="str">
        <f t="shared" si="116"/>
        <v/>
      </c>
      <c r="F1014" s="57">
        <f t="shared" si="117"/>
        <v>0</v>
      </c>
      <c r="H1014" s="51"/>
      <c r="I1014" s="50"/>
      <c r="J1014" s="50"/>
      <c r="K1014" s="50"/>
      <c r="L1014" s="55" t="str">
        <f t="shared" si="113"/>
        <v/>
      </c>
      <c r="M1014" s="48"/>
      <c r="N1014" s="49"/>
      <c r="O1014" s="50"/>
      <c r="P1014" s="81" t="str">
        <f t="shared" si="119"/>
        <v/>
      </c>
      <c r="Q1014" s="5"/>
      <c r="R1014" s="81" t="str">
        <f t="shared" si="118"/>
        <v/>
      </c>
    </row>
    <row r="1015" spans="2:18" ht="13" x14ac:dyDescent="0.3">
      <c r="B1015" s="58">
        <f t="shared" si="114"/>
        <v>0</v>
      </c>
      <c r="C1015" s="58" t="str">
        <f t="shared" si="115"/>
        <v/>
      </c>
      <c r="D1015" s="58" t="str">
        <f>IF(OR(E1015=0,E1015=""),"",COUNTIF($E$7:E1015,E1015)&amp;E1015)</f>
        <v/>
      </c>
      <c r="E1015" s="58" t="str">
        <f t="shared" si="116"/>
        <v/>
      </c>
      <c r="F1015" s="57">
        <f t="shared" si="117"/>
        <v>0</v>
      </c>
      <c r="H1015" s="51"/>
      <c r="I1015" s="50"/>
      <c r="J1015" s="50"/>
      <c r="K1015" s="50"/>
      <c r="L1015" s="55" t="str">
        <f t="shared" si="113"/>
        <v/>
      </c>
      <c r="M1015" s="48"/>
      <c r="N1015" s="49"/>
      <c r="O1015" s="50"/>
      <c r="P1015" s="81" t="str">
        <f t="shared" si="119"/>
        <v/>
      </c>
      <c r="Q1015" s="5"/>
      <c r="R1015" s="81" t="str">
        <f t="shared" si="118"/>
        <v/>
      </c>
    </row>
    <row r="1016" spans="2:18" ht="13" x14ac:dyDescent="0.3">
      <c r="B1016" s="58">
        <f t="shared" si="114"/>
        <v>0</v>
      </c>
      <c r="C1016" s="58" t="str">
        <f t="shared" si="115"/>
        <v/>
      </c>
      <c r="D1016" s="58" t="str">
        <f>IF(OR(E1016=0,E1016=""),"",COUNTIF($E$7:E1016,E1016)&amp;E1016)</f>
        <v/>
      </c>
      <c r="E1016" s="58" t="str">
        <f t="shared" si="116"/>
        <v/>
      </c>
      <c r="F1016" s="57">
        <f t="shared" si="117"/>
        <v>0</v>
      </c>
      <c r="H1016" s="51"/>
      <c r="I1016" s="50"/>
      <c r="J1016" s="50"/>
      <c r="K1016" s="50"/>
      <c r="L1016" s="55" t="str">
        <f t="shared" si="113"/>
        <v/>
      </c>
      <c r="M1016" s="48"/>
      <c r="N1016" s="49"/>
      <c r="O1016" s="50"/>
      <c r="P1016" s="81" t="str">
        <f t="shared" si="119"/>
        <v/>
      </c>
      <c r="Q1016" s="5"/>
      <c r="R1016" s="81" t="str">
        <f t="shared" si="118"/>
        <v/>
      </c>
    </row>
    <row r="1017" spans="2:18" ht="13" x14ac:dyDescent="0.3">
      <c r="B1017" s="58">
        <f t="shared" si="114"/>
        <v>0</v>
      </c>
      <c r="C1017" s="58" t="str">
        <f t="shared" si="115"/>
        <v/>
      </c>
      <c r="D1017" s="58" t="str">
        <f>IF(OR(E1017=0,E1017=""),"",COUNTIF($E$7:E1017,E1017)&amp;E1017)</f>
        <v/>
      </c>
      <c r="E1017" s="58" t="str">
        <f t="shared" si="116"/>
        <v/>
      </c>
      <c r="F1017" s="57">
        <f t="shared" si="117"/>
        <v>0</v>
      </c>
      <c r="H1017" s="51"/>
      <c r="I1017" s="50"/>
      <c r="J1017" s="50"/>
      <c r="K1017" s="50"/>
      <c r="L1017" s="55" t="str">
        <f t="shared" si="113"/>
        <v/>
      </c>
      <c r="M1017" s="48"/>
      <c r="N1017" s="49"/>
      <c r="O1017" s="50"/>
      <c r="P1017" s="81" t="str">
        <f t="shared" si="119"/>
        <v/>
      </c>
      <c r="Q1017" s="5"/>
      <c r="R1017" s="81" t="str">
        <f t="shared" si="118"/>
        <v/>
      </c>
    </row>
    <row r="1018" spans="2:18" ht="13" x14ac:dyDescent="0.3">
      <c r="B1018" s="58">
        <f t="shared" si="114"/>
        <v>0</v>
      </c>
      <c r="C1018" s="58" t="str">
        <f t="shared" si="115"/>
        <v/>
      </c>
      <c r="D1018" s="58" t="str">
        <f>IF(OR(E1018=0,E1018=""),"",COUNTIF($E$7:E1018,E1018)&amp;E1018)</f>
        <v/>
      </c>
      <c r="E1018" s="58" t="str">
        <f t="shared" si="116"/>
        <v/>
      </c>
      <c r="F1018" s="57">
        <f t="shared" si="117"/>
        <v>0</v>
      </c>
      <c r="H1018" s="51"/>
      <c r="I1018" s="50"/>
      <c r="J1018" s="50"/>
      <c r="K1018" s="50"/>
      <c r="L1018" s="55" t="str">
        <f t="shared" si="113"/>
        <v/>
      </c>
      <c r="M1018" s="48"/>
      <c r="N1018" s="49"/>
      <c r="O1018" s="50"/>
      <c r="P1018" s="81" t="str">
        <f t="shared" si="119"/>
        <v/>
      </c>
      <c r="Q1018" s="5"/>
      <c r="R1018" s="81" t="str">
        <f t="shared" si="118"/>
        <v/>
      </c>
    </row>
    <row r="1019" spans="2:18" ht="13" x14ac:dyDescent="0.3">
      <c r="B1019" s="58">
        <f t="shared" si="114"/>
        <v>0</v>
      </c>
      <c r="C1019" s="58" t="str">
        <f t="shared" si="115"/>
        <v/>
      </c>
      <c r="D1019" s="58" t="str">
        <f>IF(OR(E1019=0,E1019=""),"",COUNTIF($E$7:E1019,E1019)&amp;E1019)</f>
        <v/>
      </c>
      <c r="E1019" s="58" t="str">
        <f t="shared" si="116"/>
        <v/>
      </c>
      <c r="F1019" s="57">
        <f t="shared" si="117"/>
        <v>0</v>
      </c>
      <c r="H1019" s="51"/>
      <c r="I1019" s="50"/>
      <c r="J1019" s="50"/>
      <c r="K1019" s="50"/>
      <c r="L1019" s="55" t="str">
        <f t="shared" si="113"/>
        <v/>
      </c>
      <c r="M1019" s="48"/>
      <c r="N1019" s="49"/>
      <c r="O1019" s="50"/>
      <c r="P1019" s="81" t="str">
        <f t="shared" si="119"/>
        <v/>
      </c>
      <c r="Q1019" s="5"/>
      <c r="R1019" s="81" t="str">
        <f t="shared" si="118"/>
        <v/>
      </c>
    </row>
    <row r="1020" spans="2:18" ht="13" x14ac:dyDescent="0.3">
      <c r="B1020" s="58">
        <f t="shared" si="114"/>
        <v>0</v>
      </c>
      <c r="C1020" s="58" t="str">
        <f t="shared" si="115"/>
        <v/>
      </c>
      <c r="D1020" s="58" t="str">
        <f>IF(OR(E1020=0,E1020=""),"",COUNTIF($E$7:E1020,E1020)&amp;E1020)</f>
        <v/>
      </c>
      <c r="E1020" s="58" t="str">
        <f t="shared" si="116"/>
        <v/>
      </c>
      <c r="F1020" s="57">
        <f t="shared" si="117"/>
        <v>0</v>
      </c>
      <c r="H1020" s="51"/>
      <c r="I1020" s="50"/>
      <c r="J1020" s="50"/>
      <c r="K1020" s="50"/>
      <c r="L1020" s="55" t="str">
        <f t="shared" si="113"/>
        <v/>
      </c>
      <c r="M1020" s="48"/>
      <c r="N1020" s="49"/>
      <c r="O1020" s="50"/>
      <c r="P1020" s="81" t="str">
        <f t="shared" si="119"/>
        <v/>
      </c>
      <c r="Q1020" s="5"/>
      <c r="R1020" s="81" t="str">
        <f t="shared" si="118"/>
        <v/>
      </c>
    </row>
    <row r="1021" spans="2:18" ht="13" x14ac:dyDescent="0.3">
      <c r="B1021" s="58">
        <f t="shared" si="114"/>
        <v>0</v>
      </c>
      <c r="C1021" s="58" t="str">
        <f t="shared" si="115"/>
        <v/>
      </c>
      <c r="D1021" s="58" t="str">
        <f>IF(OR(E1021=0,E1021=""),"",COUNTIF($E$7:E1021,E1021)&amp;E1021)</f>
        <v/>
      </c>
      <c r="E1021" s="58" t="str">
        <f t="shared" si="116"/>
        <v/>
      </c>
      <c r="F1021" s="57">
        <f t="shared" si="117"/>
        <v>0</v>
      </c>
      <c r="H1021" s="51"/>
      <c r="I1021" s="50"/>
      <c r="J1021" s="50"/>
      <c r="K1021" s="50"/>
      <c r="L1021" s="55" t="str">
        <f t="shared" si="113"/>
        <v/>
      </c>
      <c r="M1021" s="48"/>
      <c r="N1021" s="49"/>
      <c r="O1021" s="50"/>
      <c r="P1021" s="81" t="str">
        <f t="shared" si="119"/>
        <v/>
      </c>
      <c r="Q1021" s="5"/>
      <c r="R1021" s="81" t="str">
        <f t="shared" si="118"/>
        <v/>
      </c>
    </row>
    <row r="1022" spans="2:18" ht="13" x14ac:dyDescent="0.3">
      <c r="B1022" s="58">
        <f t="shared" si="114"/>
        <v>0</v>
      </c>
      <c r="C1022" s="58" t="str">
        <f t="shared" si="115"/>
        <v/>
      </c>
      <c r="D1022" s="58" t="str">
        <f>IF(OR(E1022=0,E1022=""),"",COUNTIF($E$7:E1022,E1022)&amp;E1022)</f>
        <v/>
      </c>
      <c r="E1022" s="58" t="str">
        <f t="shared" si="116"/>
        <v/>
      </c>
      <c r="F1022" s="57">
        <f t="shared" si="117"/>
        <v>0</v>
      </c>
      <c r="H1022" s="51"/>
      <c r="I1022" s="50"/>
      <c r="J1022" s="50"/>
      <c r="K1022" s="50"/>
      <c r="L1022" s="55" t="str">
        <f t="shared" si="113"/>
        <v/>
      </c>
      <c r="M1022" s="48"/>
      <c r="N1022" s="49"/>
      <c r="O1022" s="50"/>
      <c r="P1022" s="81" t="str">
        <f t="shared" si="119"/>
        <v/>
      </c>
      <c r="Q1022" s="5"/>
      <c r="R1022" s="81" t="str">
        <f t="shared" si="118"/>
        <v/>
      </c>
    </row>
    <row r="1023" spans="2:18" ht="13" x14ac:dyDescent="0.3">
      <c r="B1023" s="58">
        <f t="shared" si="114"/>
        <v>0</v>
      </c>
      <c r="C1023" s="58" t="str">
        <f t="shared" si="115"/>
        <v/>
      </c>
      <c r="D1023" s="58" t="str">
        <f>IF(OR(E1023=0,E1023=""),"",COUNTIF($E$7:E1023,E1023)&amp;E1023)</f>
        <v/>
      </c>
      <c r="E1023" s="58" t="str">
        <f t="shared" si="116"/>
        <v/>
      </c>
      <c r="F1023" s="57">
        <f t="shared" si="117"/>
        <v>0</v>
      </c>
      <c r="H1023" s="51"/>
      <c r="I1023" s="50"/>
      <c r="J1023" s="50"/>
      <c r="K1023" s="50"/>
      <c r="L1023" s="55" t="str">
        <f t="shared" si="113"/>
        <v/>
      </c>
      <c r="M1023" s="48"/>
      <c r="N1023" s="49"/>
      <c r="O1023" s="50"/>
      <c r="P1023" s="81" t="str">
        <f t="shared" si="119"/>
        <v/>
      </c>
      <c r="Q1023" s="5"/>
      <c r="R1023" s="81" t="str">
        <f t="shared" si="118"/>
        <v/>
      </c>
    </row>
    <row r="1024" spans="2:18" ht="13" x14ac:dyDescent="0.3">
      <c r="B1024" s="58">
        <f t="shared" si="114"/>
        <v>0</v>
      </c>
      <c r="C1024" s="58" t="str">
        <f t="shared" si="115"/>
        <v/>
      </c>
      <c r="D1024" s="58" t="str">
        <f>IF(OR(E1024=0,E1024=""),"",COUNTIF($E$7:E1024,E1024)&amp;E1024)</f>
        <v/>
      </c>
      <c r="E1024" s="58" t="str">
        <f t="shared" si="116"/>
        <v/>
      </c>
      <c r="F1024" s="57">
        <f t="shared" si="117"/>
        <v>0</v>
      </c>
      <c r="H1024" s="51"/>
      <c r="I1024" s="50"/>
      <c r="J1024" s="50"/>
      <c r="K1024" s="50"/>
      <c r="L1024" s="55" t="str">
        <f t="shared" si="113"/>
        <v/>
      </c>
      <c r="M1024" s="48"/>
      <c r="N1024" s="49"/>
      <c r="O1024" s="50"/>
      <c r="P1024" s="81" t="str">
        <f t="shared" si="119"/>
        <v/>
      </c>
      <c r="Q1024" s="5"/>
      <c r="R1024" s="81" t="str">
        <f t="shared" si="118"/>
        <v/>
      </c>
    </row>
    <row r="1025" spans="2:18" ht="13" x14ac:dyDescent="0.3">
      <c r="B1025" s="58">
        <f t="shared" si="114"/>
        <v>0</v>
      </c>
      <c r="C1025" s="58" t="str">
        <f t="shared" si="115"/>
        <v/>
      </c>
      <c r="D1025" s="58" t="str">
        <f>IF(OR(E1025=0,E1025=""),"",COUNTIF($E$7:E1025,E1025)&amp;E1025)</f>
        <v/>
      </c>
      <c r="E1025" s="58" t="str">
        <f t="shared" si="116"/>
        <v/>
      </c>
      <c r="F1025" s="57">
        <f t="shared" si="117"/>
        <v>0</v>
      </c>
      <c r="H1025" s="51"/>
      <c r="I1025" s="50"/>
      <c r="J1025" s="50"/>
      <c r="K1025" s="50"/>
      <c r="L1025" s="55" t="str">
        <f t="shared" si="113"/>
        <v/>
      </c>
      <c r="M1025" s="48"/>
      <c r="N1025" s="49"/>
      <c r="O1025" s="50"/>
      <c r="P1025" s="81" t="str">
        <f t="shared" si="119"/>
        <v/>
      </c>
      <c r="Q1025" s="5"/>
      <c r="R1025" s="81" t="str">
        <f t="shared" si="118"/>
        <v/>
      </c>
    </row>
    <row r="1026" spans="2:18" ht="13" x14ac:dyDescent="0.3">
      <c r="B1026" s="58">
        <f t="shared" si="114"/>
        <v>0</v>
      </c>
      <c r="C1026" s="58" t="str">
        <f t="shared" si="115"/>
        <v/>
      </c>
      <c r="D1026" s="58" t="str">
        <f>IF(OR(E1026=0,E1026=""),"",COUNTIF($E$7:E1026,E1026)&amp;E1026)</f>
        <v/>
      </c>
      <c r="E1026" s="58" t="str">
        <f t="shared" si="116"/>
        <v/>
      </c>
      <c r="F1026" s="57">
        <f t="shared" si="117"/>
        <v>0</v>
      </c>
      <c r="H1026" s="51"/>
      <c r="I1026" s="50"/>
      <c r="J1026" s="50"/>
      <c r="K1026" s="50"/>
      <c r="L1026" s="55" t="str">
        <f t="shared" si="113"/>
        <v/>
      </c>
      <c r="M1026" s="48"/>
      <c r="N1026" s="49"/>
      <c r="O1026" s="50"/>
      <c r="P1026" s="81" t="str">
        <f t="shared" si="119"/>
        <v/>
      </c>
      <c r="Q1026" s="5"/>
      <c r="R1026" s="81" t="str">
        <f t="shared" si="118"/>
        <v/>
      </c>
    </row>
    <row r="1027" spans="2:18" ht="13" x14ac:dyDescent="0.3">
      <c r="B1027" s="58">
        <f t="shared" si="114"/>
        <v>0</v>
      </c>
      <c r="C1027" s="58" t="str">
        <f t="shared" si="115"/>
        <v/>
      </c>
      <c r="D1027" s="58" t="str">
        <f>IF(OR(E1027=0,E1027=""),"",COUNTIF($E$7:E1027,E1027)&amp;E1027)</f>
        <v/>
      </c>
      <c r="E1027" s="58" t="str">
        <f t="shared" si="116"/>
        <v/>
      </c>
      <c r="F1027" s="57">
        <f t="shared" si="117"/>
        <v>0</v>
      </c>
      <c r="H1027" s="51"/>
      <c r="I1027" s="50"/>
      <c r="J1027" s="50"/>
      <c r="K1027" s="50"/>
      <c r="L1027" s="55" t="str">
        <f t="shared" si="113"/>
        <v/>
      </c>
      <c r="M1027" s="48"/>
      <c r="N1027" s="49"/>
      <c r="O1027" s="50"/>
      <c r="P1027" s="81" t="str">
        <f t="shared" si="119"/>
        <v/>
      </c>
      <c r="Q1027" s="5"/>
      <c r="R1027" s="81" t="str">
        <f t="shared" si="118"/>
        <v/>
      </c>
    </row>
    <row r="1028" spans="2:18" ht="13" x14ac:dyDescent="0.3">
      <c r="B1028" s="58">
        <f t="shared" si="114"/>
        <v>0</v>
      </c>
      <c r="C1028" s="58" t="str">
        <f t="shared" si="115"/>
        <v/>
      </c>
      <c r="D1028" s="58" t="str">
        <f>IF(OR(E1028=0,E1028=""),"",COUNTIF($E$7:E1028,E1028)&amp;E1028)</f>
        <v/>
      </c>
      <c r="E1028" s="58" t="str">
        <f t="shared" si="116"/>
        <v/>
      </c>
      <c r="F1028" s="57">
        <f t="shared" si="117"/>
        <v>0</v>
      </c>
      <c r="H1028" s="51"/>
      <c r="I1028" s="50"/>
      <c r="J1028" s="50"/>
      <c r="K1028" s="50"/>
      <c r="L1028" s="55" t="str">
        <f t="shared" si="113"/>
        <v/>
      </c>
      <c r="M1028" s="48"/>
      <c r="N1028" s="49"/>
      <c r="O1028" s="50"/>
      <c r="P1028" s="81" t="str">
        <f t="shared" si="119"/>
        <v/>
      </c>
      <c r="Q1028" s="5"/>
      <c r="R1028" s="81" t="str">
        <f t="shared" si="118"/>
        <v/>
      </c>
    </row>
    <row r="1029" spans="2:18" ht="13" x14ac:dyDescent="0.3">
      <c r="B1029" s="58">
        <f t="shared" si="114"/>
        <v>0</v>
      </c>
      <c r="C1029" s="58" t="str">
        <f t="shared" si="115"/>
        <v/>
      </c>
      <c r="D1029" s="58" t="str">
        <f>IF(OR(E1029=0,E1029=""),"",COUNTIF($E$7:E1029,E1029)&amp;E1029)</f>
        <v/>
      </c>
      <c r="E1029" s="58" t="str">
        <f t="shared" si="116"/>
        <v/>
      </c>
      <c r="F1029" s="57">
        <f t="shared" si="117"/>
        <v>0</v>
      </c>
      <c r="H1029" s="51"/>
      <c r="I1029" s="50"/>
      <c r="J1029" s="50"/>
      <c r="K1029" s="50"/>
      <c r="L1029" s="55" t="str">
        <f t="shared" si="113"/>
        <v/>
      </c>
      <c r="M1029" s="48"/>
      <c r="N1029" s="49"/>
      <c r="O1029" s="50"/>
      <c r="P1029" s="81" t="str">
        <f t="shared" si="119"/>
        <v/>
      </c>
      <c r="Q1029" s="5"/>
      <c r="R1029" s="81" t="str">
        <f t="shared" si="118"/>
        <v/>
      </c>
    </row>
    <row r="1030" spans="2:18" ht="13" x14ac:dyDescent="0.3">
      <c r="B1030" s="58">
        <f t="shared" si="114"/>
        <v>0</v>
      </c>
      <c r="C1030" s="58" t="str">
        <f t="shared" si="115"/>
        <v/>
      </c>
      <c r="D1030" s="58" t="str">
        <f>IF(OR(E1030=0,E1030=""),"",COUNTIF($E$7:E1030,E1030)&amp;E1030)</f>
        <v/>
      </c>
      <c r="E1030" s="58" t="str">
        <f t="shared" si="116"/>
        <v/>
      </c>
      <c r="F1030" s="57">
        <f t="shared" si="117"/>
        <v>0</v>
      </c>
      <c r="H1030" s="51"/>
      <c r="I1030" s="50"/>
      <c r="J1030" s="50"/>
      <c r="K1030" s="50"/>
      <c r="L1030" s="55" t="str">
        <f t="shared" si="113"/>
        <v/>
      </c>
      <c r="M1030" s="48"/>
      <c r="N1030" s="49"/>
      <c r="O1030" s="50"/>
      <c r="P1030" s="81" t="str">
        <f t="shared" si="119"/>
        <v/>
      </c>
      <c r="Q1030" s="5"/>
      <c r="R1030" s="81" t="str">
        <f t="shared" si="118"/>
        <v/>
      </c>
    </row>
    <row r="1031" spans="2:18" ht="13" x14ac:dyDescent="0.3">
      <c r="B1031" s="58">
        <f t="shared" si="114"/>
        <v>0</v>
      </c>
      <c r="C1031" s="58" t="str">
        <f t="shared" si="115"/>
        <v/>
      </c>
      <c r="D1031" s="58" t="str">
        <f>IF(OR(E1031=0,E1031=""),"",COUNTIF($E$7:E1031,E1031)&amp;E1031)</f>
        <v/>
      </c>
      <c r="E1031" s="58" t="str">
        <f t="shared" si="116"/>
        <v/>
      </c>
      <c r="F1031" s="57">
        <f t="shared" si="117"/>
        <v>0</v>
      </c>
      <c r="H1031" s="51"/>
      <c r="I1031" s="50"/>
      <c r="J1031" s="50"/>
      <c r="K1031" s="50"/>
      <c r="L1031" s="55" t="str">
        <f t="shared" si="113"/>
        <v/>
      </c>
      <c r="M1031" s="48"/>
      <c r="N1031" s="49"/>
      <c r="O1031" s="50"/>
      <c r="P1031" s="81" t="str">
        <f t="shared" si="119"/>
        <v/>
      </c>
      <c r="Q1031" s="5"/>
      <c r="R1031" s="81" t="str">
        <f t="shared" si="118"/>
        <v/>
      </c>
    </row>
    <row r="1032" spans="2:18" ht="13" x14ac:dyDescent="0.3">
      <c r="B1032" s="58">
        <f t="shared" si="114"/>
        <v>0</v>
      </c>
      <c r="C1032" s="58" t="str">
        <f t="shared" si="115"/>
        <v/>
      </c>
      <c r="D1032" s="58" t="str">
        <f>IF(OR(E1032=0,E1032=""),"",COUNTIF($E$7:E1032,E1032)&amp;E1032)</f>
        <v/>
      </c>
      <c r="E1032" s="58" t="str">
        <f t="shared" si="116"/>
        <v/>
      </c>
      <c r="F1032" s="57">
        <f t="shared" si="117"/>
        <v>0</v>
      </c>
      <c r="H1032" s="51"/>
      <c r="I1032" s="50"/>
      <c r="J1032" s="50"/>
      <c r="K1032" s="50"/>
      <c r="L1032" s="55" t="str">
        <f t="shared" si="113"/>
        <v/>
      </c>
      <c r="M1032" s="48"/>
      <c r="N1032" s="49"/>
      <c r="O1032" s="50"/>
      <c r="P1032" s="81" t="str">
        <f t="shared" si="119"/>
        <v/>
      </c>
      <c r="Q1032" s="5"/>
      <c r="R1032" s="81" t="str">
        <f t="shared" si="118"/>
        <v/>
      </c>
    </row>
    <row r="1033" spans="2:18" ht="13" x14ac:dyDescent="0.3">
      <c r="B1033" s="58">
        <f t="shared" si="114"/>
        <v>0</v>
      </c>
      <c r="C1033" s="58" t="str">
        <f t="shared" si="115"/>
        <v/>
      </c>
      <c r="D1033" s="58" t="str">
        <f>IF(OR(E1033=0,E1033=""),"",COUNTIF($E$7:E1033,E1033)&amp;E1033)</f>
        <v/>
      </c>
      <c r="E1033" s="58" t="str">
        <f t="shared" si="116"/>
        <v/>
      </c>
      <c r="F1033" s="57">
        <f t="shared" si="117"/>
        <v>0</v>
      </c>
      <c r="H1033" s="51"/>
      <c r="I1033" s="50"/>
      <c r="J1033" s="50"/>
      <c r="K1033" s="50"/>
      <c r="L1033" s="55" t="str">
        <f t="shared" si="113"/>
        <v/>
      </c>
      <c r="M1033" s="48"/>
      <c r="N1033" s="49"/>
      <c r="O1033" s="50"/>
      <c r="P1033" s="81" t="str">
        <f t="shared" si="119"/>
        <v/>
      </c>
      <c r="Q1033" s="5"/>
      <c r="R1033" s="81" t="str">
        <f t="shared" si="118"/>
        <v/>
      </c>
    </row>
    <row r="1034" spans="2:18" ht="13" x14ac:dyDescent="0.3">
      <c r="B1034" s="58">
        <f t="shared" si="114"/>
        <v>0</v>
      </c>
      <c r="C1034" s="58" t="str">
        <f t="shared" si="115"/>
        <v/>
      </c>
      <c r="D1034" s="58" t="str">
        <f>IF(OR(E1034=0,E1034=""),"",COUNTIF($E$7:E1034,E1034)&amp;E1034)</f>
        <v/>
      </c>
      <c r="E1034" s="58" t="str">
        <f t="shared" si="116"/>
        <v/>
      </c>
      <c r="F1034" s="57">
        <f t="shared" si="117"/>
        <v>0</v>
      </c>
      <c r="H1034" s="51"/>
      <c r="I1034" s="50"/>
      <c r="J1034" s="50"/>
      <c r="K1034" s="50"/>
      <c r="L1034" s="55" t="str">
        <f t="shared" ref="L1034:L1097" si="130">IFERROR(IF(K1034="","",VLOOKUP(K1034,T_Akun,2,0)),"Cek Kembali Kode Akun nya!!!")</f>
        <v/>
      </c>
      <c r="M1034" s="48"/>
      <c r="N1034" s="49"/>
      <c r="O1034" s="50"/>
      <c r="P1034" s="81" t="str">
        <f t="shared" si="119"/>
        <v/>
      </c>
      <c r="Q1034" s="5"/>
      <c r="R1034" s="81" t="str">
        <f t="shared" si="118"/>
        <v/>
      </c>
    </row>
    <row r="1035" spans="2:18" ht="13" x14ac:dyDescent="0.3">
      <c r="B1035" s="58">
        <f t="shared" ref="B1035:B1098" si="131">IF(C1035&lt;&gt;"","",K1035)</f>
        <v>0</v>
      </c>
      <c r="C1035" s="58" t="str">
        <f t="shared" ref="C1035:C1098" si="132">IF(LEFT(I1035,3)="JP-",K1035,"")</f>
        <v/>
      </c>
      <c r="D1035" s="58" t="str">
        <f>IF(OR(E1035=0,E1035=""),"",COUNTIF($E$7:E1035,E1035)&amp;E1035)</f>
        <v/>
      </c>
      <c r="E1035" s="58" t="str">
        <f t="shared" ref="E1035:E1098" si="133">IF(K1035=Filter_BB,K1035,"")</f>
        <v/>
      </c>
      <c r="F1035" s="57">
        <f t="shared" ref="F1035:F1098" si="134">IF(J1035="",0,1)</f>
        <v>0</v>
      </c>
      <c r="H1035" s="51"/>
      <c r="I1035" s="50"/>
      <c r="J1035" s="50"/>
      <c r="K1035" s="50"/>
      <c r="L1035" s="55" t="str">
        <f t="shared" si="130"/>
        <v/>
      </c>
      <c r="M1035" s="48"/>
      <c r="N1035" s="49"/>
      <c r="O1035" s="50"/>
      <c r="P1035" s="81" t="str">
        <f t="shared" si="119"/>
        <v/>
      </c>
      <c r="Q1035" s="5"/>
      <c r="R1035" s="81" t="str">
        <f t="shared" ref="R1035:R1098" si="135">IF($O1035&gt;0,$O1035,IF($H1035&gt;0,IF($O1036&gt;0,$O1036,""),""))</f>
        <v/>
      </c>
    </row>
    <row r="1036" spans="2:18" ht="13" x14ac:dyDescent="0.3">
      <c r="B1036" s="58">
        <f t="shared" si="131"/>
        <v>0</v>
      </c>
      <c r="C1036" s="58" t="str">
        <f t="shared" si="132"/>
        <v/>
      </c>
      <c r="D1036" s="58" t="str">
        <f>IF(OR(E1036=0,E1036=""),"",COUNTIF($E$7:E1036,E1036)&amp;E1036)</f>
        <v/>
      </c>
      <c r="E1036" s="58" t="str">
        <f t="shared" si="133"/>
        <v/>
      </c>
      <c r="F1036" s="57">
        <f t="shared" si="134"/>
        <v>0</v>
      </c>
      <c r="H1036" s="51"/>
      <c r="I1036" s="50"/>
      <c r="J1036" s="50"/>
      <c r="K1036" s="50"/>
      <c r="L1036" s="55" t="str">
        <f t="shared" si="130"/>
        <v/>
      </c>
      <c r="M1036" s="48"/>
      <c r="N1036" s="49"/>
      <c r="O1036" s="50"/>
      <c r="P1036" s="81" t="str">
        <f t="shared" ref="P1036:P1099" si="136">IF(O1036&gt;0,O1036,IF(H1036&gt;0,IF(OR(P1035="F.TTD",P1035=""),R1037,P1035),""))</f>
        <v/>
      </c>
      <c r="Q1036" s="5"/>
      <c r="R1036" s="81" t="str">
        <f t="shared" si="135"/>
        <v/>
      </c>
    </row>
    <row r="1037" spans="2:18" ht="13" x14ac:dyDescent="0.3">
      <c r="B1037" s="58">
        <f t="shared" si="131"/>
        <v>0</v>
      </c>
      <c r="C1037" s="58" t="str">
        <f t="shared" si="132"/>
        <v/>
      </c>
      <c r="D1037" s="58" t="str">
        <f>IF(OR(E1037=0,E1037=""),"",COUNTIF($E$7:E1037,E1037)&amp;E1037)</f>
        <v/>
      </c>
      <c r="E1037" s="58" t="str">
        <f t="shared" si="133"/>
        <v/>
      </c>
      <c r="F1037" s="57">
        <f t="shared" si="134"/>
        <v>0</v>
      </c>
      <c r="H1037" s="51"/>
      <c r="I1037" s="50"/>
      <c r="J1037" s="50"/>
      <c r="K1037" s="50"/>
      <c r="L1037" s="55" t="str">
        <f t="shared" si="130"/>
        <v/>
      </c>
      <c r="M1037" s="48"/>
      <c r="N1037" s="49"/>
      <c r="O1037" s="50"/>
      <c r="P1037" s="81" t="str">
        <f t="shared" si="136"/>
        <v/>
      </c>
      <c r="Q1037" s="5"/>
      <c r="R1037" s="81" t="str">
        <f t="shared" si="135"/>
        <v/>
      </c>
    </row>
    <row r="1038" spans="2:18" ht="13" x14ac:dyDescent="0.3">
      <c r="B1038" s="58">
        <f t="shared" si="131"/>
        <v>0</v>
      </c>
      <c r="C1038" s="58" t="str">
        <f t="shared" si="132"/>
        <v/>
      </c>
      <c r="D1038" s="58" t="str">
        <f>IF(OR(E1038=0,E1038=""),"",COUNTIF($E$7:E1038,E1038)&amp;E1038)</f>
        <v/>
      </c>
      <c r="E1038" s="58" t="str">
        <f t="shared" si="133"/>
        <v/>
      </c>
      <c r="F1038" s="57">
        <f t="shared" si="134"/>
        <v>0</v>
      </c>
      <c r="H1038" s="51"/>
      <c r="I1038" s="50"/>
      <c r="J1038" s="50"/>
      <c r="K1038" s="50"/>
      <c r="L1038" s="55" t="str">
        <f t="shared" si="130"/>
        <v/>
      </c>
      <c r="M1038" s="48"/>
      <c r="N1038" s="49"/>
      <c r="O1038" s="50"/>
      <c r="P1038" s="81" t="str">
        <f t="shared" si="136"/>
        <v/>
      </c>
      <c r="Q1038" s="5"/>
      <c r="R1038" s="81" t="str">
        <f t="shared" si="135"/>
        <v/>
      </c>
    </row>
    <row r="1039" spans="2:18" ht="13" x14ac:dyDescent="0.3">
      <c r="B1039" s="58">
        <f t="shared" si="131"/>
        <v>0</v>
      </c>
      <c r="C1039" s="58" t="str">
        <f t="shared" si="132"/>
        <v/>
      </c>
      <c r="D1039" s="58" t="str">
        <f>IF(OR(E1039=0,E1039=""),"",COUNTIF($E$7:E1039,E1039)&amp;E1039)</f>
        <v/>
      </c>
      <c r="E1039" s="58" t="str">
        <f t="shared" si="133"/>
        <v/>
      </c>
      <c r="F1039" s="57">
        <f t="shared" si="134"/>
        <v>0</v>
      </c>
      <c r="H1039" s="51"/>
      <c r="I1039" s="50"/>
      <c r="J1039" s="50"/>
      <c r="K1039" s="50"/>
      <c r="L1039" s="55" t="str">
        <f t="shared" si="130"/>
        <v/>
      </c>
      <c r="M1039" s="48"/>
      <c r="N1039" s="49"/>
      <c r="O1039" s="50"/>
      <c r="P1039" s="81" t="str">
        <f t="shared" si="136"/>
        <v/>
      </c>
      <c r="Q1039" s="5"/>
      <c r="R1039" s="81" t="str">
        <f t="shared" si="135"/>
        <v/>
      </c>
    </row>
    <row r="1040" spans="2:18" ht="13" x14ac:dyDescent="0.3">
      <c r="B1040" s="58">
        <f t="shared" si="131"/>
        <v>0</v>
      </c>
      <c r="C1040" s="58" t="str">
        <f t="shared" si="132"/>
        <v/>
      </c>
      <c r="D1040" s="58" t="str">
        <f>IF(OR(E1040=0,E1040=""),"",COUNTIF($E$7:E1040,E1040)&amp;E1040)</f>
        <v/>
      </c>
      <c r="E1040" s="58" t="str">
        <f t="shared" si="133"/>
        <v/>
      </c>
      <c r="F1040" s="57">
        <f t="shared" si="134"/>
        <v>0</v>
      </c>
      <c r="H1040" s="51"/>
      <c r="I1040" s="50"/>
      <c r="J1040" s="50"/>
      <c r="K1040" s="50"/>
      <c r="L1040" s="55" t="str">
        <f t="shared" si="130"/>
        <v/>
      </c>
      <c r="M1040" s="48"/>
      <c r="N1040" s="49"/>
      <c r="O1040" s="50"/>
      <c r="P1040" s="81" t="str">
        <f t="shared" si="136"/>
        <v/>
      </c>
      <c r="Q1040" s="5"/>
      <c r="R1040" s="81" t="str">
        <f t="shared" si="135"/>
        <v/>
      </c>
    </row>
    <row r="1041" spans="2:18" ht="13" x14ac:dyDescent="0.3">
      <c r="B1041" s="58">
        <f t="shared" si="131"/>
        <v>0</v>
      </c>
      <c r="C1041" s="58" t="str">
        <f t="shared" si="132"/>
        <v/>
      </c>
      <c r="D1041" s="58" t="str">
        <f>IF(OR(E1041=0,E1041=""),"",COUNTIF($E$7:E1041,E1041)&amp;E1041)</f>
        <v/>
      </c>
      <c r="E1041" s="58" t="str">
        <f t="shared" si="133"/>
        <v/>
      </c>
      <c r="F1041" s="57">
        <f t="shared" si="134"/>
        <v>0</v>
      </c>
      <c r="H1041" s="51"/>
      <c r="I1041" s="50"/>
      <c r="J1041" s="50"/>
      <c r="K1041" s="50"/>
      <c r="L1041" s="55" t="str">
        <f t="shared" si="130"/>
        <v/>
      </c>
      <c r="M1041" s="48"/>
      <c r="N1041" s="49"/>
      <c r="O1041" s="50"/>
      <c r="P1041" s="81" t="str">
        <f t="shared" si="136"/>
        <v/>
      </c>
      <c r="Q1041" s="5"/>
      <c r="R1041" s="81" t="str">
        <f t="shared" si="135"/>
        <v/>
      </c>
    </row>
    <row r="1042" spans="2:18" ht="13" x14ac:dyDescent="0.3">
      <c r="B1042" s="58">
        <f t="shared" si="131"/>
        <v>0</v>
      </c>
      <c r="C1042" s="58" t="str">
        <f t="shared" si="132"/>
        <v/>
      </c>
      <c r="D1042" s="58" t="str">
        <f>IF(OR(E1042=0,E1042=""),"",COUNTIF($E$7:E1042,E1042)&amp;E1042)</f>
        <v/>
      </c>
      <c r="E1042" s="58" t="str">
        <f t="shared" si="133"/>
        <v/>
      </c>
      <c r="F1042" s="57">
        <f t="shared" si="134"/>
        <v>0</v>
      </c>
      <c r="H1042" s="51"/>
      <c r="I1042" s="50"/>
      <c r="J1042" s="50"/>
      <c r="K1042" s="50"/>
      <c r="L1042" s="55" t="str">
        <f t="shared" si="130"/>
        <v/>
      </c>
      <c r="M1042" s="48"/>
      <c r="N1042" s="49"/>
      <c r="O1042" s="50"/>
      <c r="P1042" s="81" t="str">
        <f t="shared" si="136"/>
        <v/>
      </c>
      <c r="Q1042" s="5"/>
      <c r="R1042" s="81" t="str">
        <f t="shared" si="135"/>
        <v/>
      </c>
    </row>
    <row r="1043" spans="2:18" ht="13" x14ac:dyDescent="0.3">
      <c r="B1043" s="58">
        <f t="shared" si="131"/>
        <v>0</v>
      </c>
      <c r="C1043" s="58" t="str">
        <f t="shared" si="132"/>
        <v/>
      </c>
      <c r="D1043" s="58" t="str">
        <f>IF(OR(E1043=0,E1043=""),"",COUNTIF($E$7:E1043,E1043)&amp;E1043)</f>
        <v/>
      </c>
      <c r="E1043" s="58" t="str">
        <f t="shared" si="133"/>
        <v/>
      </c>
      <c r="F1043" s="57">
        <f t="shared" si="134"/>
        <v>0</v>
      </c>
      <c r="H1043" s="51"/>
      <c r="I1043" s="50"/>
      <c r="J1043" s="50"/>
      <c r="K1043" s="50"/>
      <c r="L1043" s="55" t="str">
        <f t="shared" si="130"/>
        <v/>
      </c>
      <c r="M1043" s="48"/>
      <c r="N1043" s="49"/>
      <c r="O1043" s="50"/>
      <c r="P1043" s="81" t="str">
        <f t="shared" si="136"/>
        <v/>
      </c>
      <c r="Q1043" s="5"/>
      <c r="R1043" s="81" t="str">
        <f t="shared" si="135"/>
        <v/>
      </c>
    </row>
    <row r="1044" spans="2:18" ht="13" x14ac:dyDescent="0.3">
      <c r="B1044" s="58">
        <f t="shared" si="131"/>
        <v>0</v>
      </c>
      <c r="C1044" s="58" t="str">
        <f t="shared" si="132"/>
        <v/>
      </c>
      <c r="D1044" s="58" t="str">
        <f>IF(OR(E1044=0,E1044=""),"",COUNTIF($E$7:E1044,E1044)&amp;E1044)</f>
        <v/>
      </c>
      <c r="E1044" s="58" t="str">
        <f t="shared" si="133"/>
        <v/>
      </c>
      <c r="F1044" s="57">
        <f t="shared" si="134"/>
        <v>0</v>
      </c>
      <c r="H1044" s="51"/>
      <c r="I1044" s="50"/>
      <c r="J1044" s="50"/>
      <c r="K1044" s="50"/>
      <c r="L1044" s="55" t="str">
        <f t="shared" si="130"/>
        <v/>
      </c>
      <c r="M1044" s="48"/>
      <c r="N1044" s="49"/>
      <c r="O1044" s="50"/>
      <c r="P1044" s="81" t="str">
        <f t="shared" si="136"/>
        <v/>
      </c>
      <c r="Q1044" s="5"/>
      <c r="R1044" s="81" t="str">
        <f t="shared" si="135"/>
        <v/>
      </c>
    </row>
    <row r="1045" spans="2:18" ht="13" x14ac:dyDescent="0.3">
      <c r="B1045" s="58">
        <f t="shared" si="131"/>
        <v>0</v>
      </c>
      <c r="C1045" s="58" t="str">
        <f t="shared" si="132"/>
        <v/>
      </c>
      <c r="D1045" s="58" t="str">
        <f>IF(OR(E1045=0,E1045=""),"",COUNTIF($E$7:E1045,E1045)&amp;E1045)</f>
        <v/>
      </c>
      <c r="E1045" s="58" t="str">
        <f t="shared" si="133"/>
        <v/>
      </c>
      <c r="F1045" s="57">
        <f t="shared" si="134"/>
        <v>0</v>
      </c>
      <c r="H1045" s="51"/>
      <c r="I1045" s="50"/>
      <c r="J1045" s="50"/>
      <c r="K1045" s="50"/>
      <c r="L1045" s="55" t="str">
        <f t="shared" si="130"/>
        <v/>
      </c>
      <c r="M1045" s="48"/>
      <c r="N1045" s="49"/>
      <c r="O1045" s="50"/>
      <c r="P1045" s="81" t="str">
        <f t="shared" si="136"/>
        <v/>
      </c>
      <c r="Q1045" s="5"/>
      <c r="R1045" s="81" t="str">
        <f t="shared" si="135"/>
        <v/>
      </c>
    </row>
    <row r="1046" spans="2:18" ht="13" x14ac:dyDescent="0.3">
      <c r="B1046" s="58">
        <f t="shared" si="131"/>
        <v>0</v>
      </c>
      <c r="C1046" s="58" t="str">
        <f t="shared" si="132"/>
        <v/>
      </c>
      <c r="D1046" s="58" t="str">
        <f>IF(OR(E1046=0,E1046=""),"",COUNTIF($E$7:E1046,E1046)&amp;E1046)</f>
        <v/>
      </c>
      <c r="E1046" s="58" t="str">
        <f t="shared" si="133"/>
        <v/>
      </c>
      <c r="F1046" s="57">
        <f t="shared" si="134"/>
        <v>0</v>
      </c>
      <c r="H1046" s="51"/>
      <c r="I1046" s="50"/>
      <c r="J1046" s="50"/>
      <c r="K1046" s="50"/>
      <c r="L1046" s="55" t="str">
        <f t="shared" si="130"/>
        <v/>
      </c>
      <c r="M1046" s="48"/>
      <c r="N1046" s="49"/>
      <c r="O1046" s="50"/>
      <c r="P1046" s="81" t="str">
        <f t="shared" si="136"/>
        <v/>
      </c>
      <c r="Q1046" s="5"/>
      <c r="R1046" s="81" t="str">
        <f t="shared" si="135"/>
        <v/>
      </c>
    </row>
    <row r="1047" spans="2:18" ht="13" x14ac:dyDescent="0.3">
      <c r="B1047" s="58">
        <f t="shared" si="131"/>
        <v>0</v>
      </c>
      <c r="C1047" s="58" t="str">
        <f t="shared" si="132"/>
        <v/>
      </c>
      <c r="D1047" s="58" t="str">
        <f>IF(OR(E1047=0,E1047=""),"",COUNTIF($E$7:E1047,E1047)&amp;E1047)</f>
        <v/>
      </c>
      <c r="E1047" s="58" t="str">
        <f t="shared" si="133"/>
        <v/>
      </c>
      <c r="F1047" s="57">
        <f t="shared" si="134"/>
        <v>0</v>
      </c>
      <c r="H1047" s="51"/>
      <c r="I1047" s="50"/>
      <c r="J1047" s="50"/>
      <c r="K1047" s="50"/>
      <c r="L1047" s="55" t="str">
        <f t="shared" si="130"/>
        <v/>
      </c>
      <c r="M1047" s="48"/>
      <c r="N1047" s="49"/>
      <c r="O1047" s="50"/>
      <c r="P1047" s="81" t="str">
        <f t="shared" si="136"/>
        <v/>
      </c>
      <c r="Q1047" s="5"/>
      <c r="R1047" s="81" t="str">
        <f t="shared" si="135"/>
        <v/>
      </c>
    </row>
    <row r="1048" spans="2:18" ht="13" x14ac:dyDescent="0.3">
      <c r="B1048" s="58">
        <f t="shared" si="131"/>
        <v>0</v>
      </c>
      <c r="C1048" s="58" t="str">
        <f t="shared" si="132"/>
        <v/>
      </c>
      <c r="D1048" s="58" t="str">
        <f>IF(OR(E1048=0,E1048=""),"",COUNTIF($E$7:E1048,E1048)&amp;E1048)</f>
        <v/>
      </c>
      <c r="E1048" s="58" t="str">
        <f t="shared" si="133"/>
        <v/>
      </c>
      <c r="F1048" s="57">
        <f t="shared" si="134"/>
        <v>0</v>
      </c>
      <c r="H1048" s="51"/>
      <c r="I1048" s="50"/>
      <c r="J1048" s="50"/>
      <c r="K1048" s="50"/>
      <c r="L1048" s="55" t="str">
        <f t="shared" si="130"/>
        <v/>
      </c>
      <c r="M1048" s="48"/>
      <c r="N1048" s="49"/>
      <c r="O1048" s="50"/>
      <c r="P1048" s="81" t="str">
        <f t="shared" si="136"/>
        <v/>
      </c>
      <c r="Q1048" s="5"/>
      <c r="R1048" s="81" t="str">
        <f t="shared" si="135"/>
        <v/>
      </c>
    </row>
    <row r="1049" spans="2:18" ht="13" x14ac:dyDescent="0.3">
      <c r="B1049" s="58">
        <f t="shared" si="131"/>
        <v>0</v>
      </c>
      <c r="C1049" s="58" t="str">
        <f t="shared" si="132"/>
        <v/>
      </c>
      <c r="D1049" s="58" t="str">
        <f>IF(OR(E1049=0,E1049=""),"",COUNTIF($E$7:E1049,E1049)&amp;E1049)</f>
        <v/>
      </c>
      <c r="E1049" s="58" t="str">
        <f t="shared" si="133"/>
        <v/>
      </c>
      <c r="F1049" s="57">
        <f t="shared" si="134"/>
        <v>0</v>
      </c>
      <c r="H1049" s="51"/>
      <c r="I1049" s="50"/>
      <c r="J1049" s="50"/>
      <c r="K1049" s="50"/>
      <c r="L1049" s="55" t="str">
        <f t="shared" si="130"/>
        <v/>
      </c>
      <c r="M1049" s="48"/>
      <c r="N1049" s="49"/>
      <c r="O1049" s="50"/>
      <c r="P1049" s="81" t="str">
        <f t="shared" si="136"/>
        <v/>
      </c>
      <c r="Q1049" s="5"/>
      <c r="R1049" s="81" t="str">
        <f t="shared" si="135"/>
        <v/>
      </c>
    </row>
    <row r="1050" spans="2:18" ht="13" x14ac:dyDescent="0.3">
      <c r="B1050" s="58">
        <f t="shared" si="131"/>
        <v>0</v>
      </c>
      <c r="C1050" s="58" t="str">
        <f t="shared" si="132"/>
        <v/>
      </c>
      <c r="D1050" s="58" t="str">
        <f>IF(OR(E1050=0,E1050=""),"",COUNTIF($E$7:E1050,E1050)&amp;E1050)</f>
        <v/>
      </c>
      <c r="E1050" s="58" t="str">
        <f t="shared" si="133"/>
        <v/>
      </c>
      <c r="F1050" s="57">
        <f t="shared" si="134"/>
        <v>0</v>
      </c>
      <c r="H1050" s="51"/>
      <c r="I1050" s="50"/>
      <c r="J1050" s="50"/>
      <c r="K1050" s="50"/>
      <c r="L1050" s="55" t="str">
        <f t="shared" si="130"/>
        <v/>
      </c>
      <c r="M1050" s="48"/>
      <c r="N1050" s="49"/>
      <c r="O1050" s="50"/>
      <c r="P1050" s="81" t="str">
        <f t="shared" si="136"/>
        <v/>
      </c>
      <c r="Q1050" s="5"/>
      <c r="R1050" s="81" t="str">
        <f t="shared" si="135"/>
        <v/>
      </c>
    </row>
    <row r="1051" spans="2:18" ht="13" x14ac:dyDescent="0.3">
      <c r="B1051" s="58">
        <f t="shared" si="131"/>
        <v>0</v>
      </c>
      <c r="C1051" s="58" t="str">
        <f t="shared" si="132"/>
        <v/>
      </c>
      <c r="D1051" s="58" t="str">
        <f>IF(OR(E1051=0,E1051=""),"",COUNTIF($E$7:E1051,E1051)&amp;E1051)</f>
        <v/>
      </c>
      <c r="E1051" s="58" t="str">
        <f t="shared" si="133"/>
        <v/>
      </c>
      <c r="F1051" s="57">
        <f t="shared" si="134"/>
        <v>0</v>
      </c>
      <c r="H1051" s="51"/>
      <c r="I1051" s="50"/>
      <c r="J1051" s="50"/>
      <c r="K1051" s="50"/>
      <c r="L1051" s="55" t="str">
        <f t="shared" si="130"/>
        <v/>
      </c>
      <c r="M1051" s="48"/>
      <c r="N1051" s="49"/>
      <c r="O1051" s="50"/>
      <c r="P1051" s="81" t="str">
        <f t="shared" si="136"/>
        <v/>
      </c>
      <c r="Q1051" s="5"/>
      <c r="R1051" s="81" t="str">
        <f t="shared" si="135"/>
        <v/>
      </c>
    </row>
    <row r="1052" spans="2:18" ht="13" x14ac:dyDescent="0.3">
      <c r="B1052" s="58">
        <f t="shared" si="131"/>
        <v>0</v>
      </c>
      <c r="C1052" s="58" t="str">
        <f t="shared" si="132"/>
        <v/>
      </c>
      <c r="D1052" s="58" t="str">
        <f>IF(OR(E1052=0,E1052=""),"",COUNTIF($E$7:E1052,E1052)&amp;E1052)</f>
        <v/>
      </c>
      <c r="E1052" s="58" t="str">
        <f t="shared" si="133"/>
        <v/>
      </c>
      <c r="F1052" s="57">
        <f t="shared" si="134"/>
        <v>0</v>
      </c>
      <c r="H1052" s="51"/>
      <c r="I1052" s="50"/>
      <c r="J1052" s="50"/>
      <c r="K1052" s="50"/>
      <c r="L1052" s="55" t="str">
        <f t="shared" si="130"/>
        <v/>
      </c>
      <c r="M1052" s="48"/>
      <c r="N1052" s="49"/>
      <c r="O1052" s="50"/>
      <c r="P1052" s="81" t="str">
        <f t="shared" si="136"/>
        <v/>
      </c>
      <c r="Q1052" s="5"/>
      <c r="R1052" s="81" t="str">
        <f t="shared" si="135"/>
        <v/>
      </c>
    </row>
    <row r="1053" spans="2:18" ht="13" x14ac:dyDescent="0.3">
      <c r="B1053" s="58">
        <f t="shared" si="131"/>
        <v>0</v>
      </c>
      <c r="C1053" s="58" t="str">
        <f t="shared" si="132"/>
        <v/>
      </c>
      <c r="D1053" s="58" t="str">
        <f>IF(OR(E1053=0,E1053=""),"",COUNTIF($E$7:E1053,E1053)&amp;E1053)</f>
        <v/>
      </c>
      <c r="E1053" s="58" t="str">
        <f t="shared" si="133"/>
        <v/>
      </c>
      <c r="F1053" s="57">
        <f t="shared" si="134"/>
        <v>0</v>
      </c>
      <c r="H1053" s="51"/>
      <c r="I1053" s="50"/>
      <c r="J1053" s="50"/>
      <c r="K1053" s="50"/>
      <c r="L1053" s="55" t="str">
        <f t="shared" si="130"/>
        <v/>
      </c>
      <c r="M1053" s="48"/>
      <c r="N1053" s="49"/>
      <c r="O1053" s="50"/>
      <c r="P1053" s="81" t="str">
        <f t="shared" si="136"/>
        <v/>
      </c>
      <c r="Q1053" s="5"/>
      <c r="R1053" s="81" t="str">
        <f t="shared" si="135"/>
        <v/>
      </c>
    </row>
    <row r="1054" spans="2:18" ht="13" x14ac:dyDescent="0.3">
      <c r="B1054" s="58">
        <f t="shared" si="131"/>
        <v>0</v>
      </c>
      <c r="C1054" s="58" t="str">
        <f t="shared" si="132"/>
        <v/>
      </c>
      <c r="D1054" s="58" t="str">
        <f>IF(OR(E1054=0,E1054=""),"",COUNTIF($E$7:E1054,E1054)&amp;E1054)</f>
        <v/>
      </c>
      <c r="E1054" s="58" t="str">
        <f t="shared" si="133"/>
        <v/>
      </c>
      <c r="F1054" s="57">
        <f t="shared" si="134"/>
        <v>0</v>
      </c>
      <c r="H1054" s="51"/>
      <c r="I1054" s="50"/>
      <c r="J1054" s="50"/>
      <c r="K1054" s="50"/>
      <c r="L1054" s="55" t="str">
        <f t="shared" si="130"/>
        <v/>
      </c>
      <c r="M1054" s="48"/>
      <c r="N1054" s="49"/>
      <c r="O1054" s="50"/>
      <c r="P1054" s="81" t="str">
        <f t="shared" si="136"/>
        <v/>
      </c>
      <c r="Q1054" s="5"/>
      <c r="R1054" s="81" t="str">
        <f t="shared" si="135"/>
        <v/>
      </c>
    </row>
    <row r="1055" spans="2:18" ht="13" x14ac:dyDescent="0.3">
      <c r="B1055" s="58">
        <f t="shared" si="131"/>
        <v>0</v>
      </c>
      <c r="C1055" s="58" t="str">
        <f t="shared" si="132"/>
        <v/>
      </c>
      <c r="D1055" s="58" t="str">
        <f>IF(OR(E1055=0,E1055=""),"",COUNTIF($E$7:E1055,E1055)&amp;E1055)</f>
        <v/>
      </c>
      <c r="E1055" s="58" t="str">
        <f t="shared" si="133"/>
        <v/>
      </c>
      <c r="F1055" s="57">
        <f t="shared" si="134"/>
        <v>0</v>
      </c>
      <c r="H1055" s="51"/>
      <c r="I1055" s="50"/>
      <c r="J1055" s="50"/>
      <c r="K1055" s="50"/>
      <c r="L1055" s="55" t="str">
        <f t="shared" si="130"/>
        <v/>
      </c>
      <c r="M1055" s="48"/>
      <c r="N1055" s="49"/>
      <c r="O1055" s="50"/>
      <c r="P1055" s="81" t="str">
        <f t="shared" si="136"/>
        <v/>
      </c>
      <c r="Q1055" s="5"/>
      <c r="R1055" s="81" t="str">
        <f t="shared" si="135"/>
        <v/>
      </c>
    </row>
    <row r="1056" spans="2:18" ht="13" x14ac:dyDescent="0.3">
      <c r="B1056" s="58">
        <f t="shared" si="131"/>
        <v>0</v>
      </c>
      <c r="C1056" s="58" t="str">
        <f t="shared" si="132"/>
        <v/>
      </c>
      <c r="D1056" s="58" t="str">
        <f>IF(OR(E1056=0,E1056=""),"",COUNTIF($E$7:E1056,E1056)&amp;E1056)</f>
        <v/>
      </c>
      <c r="E1056" s="58" t="str">
        <f t="shared" si="133"/>
        <v/>
      </c>
      <c r="F1056" s="57">
        <f t="shared" si="134"/>
        <v>0</v>
      </c>
      <c r="H1056" s="51"/>
      <c r="I1056" s="50"/>
      <c r="J1056" s="50"/>
      <c r="K1056" s="50"/>
      <c r="L1056" s="55" t="str">
        <f t="shared" si="130"/>
        <v/>
      </c>
      <c r="M1056" s="48"/>
      <c r="N1056" s="49"/>
      <c r="O1056" s="50"/>
      <c r="P1056" s="81" t="str">
        <f t="shared" si="136"/>
        <v/>
      </c>
      <c r="Q1056" s="5"/>
      <c r="R1056" s="81" t="str">
        <f t="shared" si="135"/>
        <v/>
      </c>
    </row>
    <row r="1057" spans="2:18" ht="13" x14ac:dyDescent="0.3">
      <c r="B1057" s="58">
        <f t="shared" si="131"/>
        <v>0</v>
      </c>
      <c r="C1057" s="58" t="str">
        <f t="shared" si="132"/>
        <v/>
      </c>
      <c r="D1057" s="58" t="str">
        <f>IF(OR(E1057=0,E1057=""),"",COUNTIF($E$7:E1057,E1057)&amp;E1057)</f>
        <v/>
      </c>
      <c r="E1057" s="58" t="str">
        <f t="shared" si="133"/>
        <v/>
      </c>
      <c r="F1057" s="57">
        <f t="shared" si="134"/>
        <v>0</v>
      </c>
      <c r="H1057" s="51"/>
      <c r="I1057" s="50"/>
      <c r="J1057" s="50"/>
      <c r="K1057" s="50"/>
      <c r="L1057" s="55" t="str">
        <f t="shared" si="130"/>
        <v/>
      </c>
      <c r="M1057" s="48"/>
      <c r="N1057" s="49"/>
      <c r="O1057" s="50"/>
      <c r="P1057" s="81" t="str">
        <f t="shared" si="136"/>
        <v/>
      </c>
      <c r="Q1057" s="5"/>
      <c r="R1057" s="81" t="str">
        <f t="shared" si="135"/>
        <v/>
      </c>
    </row>
    <row r="1058" spans="2:18" ht="13" x14ac:dyDescent="0.3">
      <c r="B1058" s="58">
        <f t="shared" si="131"/>
        <v>0</v>
      </c>
      <c r="C1058" s="58" t="str">
        <f t="shared" si="132"/>
        <v/>
      </c>
      <c r="D1058" s="58" t="str">
        <f>IF(OR(E1058=0,E1058=""),"",COUNTIF($E$7:E1058,E1058)&amp;E1058)</f>
        <v/>
      </c>
      <c r="E1058" s="58" t="str">
        <f t="shared" si="133"/>
        <v/>
      </c>
      <c r="F1058" s="57">
        <f t="shared" si="134"/>
        <v>0</v>
      </c>
      <c r="H1058" s="51"/>
      <c r="I1058" s="50"/>
      <c r="J1058" s="50"/>
      <c r="K1058" s="50"/>
      <c r="L1058" s="55" t="str">
        <f t="shared" si="130"/>
        <v/>
      </c>
      <c r="M1058" s="48"/>
      <c r="N1058" s="49"/>
      <c r="O1058" s="50"/>
      <c r="P1058" s="81" t="str">
        <f t="shared" si="136"/>
        <v/>
      </c>
      <c r="Q1058" s="5"/>
      <c r="R1058" s="81" t="str">
        <f t="shared" si="135"/>
        <v/>
      </c>
    </row>
    <row r="1059" spans="2:18" ht="13" x14ac:dyDescent="0.3">
      <c r="B1059" s="58">
        <f t="shared" si="131"/>
        <v>0</v>
      </c>
      <c r="C1059" s="58" t="str">
        <f t="shared" si="132"/>
        <v/>
      </c>
      <c r="D1059" s="58" t="str">
        <f>IF(OR(E1059=0,E1059=""),"",COUNTIF($E$7:E1059,E1059)&amp;E1059)</f>
        <v/>
      </c>
      <c r="E1059" s="58" t="str">
        <f t="shared" si="133"/>
        <v/>
      </c>
      <c r="F1059" s="57">
        <f t="shared" si="134"/>
        <v>0</v>
      </c>
      <c r="H1059" s="51"/>
      <c r="I1059" s="50"/>
      <c r="J1059" s="50"/>
      <c r="K1059" s="50"/>
      <c r="L1059" s="55" t="str">
        <f t="shared" si="130"/>
        <v/>
      </c>
      <c r="M1059" s="48"/>
      <c r="N1059" s="49"/>
      <c r="O1059" s="50"/>
      <c r="P1059" s="81" t="str">
        <f t="shared" si="136"/>
        <v/>
      </c>
      <c r="Q1059" s="5"/>
      <c r="R1059" s="81" t="str">
        <f t="shared" si="135"/>
        <v/>
      </c>
    </row>
    <row r="1060" spans="2:18" ht="13" x14ac:dyDescent="0.3">
      <c r="B1060" s="58">
        <f t="shared" si="131"/>
        <v>0</v>
      </c>
      <c r="C1060" s="58" t="str">
        <f t="shared" si="132"/>
        <v/>
      </c>
      <c r="D1060" s="58" t="str">
        <f>IF(OR(E1060=0,E1060=""),"",COUNTIF($E$7:E1060,E1060)&amp;E1060)</f>
        <v/>
      </c>
      <c r="E1060" s="58" t="str">
        <f t="shared" si="133"/>
        <v/>
      </c>
      <c r="F1060" s="57">
        <f t="shared" si="134"/>
        <v>0</v>
      </c>
      <c r="H1060" s="51"/>
      <c r="I1060" s="50"/>
      <c r="J1060" s="50"/>
      <c r="K1060" s="50"/>
      <c r="L1060" s="55" t="str">
        <f t="shared" si="130"/>
        <v/>
      </c>
      <c r="M1060" s="48"/>
      <c r="N1060" s="49"/>
      <c r="O1060" s="50"/>
      <c r="P1060" s="81" t="str">
        <f t="shared" si="136"/>
        <v/>
      </c>
      <c r="Q1060" s="5"/>
      <c r="R1060" s="81" t="str">
        <f t="shared" si="135"/>
        <v/>
      </c>
    </row>
    <row r="1061" spans="2:18" ht="13" x14ac:dyDescent="0.3">
      <c r="B1061" s="58">
        <f t="shared" si="131"/>
        <v>0</v>
      </c>
      <c r="C1061" s="58" t="str">
        <f t="shared" si="132"/>
        <v/>
      </c>
      <c r="D1061" s="58" t="str">
        <f>IF(OR(E1061=0,E1061=""),"",COUNTIF($E$7:E1061,E1061)&amp;E1061)</f>
        <v/>
      </c>
      <c r="E1061" s="58" t="str">
        <f t="shared" si="133"/>
        <v/>
      </c>
      <c r="F1061" s="57">
        <f t="shared" si="134"/>
        <v>0</v>
      </c>
      <c r="H1061" s="51"/>
      <c r="I1061" s="50"/>
      <c r="J1061" s="50"/>
      <c r="K1061" s="50"/>
      <c r="L1061" s="55" t="str">
        <f t="shared" si="130"/>
        <v/>
      </c>
      <c r="M1061" s="48"/>
      <c r="N1061" s="49"/>
      <c r="O1061" s="50"/>
      <c r="P1061" s="81" t="str">
        <f t="shared" si="136"/>
        <v/>
      </c>
      <c r="Q1061" s="5"/>
      <c r="R1061" s="81" t="str">
        <f t="shared" si="135"/>
        <v/>
      </c>
    </row>
    <row r="1062" spans="2:18" ht="13" x14ac:dyDescent="0.3">
      <c r="B1062" s="58">
        <f t="shared" si="131"/>
        <v>0</v>
      </c>
      <c r="C1062" s="58" t="str">
        <f t="shared" si="132"/>
        <v/>
      </c>
      <c r="D1062" s="58" t="str">
        <f>IF(OR(E1062=0,E1062=""),"",COUNTIF($E$7:E1062,E1062)&amp;E1062)</f>
        <v/>
      </c>
      <c r="E1062" s="58" t="str">
        <f t="shared" si="133"/>
        <v/>
      </c>
      <c r="F1062" s="57">
        <f t="shared" si="134"/>
        <v>0</v>
      </c>
      <c r="H1062" s="51"/>
      <c r="I1062" s="50"/>
      <c r="J1062" s="50"/>
      <c r="K1062" s="50"/>
      <c r="L1062" s="55" t="str">
        <f t="shared" si="130"/>
        <v/>
      </c>
      <c r="M1062" s="48"/>
      <c r="N1062" s="49"/>
      <c r="O1062" s="50"/>
      <c r="P1062" s="81" t="str">
        <f t="shared" si="136"/>
        <v/>
      </c>
      <c r="Q1062" s="5"/>
      <c r="R1062" s="81" t="str">
        <f t="shared" si="135"/>
        <v/>
      </c>
    </row>
    <row r="1063" spans="2:18" ht="13" x14ac:dyDescent="0.3">
      <c r="B1063" s="58">
        <f t="shared" si="131"/>
        <v>0</v>
      </c>
      <c r="C1063" s="58" t="str">
        <f t="shared" si="132"/>
        <v/>
      </c>
      <c r="D1063" s="58" t="str">
        <f>IF(OR(E1063=0,E1063=""),"",COUNTIF($E$7:E1063,E1063)&amp;E1063)</f>
        <v/>
      </c>
      <c r="E1063" s="58" t="str">
        <f t="shared" si="133"/>
        <v/>
      </c>
      <c r="F1063" s="57">
        <f t="shared" si="134"/>
        <v>0</v>
      </c>
      <c r="H1063" s="51"/>
      <c r="I1063" s="50"/>
      <c r="J1063" s="50"/>
      <c r="K1063" s="50"/>
      <c r="L1063" s="55" t="str">
        <f t="shared" si="130"/>
        <v/>
      </c>
      <c r="M1063" s="48"/>
      <c r="N1063" s="49"/>
      <c r="O1063" s="50"/>
      <c r="P1063" s="81" t="str">
        <f t="shared" si="136"/>
        <v/>
      </c>
      <c r="Q1063" s="5"/>
      <c r="R1063" s="81" t="str">
        <f t="shared" si="135"/>
        <v/>
      </c>
    </row>
    <row r="1064" spans="2:18" ht="13" x14ac:dyDescent="0.3">
      <c r="B1064" s="58">
        <f t="shared" si="131"/>
        <v>0</v>
      </c>
      <c r="C1064" s="58" t="str">
        <f t="shared" si="132"/>
        <v/>
      </c>
      <c r="D1064" s="58" t="str">
        <f>IF(OR(E1064=0,E1064=""),"",COUNTIF($E$7:E1064,E1064)&amp;E1064)</f>
        <v/>
      </c>
      <c r="E1064" s="58" t="str">
        <f t="shared" si="133"/>
        <v/>
      </c>
      <c r="F1064" s="57">
        <f t="shared" si="134"/>
        <v>0</v>
      </c>
      <c r="H1064" s="51"/>
      <c r="I1064" s="50"/>
      <c r="J1064" s="50"/>
      <c r="K1064" s="50"/>
      <c r="L1064" s="55" t="str">
        <f t="shared" si="130"/>
        <v/>
      </c>
      <c r="M1064" s="48"/>
      <c r="N1064" s="49"/>
      <c r="O1064" s="50"/>
      <c r="P1064" s="81" t="str">
        <f t="shared" si="136"/>
        <v/>
      </c>
      <c r="Q1064" s="5"/>
      <c r="R1064" s="81" t="str">
        <f t="shared" si="135"/>
        <v/>
      </c>
    </row>
    <row r="1065" spans="2:18" ht="13" x14ac:dyDescent="0.3">
      <c r="B1065" s="58">
        <f t="shared" si="131"/>
        <v>0</v>
      </c>
      <c r="C1065" s="58" t="str">
        <f t="shared" si="132"/>
        <v/>
      </c>
      <c r="D1065" s="58" t="str">
        <f>IF(OR(E1065=0,E1065=""),"",COUNTIF($E$7:E1065,E1065)&amp;E1065)</f>
        <v/>
      </c>
      <c r="E1065" s="58" t="str">
        <f t="shared" si="133"/>
        <v/>
      </c>
      <c r="F1065" s="57">
        <f t="shared" si="134"/>
        <v>0</v>
      </c>
      <c r="H1065" s="51"/>
      <c r="I1065" s="50"/>
      <c r="J1065" s="50"/>
      <c r="K1065" s="50"/>
      <c r="L1065" s="55" t="str">
        <f t="shared" si="130"/>
        <v/>
      </c>
      <c r="M1065" s="48"/>
      <c r="N1065" s="49"/>
      <c r="O1065" s="50"/>
      <c r="P1065" s="81" t="str">
        <f t="shared" si="136"/>
        <v/>
      </c>
      <c r="Q1065" s="5"/>
      <c r="R1065" s="81" t="str">
        <f t="shared" si="135"/>
        <v/>
      </c>
    </row>
    <row r="1066" spans="2:18" ht="13" x14ac:dyDescent="0.3">
      <c r="B1066" s="58">
        <f t="shared" si="131"/>
        <v>0</v>
      </c>
      <c r="C1066" s="58" t="str">
        <f t="shared" si="132"/>
        <v/>
      </c>
      <c r="D1066" s="58" t="str">
        <f>IF(OR(E1066=0,E1066=""),"",COUNTIF($E$7:E1066,E1066)&amp;E1066)</f>
        <v/>
      </c>
      <c r="E1066" s="58" t="str">
        <f t="shared" si="133"/>
        <v/>
      </c>
      <c r="F1066" s="57">
        <f t="shared" si="134"/>
        <v>0</v>
      </c>
      <c r="H1066" s="51"/>
      <c r="I1066" s="50"/>
      <c r="J1066" s="50"/>
      <c r="K1066" s="50"/>
      <c r="L1066" s="55" t="str">
        <f t="shared" si="130"/>
        <v/>
      </c>
      <c r="M1066" s="48"/>
      <c r="N1066" s="49"/>
      <c r="O1066" s="50"/>
      <c r="P1066" s="81" t="str">
        <f t="shared" si="136"/>
        <v/>
      </c>
      <c r="Q1066" s="5"/>
      <c r="R1066" s="81" t="str">
        <f t="shared" si="135"/>
        <v/>
      </c>
    </row>
    <row r="1067" spans="2:18" ht="13" x14ac:dyDescent="0.3">
      <c r="B1067" s="58">
        <f t="shared" si="131"/>
        <v>0</v>
      </c>
      <c r="C1067" s="58" t="str">
        <f t="shared" si="132"/>
        <v/>
      </c>
      <c r="D1067" s="58" t="str">
        <f>IF(OR(E1067=0,E1067=""),"",COUNTIF($E$7:E1067,E1067)&amp;E1067)</f>
        <v/>
      </c>
      <c r="E1067" s="58" t="str">
        <f t="shared" si="133"/>
        <v/>
      </c>
      <c r="F1067" s="57">
        <f t="shared" si="134"/>
        <v>0</v>
      </c>
      <c r="H1067" s="51"/>
      <c r="I1067" s="50"/>
      <c r="J1067" s="50"/>
      <c r="K1067" s="50"/>
      <c r="L1067" s="55" t="str">
        <f t="shared" si="130"/>
        <v/>
      </c>
      <c r="M1067" s="48"/>
      <c r="N1067" s="49"/>
      <c r="O1067" s="50"/>
      <c r="P1067" s="81" t="str">
        <f t="shared" si="136"/>
        <v/>
      </c>
      <c r="Q1067" s="5"/>
      <c r="R1067" s="81" t="str">
        <f t="shared" si="135"/>
        <v/>
      </c>
    </row>
    <row r="1068" spans="2:18" ht="13" x14ac:dyDescent="0.3">
      <c r="B1068" s="58">
        <f t="shared" si="131"/>
        <v>0</v>
      </c>
      <c r="C1068" s="58" t="str">
        <f t="shared" si="132"/>
        <v/>
      </c>
      <c r="D1068" s="58" t="str">
        <f>IF(OR(E1068=0,E1068=""),"",COUNTIF($E$7:E1068,E1068)&amp;E1068)</f>
        <v/>
      </c>
      <c r="E1068" s="58" t="str">
        <f t="shared" si="133"/>
        <v/>
      </c>
      <c r="F1068" s="57">
        <f t="shared" si="134"/>
        <v>0</v>
      </c>
      <c r="H1068" s="51"/>
      <c r="I1068" s="50"/>
      <c r="J1068" s="50"/>
      <c r="K1068" s="50"/>
      <c r="L1068" s="55" t="str">
        <f t="shared" si="130"/>
        <v/>
      </c>
      <c r="M1068" s="48"/>
      <c r="N1068" s="49"/>
      <c r="O1068" s="50"/>
      <c r="P1068" s="81" t="str">
        <f t="shared" si="136"/>
        <v/>
      </c>
      <c r="Q1068" s="5"/>
      <c r="R1068" s="81" t="str">
        <f t="shared" si="135"/>
        <v/>
      </c>
    </row>
    <row r="1069" spans="2:18" ht="13" x14ac:dyDescent="0.3">
      <c r="B1069" s="58">
        <f t="shared" si="131"/>
        <v>0</v>
      </c>
      <c r="C1069" s="58" t="str">
        <f t="shared" si="132"/>
        <v/>
      </c>
      <c r="D1069" s="58" t="str">
        <f>IF(OR(E1069=0,E1069=""),"",COUNTIF($E$7:E1069,E1069)&amp;E1069)</f>
        <v/>
      </c>
      <c r="E1069" s="58" t="str">
        <f t="shared" si="133"/>
        <v/>
      </c>
      <c r="F1069" s="57">
        <f t="shared" si="134"/>
        <v>0</v>
      </c>
      <c r="H1069" s="51"/>
      <c r="I1069" s="50"/>
      <c r="J1069" s="50"/>
      <c r="K1069" s="50"/>
      <c r="L1069" s="55" t="str">
        <f t="shared" si="130"/>
        <v/>
      </c>
      <c r="M1069" s="48"/>
      <c r="N1069" s="49"/>
      <c r="O1069" s="50"/>
      <c r="P1069" s="81" t="str">
        <f t="shared" si="136"/>
        <v/>
      </c>
      <c r="Q1069" s="5"/>
      <c r="R1069" s="81" t="str">
        <f t="shared" si="135"/>
        <v/>
      </c>
    </row>
    <row r="1070" spans="2:18" ht="13" x14ac:dyDescent="0.3">
      <c r="B1070" s="58">
        <f t="shared" si="131"/>
        <v>0</v>
      </c>
      <c r="C1070" s="58" t="str">
        <f t="shared" si="132"/>
        <v/>
      </c>
      <c r="D1070" s="58" t="str">
        <f>IF(OR(E1070=0,E1070=""),"",COUNTIF($E$7:E1070,E1070)&amp;E1070)</f>
        <v/>
      </c>
      <c r="E1070" s="58" t="str">
        <f t="shared" si="133"/>
        <v/>
      </c>
      <c r="F1070" s="57">
        <f t="shared" si="134"/>
        <v>0</v>
      </c>
      <c r="H1070" s="51"/>
      <c r="I1070" s="50"/>
      <c r="J1070" s="50"/>
      <c r="K1070" s="50"/>
      <c r="L1070" s="55" t="str">
        <f t="shared" si="130"/>
        <v/>
      </c>
      <c r="M1070" s="48"/>
      <c r="N1070" s="49"/>
      <c r="O1070" s="50"/>
      <c r="P1070" s="81" t="str">
        <f t="shared" si="136"/>
        <v/>
      </c>
      <c r="Q1070" s="5"/>
      <c r="R1070" s="81" t="str">
        <f t="shared" si="135"/>
        <v/>
      </c>
    </row>
    <row r="1071" spans="2:18" ht="13" x14ac:dyDescent="0.3">
      <c r="B1071" s="58">
        <f t="shared" si="131"/>
        <v>0</v>
      </c>
      <c r="C1071" s="58" t="str">
        <f t="shared" si="132"/>
        <v/>
      </c>
      <c r="D1071" s="58" t="str">
        <f>IF(OR(E1071=0,E1071=""),"",COUNTIF($E$7:E1071,E1071)&amp;E1071)</f>
        <v/>
      </c>
      <c r="E1071" s="58" t="str">
        <f t="shared" si="133"/>
        <v/>
      </c>
      <c r="F1071" s="57">
        <f t="shared" si="134"/>
        <v>0</v>
      </c>
      <c r="H1071" s="51"/>
      <c r="I1071" s="50"/>
      <c r="J1071" s="50"/>
      <c r="K1071" s="50"/>
      <c r="L1071" s="55" t="str">
        <f t="shared" si="130"/>
        <v/>
      </c>
      <c r="M1071" s="48"/>
      <c r="N1071" s="49"/>
      <c r="O1071" s="50"/>
      <c r="P1071" s="81" t="str">
        <f t="shared" si="136"/>
        <v/>
      </c>
      <c r="Q1071" s="5"/>
      <c r="R1071" s="81" t="str">
        <f t="shared" si="135"/>
        <v/>
      </c>
    </row>
    <row r="1072" spans="2:18" ht="13" x14ac:dyDescent="0.3">
      <c r="B1072" s="58">
        <f t="shared" si="131"/>
        <v>0</v>
      </c>
      <c r="C1072" s="58" t="str">
        <f t="shared" si="132"/>
        <v/>
      </c>
      <c r="D1072" s="58" t="str">
        <f>IF(OR(E1072=0,E1072=""),"",COUNTIF($E$7:E1072,E1072)&amp;E1072)</f>
        <v/>
      </c>
      <c r="E1072" s="58" t="str">
        <f t="shared" si="133"/>
        <v/>
      </c>
      <c r="F1072" s="57">
        <f t="shared" si="134"/>
        <v>0</v>
      </c>
      <c r="H1072" s="51"/>
      <c r="I1072" s="50"/>
      <c r="J1072" s="50"/>
      <c r="K1072" s="50"/>
      <c r="L1072" s="55" t="str">
        <f t="shared" si="130"/>
        <v/>
      </c>
      <c r="M1072" s="48"/>
      <c r="N1072" s="49"/>
      <c r="O1072" s="50"/>
      <c r="P1072" s="81" t="str">
        <f t="shared" si="136"/>
        <v/>
      </c>
      <c r="Q1072" s="5"/>
      <c r="R1072" s="81" t="str">
        <f t="shared" si="135"/>
        <v/>
      </c>
    </row>
    <row r="1073" spans="2:18" ht="13" x14ac:dyDescent="0.3">
      <c r="B1073" s="58">
        <f t="shared" si="131"/>
        <v>0</v>
      </c>
      <c r="C1073" s="58" t="str">
        <f t="shared" si="132"/>
        <v/>
      </c>
      <c r="D1073" s="58" t="str">
        <f>IF(OR(E1073=0,E1073=""),"",COUNTIF($E$7:E1073,E1073)&amp;E1073)</f>
        <v/>
      </c>
      <c r="E1073" s="58" t="str">
        <f t="shared" si="133"/>
        <v/>
      </c>
      <c r="F1073" s="57">
        <f t="shared" si="134"/>
        <v>0</v>
      </c>
      <c r="H1073" s="51"/>
      <c r="I1073" s="50"/>
      <c r="J1073" s="50"/>
      <c r="K1073" s="50"/>
      <c r="L1073" s="55" t="str">
        <f t="shared" si="130"/>
        <v/>
      </c>
      <c r="M1073" s="48"/>
      <c r="N1073" s="49"/>
      <c r="O1073" s="50"/>
      <c r="P1073" s="81" t="str">
        <f t="shared" si="136"/>
        <v/>
      </c>
      <c r="Q1073" s="5"/>
      <c r="R1073" s="81" t="str">
        <f t="shared" si="135"/>
        <v/>
      </c>
    </row>
    <row r="1074" spans="2:18" ht="13" x14ac:dyDescent="0.3">
      <c r="B1074" s="58">
        <f t="shared" si="131"/>
        <v>0</v>
      </c>
      <c r="C1074" s="58" t="str">
        <f t="shared" si="132"/>
        <v/>
      </c>
      <c r="D1074" s="58" t="str">
        <f>IF(OR(E1074=0,E1074=""),"",COUNTIF($E$7:E1074,E1074)&amp;E1074)</f>
        <v/>
      </c>
      <c r="E1074" s="58" t="str">
        <f t="shared" si="133"/>
        <v/>
      </c>
      <c r="F1074" s="57">
        <f t="shared" si="134"/>
        <v>0</v>
      </c>
      <c r="H1074" s="51"/>
      <c r="I1074" s="50"/>
      <c r="J1074" s="50"/>
      <c r="K1074" s="50"/>
      <c r="L1074" s="55" t="str">
        <f t="shared" si="130"/>
        <v/>
      </c>
      <c r="M1074" s="48"/>
      <c r="N1074" s="49"/>
      <c r="O1074" s="50"/>
      <c r="P1074" s="81" t="str">
        <f t="shared" si="136"/>
        <v/>
      </c>
      <c r="Q1074" s="5"/>
      <c r="R1074" s="81" t="str">
        <f t="shared" si="135"/>
        <v/>
      </c>
    </row>
    <row r="1075" spans="2:18" ht="13" x14ac:dyDescent="0.3">
      <c r="B1075" s="58">
        <f t="shared" si="131"/>
        <v>0</v>
      </c>
      <c r="C1075" s="58" t="str">
        <f t="shared" si="132"/>
        <v/>
      </c>
      <c r="D1075" s="58" t="str">
        <f>IF(OR(E1075=0,E1075=""),"",COUNTIF($E$7:E1075,E1075)&amp;E1075)</f>
        <v/>
      </c>
      <c r="E1075" s="58" t="str">
        <f t="shared" si="133"/>
        <v/>
      </c>
      <c r="F1075" s="57">
        <f t="shared" si="134"/>
        <v>0</v>
      </c>
      <c r="H1075" s="51"/>
      <c r="I1075" s="50"/>
      <c r="J1075" s="50"/>
      <c r="K1075" s="50"/>
      <c r="L1075" s="55" t="str">
        <f t="shared" si="130"/>
        <v/>
      </c>
      <c r="M1075" s="48"/>
      <c r="N1075" s="49"/>
      <c r="O1075" s="50"/>
      <c r="P1075" s="81" t="str">
        <f t="shared" si="136"/>
        <v/>
      </c>
      <c r="Q1075" s="5"/>
      <c r="R1075" s="81" t="str">
        <f t="shared" si="135"/>
        <v/>
      </c>
    </row>
    <row r="1076" spans="2:18" ht="13" x14ac:dyDescent="0.3">
      <c r="B1076" s="58">
        <f t="shared" si="131"/>
        <v>0</v>
      </c>
      <c r="C1076" s="58" t="str">
        <f t="shared" si="132"/>
        <v/>
      </c>
      <c r="D1076" s="58" t="str">
        <f>IF(OR(E1076=0,E1076=""),"",COUNTIF($E$7:E1076,E1076)&amp;E1076)</f>
        <v/>
      </c>
      <c r="E1076" s="58" t="str">
        <f t="shared" si="133"/>
        <v/>
      </c>
      <c r="F1076" s="57">
        <f t="shared" si="134"/>
        <v>0</v>
      </c>
      <c r="H1076" s="51"/>
      <c r="I1076" s="50"/>
      <c r="J1076" s="50"/>
      <c r="K1076" s="50"/>
      <c r="L1076" s="55" t="str">
        <f t="shared" si="130"/>
        <v/>
      </c>
      <c r="M1076" s="48"/>
      <c r="N1076" s="49"/>
      <c r="O1076" s="50"/>
      <c r="P1076" s="81" t="str">
        <f t="shared" si="136"/>
        <v/>
      </c>
      <c r="Q1076" s="5"/>
      <c r="R1076" s="81" t="str">
        <f t="shared" si="135"/>
        <v/>
      </c>
    </row>
    <row r="1077" spans="2:18" ht="13" x14ac:dyDescent="0.3">
      <c r="B1077" s="58">
        <f t="shared" si="131"/>
        <v>0</v>
      </c>
      <c r="C1077" s="58" t="str">
        <f t="shared" si="132"/>
        <v/>
      </c>
      <c r="D1077" s="58" t="str">
        <f>IF(OR(E1077=0,E1077=""),"",COUNTIF($E$7:E1077,E1077)&amp;E1077)</f>
        <v/>
      </c>
      <c r="E1077" s="58" t="str">
        <f t="shared" si="133"/>
        <v/>
      </c>
      <c r="F1077" s="57">
        <f t="shared" si="134"/>
        <v>0</v>
      </c>
      <c r="H1077" s="51"/>
      <c r="I1077" s="50"/>
      <c r="J1077" s="50"/>
      <c r="K1077" s="50"/>
      <c r="L1077" s="55" t="str">
        <f t="shared" si="130"/>
        <v/>
      </c>
      <c r="M1077" s="48"/>
      <c r="N1077" s="49"/>
      <c r="O1077" s="50"/>
      <c r="P1077" s="81" t="str">
        <f t="shared" si="136"/>
        <v/>
      </c>
      <c r="Q1077" s="5"/>
      <c r="R1077" s="81" t="str">
        <f t="shared" si="135"/>
        <v/>
      </c>
    </row>
    <row r="1078" spans="2:18" ht="13" x14ac:dyDescent="0.3">
      <c r="B1078" s="58">
        <f t="shared" si="131"/>
        <v>0</v>
      </c>
      <c r="C1078" s="58" t="str">
        <f t="shared" si="132"/>
        <v/>
      </c>
      <c r="D1078" s="58" t="str">
        <f>IF(OR(E1078=0,E1078=""),"",COUNTIF($E$7:E1078,E1078)&amp;E1078)</f>
        <v/>
      </c>
      <c r="E1078" s="58" t="str">
        <f t="shared" si="133"/>
        <v/>
      </c>
      <c r="F1078" s="57">
        <f t="shared" si="134"/>
        <v>0</v>
      </c>
      <c r="H1078" s="51"/>
      <c r="I1078" s="50"/>
      <c r="J1078" s="50"/>
      <c r="K1078" s="50"/>
      <c r="L1078" s="55" t="str">
        <f t="shared" si="130"/>
        <v/>
      </c>
      <c r="M1078" s="48"/>
      <c r="N1078" s="49"/>
      <c r="O1078" s="50"/>
      <c r="P1078" s="81" t="str">
        <f t="shared" si="136"/>
        <v/>
      </c>
      <c r="Q1078" s="5"/>
      <c r="R1078" s="81" t="str">
        <f t="shared" si="135"/>
        <v/>
      </c>
    </row>
    <row r="1079" spans="2:18" ht="13" x14ac:dyDescent="0.3">
      <c r="B1079" s="58">
        <f t="shared" si="131"/>
        <v>0</v>
      </c>
      <c r="C1079" s="58" t="str">
        <f t="shared" si="132"/>
        <v/>
      </c>
      <c r="D1079" s="58" t="str">
        <f>IF(OR(E1079=0,E1079=""),"",COUNTIF($E$7:E1079,E1079)&amp;E1079)</f>
        <v/>
      </c>
      <c r="E1079" s="58" t="str">
        <f t="shared" si="133"/>
        <v/>
      </c>
      <c r="F1079" s="57">
        <f t="shared" si="134"/>
        <v>0</v>
      </c>
      <c r="H1079" s="51"/>
      <c r="I1079" s="50"/>
      <c r="J1079" s="50"/>
      <c r="K1079" s="50"/>
      <c r="L1079" s="55" t="str">
        <f t="shared" si="130"/>
        <v/>
      </c>
      <c r="M1079" s="48"/>
      <c r="N1079" s="49"/>
      <c r="O1079" s="50"/>
      <c r="P1079" s="81" t="str">
        <f t="shared" si="136"/>
        <v/>
      </c>
      <c r="Q1079" s="5"/>
      <c r="R1079" s="81" t="str">
        <f t="shared" si="135"/>
        <v/>
      </c>
    </row>
    <row r="1080" spans="2:18" ht="13" x14ac:dyDescent="0.3">
      <c r="B1080" s="58">
        <f t="shared" si="131"/>
        <v>0</v>
      </c>
      <c r="C1080" s="58" t="str">
        <f t="shared" si="132"/>
        <v/>
      </c>
      <c r="D1080" s="58" t="str">
        <f>IF(OR(E1080=0,E1080=""),"",COUNTIF($E$7:E1080,E1080)&amp;E1080)</f>
        <v/>
      </c>
      <c r="E1080" s="58" t="str">
        <f t="shared" si="133"/>
        <v/>
      </c>
      <c r="F1080" s="57">
        <f t="shared" si="134"/>
        <v>0</v>
      </c>
      <c r="H1080" s="51"/>
      <c r="I1080" s="50"/>
      <c r="J1080" s="50"/>
      <c r="K1080" s="50"/>
      <c r="L1080" s="55" t="str">
        <f t="shared" si="130"/>
        <v/>
      </c>
      <c r="M1080" s="48"/>
      <c r="N1080" s="49"/>
      <c r="O1080" s="50"/>
      <c r="P1080" s="81" t="str">
        <f t="shared" si="136"/>
        <v/>
      </c>
      <c r="Q1080" s="5"/>
      <c r="R1080" s="81" t="str">
        <f t="shared" si="135"/>
        <v/>
      </c>
    </row>
    <row r="1081" spans="2:18" ht="13" x14ac:dyDescent="0.3">
      <c r="B1081" s="58">
        <f t="shared" si="131"/>
        <v>0</v>
      </c>
      <c r="C1081" s="58" t="str">
        <f t="shared" si="132"/>
        <v/>
      </c>
      <c r="D1081" s="58" t="str">
        <f>IF(OR(E1081=0,E1081=""),"",COUNTIF($E$7:E1081,E1081)&amp;E1081)</f>
        <v/>
      </c>
      <c r="E1081" s="58" t="str">
        <f t="shared" si="133"/>
        <v/>
      </c>
      <c r="F1081" s="57">
        <f t="shared" si="134"/>
        <v>0</v>
      </c>
      <c r="H1081" s="51"/>
      <c r="I1081" s="50"/>
      <c r="J1081" s="50"/>
      <c r="K1081" s="50"/>
      <c r="L1081" s="55" t="str">
        <f t="shared" si="130"/>
        <v/>
      </c>
      <c r="M1081" s="48"/>
      <c r="N1081" s="49"/>
      <c r="O1081" s="50"/>
      <c r="P1081" s="81" t="str">
        <f t="shared" si="136"/>
        <v/>
      </c>
      <c r="Q1081" s="5"/>
      <c r="R1081" s="81" t="str">
        <f t="shared" si="135"/>
        <v/>
      </c>
    </row>
    <row r="1082" spans="2:18" ht="13" x14ac:dyDescent="0.3">
      <c r="B1082" s="58">
        <f t="shared" si="131"/>
        <v>0</v>
      </c>
      <c r="C1082" s="58" t="str">
        <f t="shared" si="132"/>
        <v/>
      </c>
      <c r="D1082" s="58" t="str">
        <f>IF(OR(E1082=0,E1082=""),"",COUNTIF($E$7:E1082,E1082)&amp;E1082)</f>
        <v/>
      </c>
      <c r="E1082" s="58" t="str">
        <f t="shared" si="133"/>
        <v/>
      </c>
      <c r="F1082" s="57">
        <f t="shared" si="134"/>
        <v>0</v>
      </c>
      <c r="H1082" s="51"/>
      <c r="I1082" s="50"/>
      <c r="J1082" s="50"/>
      <c r="K1082" s="50"/>
      <c r="L1082" s="55" t="str">
        <f t="shared" si="130"/>
        <v/>
      </c>
      <c r="M1082" s="48"/>
      <c r="N1082" s="49"/>
      <c r="O1082" s="50"/>
      <c r="P1082" s="81" t="str">
        <f t="shared" si="136"/>
        <v/>
      </c>
      <c r="Q1082" s="5"/>
      <c r="R1082" s="81" t="str">
        <f t="shared" si="135"/>
        <v/>
      </c>
    </row>
    <row r="1083" spans="2:18" ht="13" x14ac:dyDescent="0.3">
      <c r="B1083" s="58">
        <f t="shared" si="131"/>
        <v>0</v>
      </c>
      <c r="C1083" s="58" t="str">
        <f t="shared" si="132"/>
        <v/>
      </c>
      <c r="D1083" s="58" t="str">
        <f>IF(OR(E1083=0,E1083=""),"",COUNTIF($E$7:E1083,E1083)&amp;E1083)</f>
        <v/>
      </c>
      <c r="E1083" s="58" t="str">
        <f t="shared" si="133"/>
        <v/>
      </c>
      <c r="F1083" s="57">
        <f t="shared" si="134"/>
        <v>0</v>
      </c>
      <c r="H1083" s="51"/>
      <c r="I1083" s="50"/>
      <c r="J1083" s="50"/>
      <c r="K1083" s="50"/>
      <c r="L1083" s="55" t="str">
        <f t="shared" si="130"/>
        <v/>
      </c>
      <c r="M1083" s="48"/>
      <c r="N1083" s="49"/>
      <c r="O1083" s="50"/>
      <c r="P1083" s="81" t="str">
        <f t="shared" si="136"/>
        <v/>
      </c>
      <c r="Q1083" s="5"/>
      <c r="R1083" s="81" t="str">
        <f t="shared" si="135"/>
        <v/>
      </c>
    </row>
    <row r="1084" spans="2:18" ht="13" x14ac:dyDescent="0.3">
      <c r="B1084" s="58">
        <f t="shared" si="131"/>
        <v>0</v>
      </c>
      <c r="C1084" s="58" t="str">
        <f t="shared" si="132"/>
        <v/>
      </c>
      <c r="D1084" s="58" t="str">
        <f>IF(OR(E1084=0,E1084=""),"",COUNTIF($E$7:E1084,E1084)&amp;E1084)</f>
        <v/>
      </c>
      <c r="E1084" s="58" t="str">
        <f t="shared" si="133"/>
        <v/>
      </c>
      <c r="F1084" s="57">
        <f t="shared" si="134"/>
        <v>0</v>
      </c>
      <c r="H1084" s="51"/>
      <c r="I1084" s="50"/>
      <c r="J1084" s="50"/>
      <c r="K1084" s="50"/>
      <c r="L1084" s="55" t="str">
        <f t="shared" si="130"/>
        <v/>
      </c>
      <c r="M1084" s="48"/>
      <c r="N1084" s="49"/>
      <c r="O1084" s="50"/>
      <c r="P1084" s="81" t="str">
        <f t="shared" si="136"/>
        <v/>
      </c>
      <c r="Q1084" s="5"/>
      <c r="R1084" s="81" t="str">
        <f t="shared" si="135"/>
        <v/>
      </c>
    </row>
    <row r="1085" spans="2:18" ht="13" x14ac:dyDescent="0.3">
      <c r="B1085" s="58">
        <f t="shared" si="131"/>
        <v>0</v>
      </c>
      <c r="C1085" s="58" t="str">
        <f t="shared" si="132"/>
        <v/>
      </c>
      <c r="D1085" s="58" t="str">
        <f>IF(OR(E1085=0,E1085=""),"",COUNTIF($E$7:E1085,E1085)&amp;E1085)</f>
        <v/>
      </c>
      <c r="E1085" s="58" t="str">
        <f t="shared" si="133"/>
        <v/>
      </c>
      <c r="F1085" s="57">
        <f t="shared" si="134"/>
        <v>0</v>
      </c>
      <c r="H1085" s="51"/>
      <c r="I1085" s="50"/>
      <c r="J1085" s="50"/>
      <c r="K1085" s="50"/>
      <c r="L1085" s="55" t="str">
        <f t="shared" si="130"/>
        <v/>
      </c>
      <c r="M1085" s="48"/>
      <c r="N1085" s="49"/>
      <c r="O1085" s="50"/>
      <c r="P1085" s="81" t="str">
        <f t="shared" si="136"/>
        <v/>
      </c>
      <c r="Q1085" s="5"/>
      <c r="R1085" s="81" t="str">
        <f t="shared" si="135"/>
        <v/>
      </c>
    </row>
    <row r="1086" spans="2:18" ht="13" x14ac:dyDescent="0.3">
      <c r="B1086" s="58">
        <f t="shared" si="131"/>
        <v>0</v>
      </c>
      <c r="C1086" s="58" t="str">
        <f t="shared" si="132"/>
        <v/>
      </c>
      <c r="D1086" s="58" t="str">
        <f>IF(OR(E1086=0,E1086=""),"",COUNTIF($E$7:E1086,E1086)&amp;E1086)</f>
        <v/>
      </c>
      <c r="E1086" s="58" t="str">
        <f t="shared" si="133"/>
        <v/>
      </c>
      <c r="F1086" s="57">
        <f t="shared" si="134"/>
        <v>0</v>
      </c>
      <c r="H1086" s="51"/>
      <c r="I1086" s="50"/>
      <c r="J1086" s="50"/>
      <c r="K1086" s="50"/>
      <c r="L1086" s="55" t="str">
        <f t="shared" si="130"/>
        <v/>
      </c>
      <c r="M1086" s="48"/>
      <c r="N1086" s="49"/>
      <c r="O1086" s="50"/>
      <c r="P1086" s="81" t="str">
        <f t="shared" si="136"/>
        <v/>
      </c>
      <c r="Q1086" s="5"/>
      <c r="R1086" s="81" t="str">
        <f t="shared" si="135"/>
        <v/>
      </c>
    </row>
    <row r="1087" spans="2:18" ht="13" x14ac:dyDescent="0.3">
      <c r="B1087" s="58">
        <f t="shared" si="131"/>
        <v>0</v>
      </c>
      <c r="C1087" s="58" t="str">
        <f t="shared" si="132"/>
        <v/>
      </c>
      <c r="D1087" s="58" t="str">
        <f>IF(OR(E1087=0,E1087=""),"",COUNTIF($E$7:E1087,E1087)&amp;E1087)</f>
        <v/>
      </c>
      <c r="E1087" s="58" t="str">
        <f t="shared" si="133"/>
        <v/>
      </c>
      <c r="F1087" s="57">
        <f t="shared" si="134"/>
        <v>0</v>
      </c>
      <c r="H1087" s="51"/>
      <c r="I1087" s="50"/>
      <c r="J1087" s="50"/>
      <c r="K1087" s="50"/>
      <c r="L1087" s="55" t="str">
        <f t="shared" si="130"/>
        <v/>
      </c>
      <c r="M1087" s="48"/>
      <c r="N1087" s="49"/>
      <c r="O1087" s="50"/>
      <c r="P1087" s="81" t="str">
        <f t="shared" si="136"/>
        <v/>
      </c>
      <c r="Q1087" s="5"/>
      <c r="R1087" s="81" t="str">
        <f t="shared" si="135"/>
        <v/>
      </c>
    </row>
    <row r="1088" spans="2:18" ht="13" x14ac:dyDescent="0.3">
      <c r="B1088" s="58">
        <f t="shared" si="131"/>
        <v>0</v>
      </c>
      <c r="C1088" s="58" t="str">
        <f t="shared" si="132"/>
        <v/>
      </c>
      <c r="D1088" s="58" t="str">
        <f>IF(OR(E1088=0,E1088=""),"",COUNTIF($E$7:E1088,E1088)&amp;E1088)</f>
        <v/>
      </c>
      <c r="E1088" s="58" t="str">
        <f t="shared" si="133"/>
        <v/>
      </c>
      <c r="F1088" s="57">
        <f t="shared" si="134"/>
        <v>0</v>
      </c>
      <c r="H1088" s="51"/>
      <c r="I1088" s="50"/>
      <c r="J1088" s="50"/>
      <c r="K1088" s="50"/>
      <c r="L1088" s="55" t="str">
        <f t="shared" si="130"/>
        <v/>
      </c>
      <c r="M1088" s="48"/>
      <c r="N1088" s="49"/>
      <c r="O1088" s="50"/>
      <c r="P1088" s="81" t="str">
        <f t="shared" si="136"/>
        <v/>
      </c>
      <c r="Q1088" s="5"/>
      <c r="R1088" s="81" t="str">
        <f t="shared" si="135"/>
        <v/>
      </c>
    </row>
    <row r="1089" spans="2:18" ht="13" x14ac:dyDescent="0.3">
      <c r="B1089" s="58">
        <f t="shared" si="131"/>
        <v>0</v>
      </c>
      <c r="C1089" s="58" t="str">
        <f t="shared" si="132"/>
        <v/>
      </c>
      <c r="D1089" s="58" t="str">
        <f>IF(OR(E1089=0,E1089=""),"",COUNTIF($E$7:E1089,E1089)&amp;E1089)</f>
        <v/>
      </c>
      <c r="E1089" s="58" t="str">
        <f t="shared" si="133"/>
        <v/>
      </c>
      <c r="F1089" s="57">
        <f t="shared" si="134"/>
        <v>0</v>
      </c>
      <c r="H1089" s="51"/>
      <c r="I1089" s="50"/>
      <c r="J1089" s="50"/>
      <c r="K1089" s="50"/>
      <c r="L1089" s="55" t="str">
        <f t="shared" si="130"/>
        <v/>
      </c>
      <c r="M1089" s="48"/>
      <c r="N1089" s="49"/>
      <c r="O1089" s="50"/>
      <c r="P1089" s="81" t="str">
        <f t="shared" si="136"/>
        <v/>
      </c>
      <c r="Q1089" s="5"/>
      <c r="R1089" s="81" t="str">
        <f t="shared" si="135"/>
        <v/>
      </c>
    </row>
    <row r="1090" spans="2:18" ht="13" x14ac:dyDescent="0.3">
      <c r="B1090" s="58">
        <f t="shared" si="131"/>
        <v>0</v>
      </c>
      <c r="C1090" s="58" t="str">
        <f t="shared" si="132"/>
        <v/>
      </c>
      <c r="D1090" s="58" t="str">
        <f>IF(OR(E1090=0,E1090=""),"",COUNTIF($E$7:E1090,E1090)&amp;E1090)</f>
        <v/>
      </c>
      <c r="E1090" s="58" t="str">
        <f t="shared" si="133"/>
        <v/>
      </c>
      <c r="F1090" s="57">
        <f t="shared" si="134"/>
        <v>0</v>
      </c>
      <c r="H1090" s="51"/>
      <c r="I1090" s="50"/>
      <c r="J1090" s="50"/>
      <c r="K1090" s="50"/>
      <c r="L1090" s="55" t="str">
        <f t="shared" si="130"/>
        <v/>
      </c>
      <c r="M1090" s="48"/>
      <c r="N1090" s="49"/>
      <c r="O1090" s="50"/>
      <c r="P1090" s="81" t="str">
        <f t="shared" si="136"/>
        <v/>
      </c>
      <c r="Q1090" s="5"/>
      <c r="R1090" s="81" t="str">
        <f t="shared" si="135"/>
        <v/>
      </c>
    </row>
    <row r="1091" spans="2:18" ht="13" x14ac:dyDescent="0.3">
      <c r="B1091" s="58">
        <f t="shared" si="131"/>
        <v>0</v>
      </c>
      <c r="C1091" s="58" t="str">
        <f t="shared" si="132"/>
        <v/>
      </c>
      <c r="D1091" s="58" t="str">
        <f>IF(OR(E1091=0,E1091=""),"",COUNTIF($E$7:E1091,E1091)&amp;E1091)</f>
        <v/>
      </c>
      <c r="E1091" s="58" t="str">
        <f t="shared" si="133"/>
        <v/>
      </c>
      <c r="F1091" s="57">
        <f t="shared" si="134"/>
        <v>0</v>
      </c>
      <c r="H1091" s="51"/>
      <c r="I1091" s="50"/>
      <c r="J1091" s="50"/>
      <c r="K1091" s="50"/>
      <c r="L1091" s="55" t="str">
        <f t="shared" si="130"/>
        <v/>
      </c>
      <c r="M1091" s="48"/>
      <c r="N1091" s="49"/>
      <c r="O1091" s="50"/>
      <c r="P1091" s="81" t="str">
        <f t="shared" si="136"/>
        <v/>
      </c>
      <c r="Q1091" s="5"/>
      <c r="R1091" s="81" t="str">
        <f t="shared" si="135"/>
        <v/>
      </c>
    </row>
    <row r="1092" spans="2:18" ht="13" x14ac:dyDescent="0.3">
      <c r="B1092" s="58">
        <f t="shared" si="131"/>
        <v>0</v>
      </c>
      <c r="C1092" s="58" t="str">
        <f t="shared" si="132"/>
        <v/>
      </c>
      <c r="D1092" s="58" t="str">
        <f>IF(OR(E1092=0,E1092=""),"",COUNTIF($E$7:E1092,E1092)&amp;E1092)</f>
        <v/>
      </c>
      <c r="E1092" s="58" t="str">
        <f t="shared" si="133"/>
        <v/>
      </c>
      <c r="F1092" s="57">
        <f t="shared" si="134"/>
        <v>0</v>
      </c>
      <c r="H1092" s="51"/>
      <c r="I1092" s="50"/>
      <c r="J1092" s="50"/>
      <c r="K1092" s="50"/>
      <c r="L1092" s="55" t="str">
        <f t="shared" si="130"/>
        <v/>
      </c>
      <c r="M1092" s="48"/>
      <c r="N1092" s="49"/>
      <c r="O1092" s="50"/>
      <c r="P1092" s="81" t="str">
        <f t="shared" si="136"/>
        <v/>
      </c>
      <c r="Q1092" s="5"/>
      <c r="R1092" s="81" t="str">
        <f t="shared" si="135"/>
        <v/>
      </c>
    </row>
    <row r="1093" spans="2:18" ht="13" x14ac:dyDescent="0.3">
      <c r="B1093" s="58">
        <f t="shared" si="131"/>
        <v>0</v>
      </c>
      <c r="C1093" s="58" t="str">
        <f t="shared" si="132"/>
        <v/>
      </c>
      <c r="D1093" s="58" t="str">
        <f>IF(OR(E1093=0,E1093=""),"",COUNTIF($E$7:E1093,E1093)&amp;E1093)</f>
        <v/>
      </c>
      <c r="E1093" s="58" t="str">
        <f t="shared" si="133"/>
        <v/>
      </c>
      <c r="F1093" s="57">
        <f t="shared" si="134"/>
        <v>0</v>
      </c>
      <c r="H1093" s="51"/>
      <c r="I1093" s="50"/>
      <c r="J1093" s="50"/>
      <c r="K1093" s="50"/>
      <c r="L1093" s="55" t="str">
        <f t="shared" si="130"/>
        <v/>
      </c>
      <c r="M1093" s="48"/>
      <c r="N1093" s="49"/>
      <c r="O1093" s="50"/>
      <c r="P1093" s="81" t="str">
        <f t="shared" si="136"/>
        <v/>
      </c>
      <c r="Q1093" s="5"/>
      <c r="R1093" s="81" t="str">
        <f t="shared" si="135"/>
        <v/>
      </c>
    </row>
    <row r="1094" spans="2:18" ht="13" x14ac:dyDescent="0.3">
      <c r="B1094" s="58">
        <f t="shared" si="131"/>
        <v>0</v>
      </c>
      <c r="C1094" s="58" t="str">
        <f t="shared" si="132"/>
        <v/>
      </c>
      <c r="D1094" s="58" t="str">
        <f>IF(OR(E1094=0,E1094=""),"",COUNTIF($E$7:E1094,E1094)&amp;E1094)</f>
        <v/>
      </c>
      <c r="E1094" s="58" t="str">
        <f t="shared" si="133"/>
        <v/>
      </c>
      <c r="F1094" s="57">
        <f t="shared" si="134"/>
        <v>0</v>
      </c>
      <c r="H1094" s="51"/>
      <c r="I1094" s="50"/>
      <c r="J1094" s="50"/>
      <c r="K1094" s="50"/>
      <c r="L1094" s="55" t="str">
        <f t="shared" si="130"/>
        <v/>
      </c>
      <c r="M1094" s="48"/>
      <c r="N1094" s="49"/>
      <c r="O1094" s="50"/>
      <c r="P1094" s="81" t="str">
        <f t="shared" si="136"/>
        <v/>
      </c>
      <c r="Q1094" s="5"/>
      <c r="R1094" s="81" t="str">
        <f t="shared" si="135"/>
        <v/>
      </c>
    </row>
    <row r="1095" spans="2:18" ht="13" x14ac:dyDescent="0.3">
      <c r="B1095" s="58">
        <f t="shared" si="131"/>
        <v>0</v>
      </c>
      <c r="C1095" s="58" t="str">
        <f t="shared" si="132"/>
        <v/>
      </c>
      <c r="D1095" s="58" t="str">
        <f>IF(OR(E1095=0,E1095=""),"",COUNTIF($E$7:E1095,E1095)&amp;E1095)</f>
        <v/>
      </c>
      <c r="E1095" s="58" t="str">
        <f t="shared" si="133"/>
        <v/>
      </c>
      <c r="F1095" s="57">
        <f t="shared" si="134"/>
        <v>0</v>
      </c>
      <c r="H1095" s="51"/>
      <c r="I1095" s="50"/>
      <c r="J1095" s="50"/>
      <c r="K1095" s="50"/>
      <c r="L1095" s="55" t="str">
        <f t="shared" si="130"/>
        <v/>
      </c>
      <c r="M1095" s="48"/>
      <c r="N1095" s="49"/>
      <c r="O1095" s="50"/>
      <c r="P1095" s="81" t="str">
        <f t="shared" si="136"/>
        <v/>
      </c>
      <c r="Q1095" s="5"/>
      <c r="R1095" s="81" t="str">
        <f t="shared" si="135"/>
        <v/>
      </c>
    </row>
    <row r="1096" spans="2:18" ht="13" x14ac:dyDescent="0.3">
      <c r="B1096" s="58">
        <f t="shared" si="131"/>
        <v>0</v>
      </c>
      <c r="C1096" s="58" t="str">
        <f t="shared" si="132"/>
        <v/>
      </c>
      <c r="D1096" s="58" t="str">
        <f>IF(OR(E1096=0,E1096=""),"",COUNTIF($E$7:E1096,E1096)&amp;E1096)</f>
        <v/>
      </c>
      <c r="E1096" s="58" t="str">
        <f t="shared" si="133"/>
        <v/>
      </c>
      <c r="F1096" s="57">
        <f t="shared" si="134"/>
        <v>0</v>
      </c>
      <c r="H1096" s="51"/>
      <c r="I1096" s="50"/>
      <c r="J1096" s="50"/>
      <c r="K1096" s="50"/>
      <c r="L1096" s="55" t="str">
        <f t="shared" si="130"/>
        <v/>
      </c>
      <c r="M1096" s="48"/>
      <c r="N1096" s="49"/>
      <c r="O1096" s="50"/>
      <c r="P1096" s="81" t="str">
        <f t="shared" si="136"/>
        <v/>
      </c>
      <c r="Q1096" s="5"/>
      <c r="R1096" s="81" t="str">
        <f t="shared" si="135"/>
        <v/>
      </c>
    </row>
    <row r="1097" spans="2:18" ht="13" x14ac:dyDescent="0.3">
      <c r="B1097" s="58">
        <f t="shared" si="131"/>
        <v>0</v>
      </c>
      <c r="C1097" s="58" t="str">
        <f t="shared" si="132"/>
        <v/>
      </c>
      <c r="D1097" s="58" t="str">
        <f>IF(OR(E1097=0,E1097=""),"",COUNTIF($E$7:E1097,E1097)&amp;E1097)</f>
        <v/>
      </c>
      <c r="E1097" s="58" t="str">
        <f t="shared" si="133"/>
        <v/>
      </c>
      <c r="F1097" s="57">
        <f t="shared" si="134"/>
        <v>0</v>
      </c>
      <c r="H1097" s="51"/>
      <c r="I1097" s="50"/>
      <c r="J1097" s="50"/>
      <c r="K1097" s="50"/>
      <c r="L1097" s="55" t="str">
        <f t="shared" si="130"/>
        <v/>
      </c>
      <c r="M1097" s="48"/>
      <c r="N1097" s="49"/>
      <c r="O1097" s="50"/>
      <c r="P1097" s="81" t="str">
        <f t="shared" si="136"/>
        <v/>
      </c>
      <c r="Q1097" s="5"/>
      <c r="R1097" s="81" t="str">
        <f t="shared" si="135"/>
        <v/>
      </c>
    </row>
    <row r="1098" spans="2:18" ht="13" x14ac:dyDescent="0.3">
      <c r="B1098" s="58">
        <f t="shared" si="131"/>
        <v>0</v>
      </c>
      <c r="C1098" s="58" t="str">
        <f t="shared" si="132"/>
        <v/>
      </c>
      <c r="D1098" s="58" t="str">
        <f>IF(OR(E1098=0,E1098=""),"",COUNTIF($E$7:E1098,E1098)&amp;E1098)</f>
        <v/>
      </c>
      <c r="E1098" s="58" t="str">
        <f t="shared" si="133"/>
        <v/>
      </c>
      <c r="F1098" s="57">
        <f t="shared" si="134"/>
        <v>0</v>
      </c>
      <c r="H1098" s="51"/>
      <c r="I1098" s="50"/>
      <c r="J1098" s="50"/>
      <c r="K1098" s="50"/>
      <c r="L1098" s="55" t="str">
        <f t="shared" ref="L1098:L1161" si="137">IFERROR(IF(K1098="","",VLOOKUP(K1098,T_Akun,2,0)),"Cek Kembali Kode Akun nya!!!")</f>
        <v/>
      </c>
      <c r="M1098" s="48"/>
      <c r="N1098" s="49"/>
      <c r="O1098" s="50"/>
      <c r="P1098" s="81" t="str">
        <f t="shared" si="136"/>
        <v/>
      </c>
      <c r="Q1098" s="5"/>
      <c r="R1098" s="81" t="str">
        <f t="shared" si="135"/>
        <v/>
      </c>
    </row>
    <row r="1099" spans="2:18" ht="13" x14ac:dyDescent="0.3">
      <c r="B1099" s="58">
        <f t="shared" ref="B1099:B1162" si="138">IF(C1099&lt;&gt;"","",K1099)</f>
        <v>0</v>
      </c>
      <c r="C1099" s="58" t="str">
        <f t="shared" ref="C1099:C1162" si="139">IF(LEFT(I1099,3)="JP-",K1099,"")</f>
        <v/>
      </c>
      <c r="D1099" s="58" t="str">
        <f>IF(OR(E1099=0,E1099=""),"",COUNTIF($E$7:E1099,E1099)&amp;E1099)</f>
        <v/>
      </c>
      <c r="E1099" s="58" t="str">
        <f t="shared" ref="E1099:E1162" si="140">IF(K1099=Filter_BB,K1099,"")</f>
        <v/>
      </c>
      <c r="F1099" s="57">
        <f t="shared" ref="F1099:F1162" si="141">IF(J1099="",0,1)</f>
        <v>0</v>
      </c>
      <c r="H1099" s="51"/>
      <c r="I1099" s="50"/>
      <c r="J1099" s="50"/>
      <c r="K1099" s="50"/>
      <c r="L1099" s="55" t="str">
        <f t="shared" si="137"/>
        <v/>
      </c>
      <c r="M1099" s="48"/>
      <c r="N1099" s="49"/>
      <c r="O1099" s="50"/>
      <c r="P1099" s="81" t="str">
        <f t="shared" si="136"/>
        <v/>
      </c>
      <c r="Q1099" s="5"/>
      <c r="R1099" s="81" t="str">
        <f t="shared" ref="R1099:R1162" si="142">IF($O1099&gt;0,$O1099,IF($H1099&gt;0,IF($O1100&gt;0,$O1100,""),""))</f>
        <v/>
      </c>
    </row>
    <row r="1100" spans="2:18" ht="13" x14ac:dyDescent="0.3">
      <c r="B1100" s="58">
        <f t="shared" si="138"/>
        <v>0</v>
      </c>
      <c r="C1100" s="58" t="str">
        <f t="shared" si="139"/>
        <v/>
      </c>
      <c r="D1100" s="58" t="str">
        <f>IF(OR(E1100=0,E1100=""),"",COUNTIF($E$7:E1100,E1100)&amp;E1100)</f>
        <v/>
      </c>
      <c r="E1100" s="58" t="str">
        <f t="shared" si="140"/>
        <v/>
      </c>
      <c r="F1100" s="57">
        <f t="shared" si="141"/>
        <v>0</v>
      </c>
      <c r="H1100" s="51"/>
      <c r="I1100" s="50"/>
      <c r="J1100" s="50"/>
      <c r="K1100" s="50"/>
      <c r="L1100" s="55" t="str">
        <f t="shared" si="137"/>
        <v/>
      </c>
      <c r="M1100" s="48"/>
      <c r="N1100" s="49"/>
      <c r="O1100" s="50"/>
      <c r="P1100" s="81" t="str">
        <f t="shared" ref="P1100:P1163" si="143">IF(O1100&gt;0,O1100,IF(H1100&gt;0,IF(OR(P1099="F.TTD",P1099=""),R1101,P1099),""))</f>
        <v/>
      </c>
      <c r="Q1100" s="5"/>
      <c r="R1100" s="81" t="str">
        <f t="shared" si="142"/>
        <v/>
      </c>
    </row>
    <row r="1101" spans="2:18" ht="13" x14ac:dyDescent="0.3">
      <c r="B1101" s="58">
        <f t="shared" si="138"/>
        <v>0</v>
      </c>
      <c r="C1101" s="58" t="str">
        <f t="shared" si="139"/>
        <v/>
      </c>
      <c r="D1101" s="58" t="str">
        <f>IF(OR(E1101=0,E1101=""),"",COUNTIF($E$7:E1101,E1101)&amp;E1101)</f>
        <v/>
      </c>
      <c r="E1101" s="58" t="str">
        <f t="shared" si="140"/>
        <v/>
      </c>
      <c r="F1101" s="57">
        <f t="shared" si="141"/>
        <v>0</v>
      </c>
      <c r="H1101" s="51"/>
      <c r="I1101" s="50"/>
      <c r="J1101" s="50"/>
      <c r="K1101" s="50"/>
      <c r="L1101" s="55" t="str">
        <f t="shared" si="137"/>
        <v/>
      </c>
      <c r="M1101" s="48"/>
      <c r="N1101" s="49"/>
      <c r="O1101" s="50"/>
      <c r="P1101" s="81" t="str">
        <f t="shared" si="143"/>
        <v/>
      </c>
      <c r="Q1101" s="5"/>
      <c r="R1101" s="81" t="str">
        <f t="shared" si="142"/>
        <v/>
      </c>
    </row>
    <row r="1102" spans="2:18" ht="13" x14ac:dyDescent="0.3">
      <c r="B1102" s="58">
        <f t="shared" si="138"/>
        <v>0</v>
      </c>
      <c r="C1102" s="58" t="str">
        <f t="shared" si="139"/>
        <v/>
      </c>
      <c r="D1102" s="58" t="str">
        <f>IF(OR(E1102=0,E1102=""),"",COUNTIF($E$7:E1102,E1102)&amp;E1102)</f>
        <v/>
      </c>
      <c r="E1102" s="58" t="str">
        <f t="shared" si="140"/>
        <v/>
      </c>
      <c r="F1102" s="57">
        <f t="shared" si="141"/>
        <v>0</v>
      </c>
      <c r="H1102" s="51"/>
      <c r="I1102" s="50"/>
      <c r="J1102" s="50"/>
      <c r="K1102" s="50"/>
      <c r="L1102" s="55" t="str">
        <f t="shared" si="137"/>
        <v/>
      </c>
      <c r="M1102" s="48"/>
      <c r="N1102" s="49"/>
      <c r="O1102" s="50"/>
      <c r="P1102" s="81" t="str">
        <f t="shared" si="143"/>
        <v/>
      </c>
      <c r="Q1102" s="5"/>
      <c r="R1102" s="81" t="str">
        <f t="shared" si="142"/>
        <v/>
      </c>
    </row>
    <row r="1103" spans="2:18" ht="13" x14ac:dyDescent="0.3">
      <c r="B1103" s="58">
        <f t="shared" si="138"/>
        <v>0</v>
      </c>
      <c r="C1103" s="58" t="str">
        <f t="shared" si="139"/>
        <v/>
      </c>
      <c r="D1103" s="58" t="str">
        <f>IF(OR(E1103=0,E1103=""),"",COUNTIF($E$7:E1103,E1103)&amp;E1103)</f>
        <v/>
      </c>
      <c r="E1103" s="58" t="str">
        <f t="shared" si="140"/>
        <v/>
      </c>
      <c r="F1103" s="57">
        <f t="shared" si="141"/>
        <v>0</v>
      </c>
      <c r="H1103" s="51"/>
      <c r="I1103" s="50"/>
      <c r="J1103" s="50"/>
      <c r="K1103" s="50"/>
      <c r="L1103" s="55" t="str">
        <f t="shared" si="137"/>
        <v/>
      </c>
      <c r="M1103" s="48"/>
      <c r="N1103" s="49"/>
      <c r="O1103" s="50"/>
      <c r="P1103" s="81" t="str">
        <f t="shared" si="143"/>
        <v/>
      </c>
      <c r="Q1103" s="5"/>
      <c r="R1103" s="81" t="str">
        <f t="shared" si="142"/>
        <v/>
      </c>
    </row>
    <row r="1104" spans="2:18" ht="13" x14ac:dyDescent="0.3">
      <c r="B1104" s="58">
        <f t="shared" si="138"/>
        <v>0</v>
      </c>
      <c r="C1104" s="58" t="str">
        <f t="shared" si="139"/>
        <v/>
      </c>
      <c r="D1104" s="58" t="str">
        <f>IF(OR(E1104=0,E1104=""),"",COUNTIF($E$7:E1104,E1104)&amp;E1104)</f>
        <v/>
      </c>
      <c r="E1104" s="58" t="str">
        <f t="shared" si="140"/>
        <v/>
      </c>
      <c r="F1104" s="57">
        <f t="shared" si="141"/>
        <v>0</v>
      </c>
      <c r="H1104" s="51"/>
      <c r="I1104" s="50"/>
      <c r="J1104" s="50"/>
      <c r="K1104" s="50"/>
      <c r="L1104" s="55" t="str">
        <f t="shared" si="137"/>
        <v/>
      </c>
      <c r="M1104" s="48"/>
      <c r="N1104" s="49"/>
      <c r="O1104" s="50"/>
      <c r="P1104" s="81" t="str">
        <f t="shared" si="143"/>
        <v/>
      </c>
      <c r="Q1104" s="5"/>
      <c r="R1104" s="81" t="str">
        <f t="shared" si="142"/>
        <v/>
      </c>
    </row>
    <row r="1105" spans="2:18" ht="13" x14ac:dyDescent="0.3">
      <c r="B1105" s="58">
        <f t="shared" si="138"/>
        <v>0</v>
      </c>
      <c r="C1105" s="58" t="str">
        <f t="shared" si="139"/>
        <v/>
      </c>
      <c r="D1105" s="58" t="str">
        <f>IF(OR(E1105=0,E1105=""),"",COUNTIF($E$7:E1105,E1105)&amp;E1105)</f>
        <v/>
      </c>
      <c r="E1105" s="58" t="str">
        <f t="shared" si="140"/>
        <v/>
      </c>
      <c r="F1105" s="57">
        <f t="shared" si="141"/>
        <v>0</v>
      </c>
      <c r="H1105" s="51"/>
      <c r="I1105" s="50"/>
      <c r="J1105" s="50"/>
      <c r="K1105" s="50"/>
      <c r="L1105" s="55" t="str">
        <f t="shared" si="137"/>
        <v/>
      </c>
      <c r="M1105" s="48"/>
      <c r="N1105" s="49"/>
      <c r="O1105" s="50"/>
      <c r="P1105" s="81" t="str">
        <f t="shared" si="143"/>
        <v/>
      </c>
      <c r="Q1105" s="5"/>
      <c r="R1105" s="81" t="str">
        <f t="shared" si="142"/>
        <v/>
      </c>
    </row>
    <row r="1106" spans="2:18" ht="13" x14ac:dyDescent="0.3">
      <c r="B1106" s="58">
        <f t="shared" si="138"/>
        <v>0</v>
      </c>
      <c r="C1106" s="58" t="str">
        <f t="shared" si="139"/>
        <v/>
      </c>
      <c r="D1106" s="58" t="str">
        <f>IF(OR(E1106=0,E1106=""),"",COUNTIF($E$7:E1106,E1106)&amp;E1106)</f>
        <v/>
      </c>
      <c r="E1106" s="58" t="str">
        <f t="shared" si="140"/>
        <v/>
      </c>
      <c r="F1106" s="57">
        <f t="shared" si="141"/>
        <v>0</v>
      </c>
      <c r="H1106" s="51"/>
      <c r="I1106" s="50"/>
      <c r="J1106" s="50"/>
      <c r="K1106" s="50"/>
      <c r="L1106" s="55" t="str">
        <f t="shared" si="137"/>
        <v/>
      </c>
      <c r="M1106" s="48"/>
      <c r="N1106" s="49"/>
      <c r="O1106" s="50"/>
      <c r="P1106" s="81" t="str">
        <f t="shared" si="143"/>
        <v/>
      </c>
      <c r="Q1106" s="5"/>
      <c r="R1106" s="81" t="str">
        <f t="shared" si="142"/>
        <v/>
      </c>
    </row>
    <row r="1107" spans="2:18" ht="13" x14ac:dyDescent="0.3">
      <c r="B1107" s="58">
        <f t="shared" si="138"/>
        <v>0</v>
      </c>
      <c r="C1107" s="58" t="str">
        <f t="shared" si="139"/>
        <v/>
      </c>
      <c r="D1107" s="58" t="str">
        <f>IF(OR(E1107=0,E1107=""),"",COUNTIF($E$7:E1107,E1107)&amp;E1107)</f>
        <v/>
      </c>
      <c r="E1107" s="58" t="str">
        <f t="shared" si="140"/>
        <v/>
      </c>
      <c r="F1107" s="57">
        <f t="shared" si="141"/>
        <v>0</v>
      </c>
      <c r="H1107" s="51"/>
      <c r="I1107" s="50"/>
      <c r="J1107" s="50"/>
      <c r="K1107" s="50"/>
      <c r="L1107" s="55" t="str">
        <f t="shared" si="137"/>
        <v/>
      </c>
      <c r="M1107" s="48"/>
      <c r="N1107" s="49"/>
      <c r="O1107" s="50"/>
      <c r="P1107" s="81" t="str">
        <f t="shared" si="143"/>
        <v/>
      </c>
      <c r="Q1107" s="5"/>
      <c r="R1107" s="81" t="str">
        <f t="shared" si="142"/>
        <v/>
      </c>
    </row>
    <row r="1108" spans="2:18" ht="13" x14ac:dyDescent="0.3">
      <c r="B1108" s="58">
        <f t="shared" si="138"/>
        <v>0</v>
      </c>
      <c r="C1108" s="58" t="str">
        <f t="shared" si="139"/>
        <v/>
      </c>
      <c r="D1108" s="58" t="str">
        <f>IF(OR(E1108=0,E1108=""),"",COUNTIF($E$7:E1108,E1108)&amp;E1108)</f>
        <v/>
      </c>
      <c r="E1108" s="58" t="str">
        <f t="shared" si="140"/>
        <v/>
      </c>
      <c r="F1108" s="57">
        <f t="shared" si="141"/>
        <v>0</v>
      </c>
      <c r="H1108" s="51"/>
      <c r="I1108" s="50"/>
      <c r="J1108" s="50"/>
      <c r="K1108" s="50"/>
      <c r="L1108" s="55" t="str">
        <f t="shared" si="137"/>
        <v/>
      </c>
      <c r="M1108" s="48"/>
      <c r="N1108" s="49"/>
      <c r="O1108" s="50"/>
      <c r="P1108" s="81" t="str">
        <f t="shared" si="143"/>
        <v/>
      </c>
      <c r="Q1108" s="5"/>
      <c r="R1108" s="81" t="str">
        <f t="shared" si="142"/>
        <v/>
      </c>
    </row>
    <row r="1109" spans="2:18" ht="13" x14ac:dyDescent="0.3">
      <c r="B1109" s="58">
        <f t="shared" si="138"/>
        <v>0</v>
      </c>
      <c r="C1109" s="58" t="str">
        <f t="shared" si="139"/>
        <v/>
      </c>
      <c r="D1109" s="58" t="str">
        <f>IF(OR(E1109=0,E1109=""),"",COUNTIF($E$7:E1109,E1109)&amp;E1109)</f>
        <v/>
      </c>
      <c r="E1109" s="58" t="str">
        <f t="shared" si="140"/>
        <v/>
      </c>
      <c r="F1109" s="57">
        <f t="shared" si="141"/>
        <v>0</v>
      </c>
      <c r="H1109" s="51"/>
      <c r="I1109" s="50"/>
      <c r="J1109" s="50"/>
      <c r="K1109" s="50"/>
      <c r="L1109" s="55" t="str">
        <f t="shared" si="137"/>
        <v/>
      </c>
      <c r="M1109" s="48"/>
      <c r="N1109" s="49"/>
      <c r="O1109" s="50"/>
      <c r="P1109" s="81" t="str">
        <f t="shared" si="143"/>
        <v/>
      </c>
      <c r="Q1109" s="5"/>
      <c r="R1109" s="81" t="str">
        <f t="shared" si="142"/>
        <v/>
      </c>
    </row>
    <row r="1110" spans="2:18" ht="13" x14ac:dyDescent="0.3">
      <c r="B1110" s="58">
        <f t="shared" si="138"/>
        <v>0</v>
      </c>
      <c r="C1110" s="58" t="str">
        <f t="shared" si="139"/>
        <v/>
      </c>
      <c r="D1110" s="58" t="str">
        <f>IF(OR(E1110=0,E1110=""),"",COUNTIF($E$7:E1110,E1110)&amp;E1110)</f>
        <v/>
      </c>
      <c r="E1110" s="58" t="str">
        <f t="shared" si="140"/>
        <v/>
      </c>
      <c r="F1110" s="57">
        <f t="shared" si="141"/>
        <v>0</v>
      </c>
      <c r="H1110" s="51"/>
      <c r="I1110" s="50"/>
      <c r="J1110" s="50"/>
      <c r="K1110" s="50"/>
      <c r="L1110" s="55" t="str">
        <f t="shared" si="137"/>
        <v/>
      </c>
      <c r="M1110" s="48"/>
      <c r="N1110" s="49"/>
      <c r="O1110" s="50"/>
      <c r="P1110" s="81" t="str">
        <f t="shared" si="143"/>
        <v/>
      </c>
      <c r="Q1110" s="5"/>
      <c r="R1110" s="81" t="str">
        <f t="shared" si="142"/>
        <v/>
      </c>
    </row>
    <row r="1111" spans="2:18" ht="13" x14ac:dyDescent="0.3">
      <c r="B1111" s="58">
        <f t="shared" si="138"/>
        <v>0</v>
      </c>
      <c r="C1111" s="58" t="str">
        <f t="shared" si="139"/>
        <v/>
      </c>
      <c r="D1111" s="58" t="str">
        <f>IF(OR(E1111=0,E1111=""),"",COUNTIF($E$7:E1111,E1111)&amp;E1111)</f>
        <v/>
      </c>
      <c r="E1111" s="58" t="str">
        <f t="shared" si="140"/>
        <v/>
      </c>
      <c r="F1111" s="57">
        <f t="shared" si="141"/>
        <v>0</v>
      </c>
      <c r="H1111" s="51"/>
      <c r="I1111" s="50"/>
      <c r="J1111" s="50"/>
      <c r="K1111" s="50"/>
      <c r="L1111" s="55" t="str">
        <f t="shared" si="137"/>
        <v/>
      </c>
      <c r="M1111" s="48"/>
      <c r="N1111" s="49"/>
      <c r="O1111" s="50"/>
      <c r="P1111" s="81" t="str">
        <f t="shared" si="143"/>
        <v/>
      </c>
      <c r="Q1111" s="5"/>
      <c r="R1111" s="81" t="str">
        <f t="shared" si="142"/>
        <v/>
      </c>
    </row>
    <row r="1112" spans="2:18" ht="13" x14ac:dyDescent="0.3">
      <c r="B1112" s="58">
        <f t="shared" si="138"/>
        <v>0</v>
      </c>
      <c r="C1112" s="58" t="str">
        <f t="shared" si="139"/>
        <v/>
      </c>
      <c r="D1112" s="58" t="str">
        <f>IF(OR(E1112=0,E1112=""),"",COUNTIF($E$7:E1112,E1112)&amp;E1112)</f>
        <v/>
      </c>
      <c r="E1112" s="58" t="str">
        <f t="shared" si="140"/>
        <v/>
      </c>
      <c r="F1112" s="57">
        <f t="shared" si="141"/>
        <v>0</v>
      </c>
      <c r="H1112" s="51"/>
      <c r="I1112" s="50"/>
      <c r="J1112" s="50"/>
      <c r="K1112" s="50"/>
      <c r="L1112" s="55" t="str">
        <f t="shared" si="137"/>
        <v/>
      </c>
      <c r="M1112" s="48"/>
      <c r="N1112" s="49"/>
      <c r="O1112" s="50"/>
      <c r="P1112" s="81" t="str">
        <f t="shared" si="143"/>
        <v/>
      </c>
      <c r="Q1112" s="5"/>
      <c r="R1112" s="81" t="str">
        <f t="shared" si="142"/>
        <v/>
      </c>
    </row>
    <row r="1113" spans="2:18" ht="13" x14ac:dyDescent="0.3">
      <c r="B1113" s="58">
        <f t="shared" si="138"/>
        <v>0</v>
      </c>
      <c r="C1113" s="58" t="str">
        <f t="shared" si="139"/>
        <v/>
      </c>
      <c r="D1113" s="58" t="str">
        <f>IF(OR(E1113=0,E1113=""),"",COUNTIF($E$7:E1113,E1113)&amp;E1113)</f>
        <v/>
      </c>
      <c r="E1113" s="58" t="str">
        <f t="shared" si="140"/>
        <v/>
      </c>
      <c r="F1113" s="57">
        <f t="shared" si="141"/>
        <v>0</v>
      </c>
      <c r="H1113" s="51"/>
      <c r="I1113" s="50"/>
      <c r="J1113" s="50"/>
      <c r="K1113" s="50"/>
      <c r="L1113" s="55" t="str">
        <f t="shared" si="137"/>
        <v/>
      </c>
      <c r="M1113" s="48"/>
      <c r="N1113" s="49"/>
      <c r="O1113" s="50"/>
      <c r="P1113" s="81" t="str">
        <f t="shared" si="143"/>
        <v/>
      </c>
      <c r="Q1113" s="5"/>
      <c r="R1113" s="81" t="str">
        <f t="shared" si="142"/>
        <v/>
      </c>
    </row>
    <row r="1114" spans="2:18" ht="13" x14ac:dyDescent="0.3">
      <c r="B1114" s="58">
        <f t="shared" si="138"/>
        <v>0</v>
      </c>
      <c r="C1114" s="58" t="str">
        <f t="shared" si="139"/>
        <v/>
      </c>
      <c r="D1114" s="58" t="str">
        <f>IF(OR(E1114=0,E1114=""),"",COUNTIF($E$7:E1114,E1114)&amp;E1114)</f>
        <v/>
      </c>
      <c r="E1114" s="58" t="str">
        <f t="shared" si="140"/>
        <v/>
      </c>
      <c r="F1114" s="57">
        <f t="shared" si="141"/>
        <v>0</v>
      </c>
      <c r="H1114" s="51"/>
      <c r="I1114" s="50"/>
      <c r="J1114" s="50"/>
      <c r="K1114" s="50"/>
      <c r="L1114" s="55" t="str">
        <f t="shared" si="137"/>
        <v/>
      </c>
      <c r="M1114" s="48"/>
      <c r="N1114" s="49"/>
      <c r="O1114" s="50"/>
      <c r="P1114" s="81" t="str">
        <f t="shared" si="143"/>
        <v/>
      </c>
      <c r="Q1114" s="5"/>
      <c r="R1114" s="81" t="str">
        <f t="shared" si="142"/>
        <v/>
      </c>
    </row>
    <row r="1115" spans="2:18" ht="13" x14ac:dyDescent="0.3">
      <c r="B1115" s="58">
        <f t="shared" si="138"/>
        <v>0</v>
      </c>
      <c r="C1115" s="58" t="str">
        <f t="shared" si="139"/>
        <v/>
      </c>
      <c r="D1115" s="58" t="str">
        <f>IF(OR(E1115=0,E1115=""),"",COUNTIF($E$7:E1115,E1115)&amp;E1115)</f>
        <v/>
      </c>
      <c r="E1115" s="58" t="str">
        <f t="shared" si="140"/>
        <v/>
      </c>
      <c r="F1115" s="57">
        <f t="shared" si="141"/>
        <v>0</v>
      </c>
      <c r="H1115" s="51"/>
      <c r="I1115" s="50"/>
      <c r="J1115" s="50"/>
      <c r="K1115" s="50"/>
      <c r="L1115" s="55" t="str">
        <f t="shared" si="137"/>
        <v/>
      </c>
      <c r="M1115" s="48"/>
      <c r="N1115" s="49"/>
      <c r="O1115" s="50"/>
      <c r="P1115" s="81" t="str">
        <f t="shared" si="143"/>
        <v/>
      </c>
      <c r="Q1115" s="5"/>
      <c r="R1115" s="81" t="str">
        <f t="shared" si="142"/>
        <v/>
      </c>
    </row>
    <row r="1116" spans="2:18" ht="13" x14ac:dyDescent="0.3">
      <c r="B1116" s="58">
        <f t="shared" si="138"/>
        <v>0</v>
      </c>
      <c r="C1116" s="58" t="str">
        <f t="shared" si="139"/>
        <v/>
      </c>
      <c r="D1116" s="58" t="str">
        <f>IF(OR(E1116=0,E1116=""),"",COUNTIF($E$7:E1116,E1116)&amp;E1116)</f>
        <v/>
      </c>
      <c r="E1116" s="58" t="str">
        <f t="shared" si="140"/>
        <v/>
      </c>
      <c r="F1116" s="57">
        <f t="shared" si="141"/>
        <v>0</v>
      </c>
      <c r="H1116" s="51"/>
      <c r="I1116" s="50"/>
      <c r="J1116" s="50"/>
      <c r="K1116" s="50"/>
      <c r="L1116" s="55" t="str">
        <f t="shared" si="137"/>
        <v/>
      </c>
      <c r="M1116" s="48"/>
      <c r="N1116" s="49"/>
      <c r="O1116" s="50"/>
      <c r="P1116" s="81" t="str">
        <f t="shared" si="143"/>
        <v/>
      </c>
      <c r="Q1116" s="5"/>
      <c r="R1116" s="81" t="str">
        <f t="shared" si="142"/>
        <v/>
      </c>
    </row>
    <row r="1117" spans="2:18" ht="13" x14ac:dyDescent="0.3">
      <c r="B1117" s="58">
        <f t="shared" si="138"/>
        <v>0</v>
      </c>
      <c r="C1117" s="58" t="str">
        <f t="shared" si="139"/>
        <v/>
      </c>
      <c r="D1117" s="58" t="str">
        <f>IF(OR(E1117=0,E1117=""),"",COUNTIF($E$7:E1117,E1117)&amp;E1117)</f>
        <v/>
      </c>
      <c r="E1117" s="58" t="str">
        <f t="shared" si="140"/>
        <v/>
      </c>
      <c r="F1117" s="57">
        <f t="shared" si="141"/>
        <v>0</v>
      </c>
      <c r="H1117" s="51"/>
      <c r="I1117" s="50"/>
      <c r="J1117" s="50"/>
      <c r="K1117" s="50"/>
      <c r="L1117" s="55" t="str">
        <f t="shared" si="137"/>
        <v/>
      </c>
      <c r="M1117" s="48"/>
      <c r="N1117" s="49"/>
      <c r="O1117" s="50"/>
      <c r="P1117" s="81" t="str">
        <f t="shared" si="143"/>
        <v/>
      </c>
      <c r="Q1117" s="5"/>
      <c r="R1117" s="81" t="str">
        <f t="shared" si="142"/>
        <v/>
      </c>
    </row>
    <row r="1118" spans="2:18" ht="13" x14ac:dyDescent="0.3">
      <c r="B1118" s="58">
        <f t="shared" si="138"/>
        <v>0</v>
      </c>
      <c r="C1118" s="58" t="str">
        <f t="shared" si="139"/>
        <v/>
      </c>
      <c r="D1118" s="58" t="str">
        <f>IF(OR(E1118=0,E1118=""),"",COUNTIF($E$7:E1118,E1118)&amp;E1118)</f>
        <v/>
      </c>
      <c r="E1118" s="58" t="str">
        <f t="shared" si="140"/>
        <v/>
      </c>
      <c r="F1118" s="57">
        <f t="shared" si="141"/>
        <v>0</v>
      </c>
      <c r="H1118" s="51"/>
      <c r="I1118" s="50"/>
      <c r="J1118" s="50"/>
      <c r="K1118" s="50"/>
      <c r="L1118" s="55" t="str">
        <f t="shared" si="137"/>
        <v/>
      </c>
      <c r="M1118" s="48"/>
      <c r="N1118" s="49"/>
      <c r="O1118" s="50"/>
      <c r="P1118" s="81" t="str">
        <f t="shared" si="143"/>
        <v/>
      </c>
      <c r="Q1118" s="5"/>
      <c r="R1118" s="81" t="str">
        <f t="shared" si="142"/>
        <v/>
      </c>
    </row>
    <row r="1119" spans="2:18" ht="13" x14ac:dyDescent="0.3">
      <c r="B1119" s="58">
        <f t="shared" si="138"/>
        <v>0</v>
      </c>
      <c r="C1119" s="58" t="str">
        <f t="shared" si="139"/>
        <v/>
      </c>
      <c r="D1119" s="58" t="str">
        <f>IF(OR(E1119=0,E1119=""),"",COUNTIF($E$7:E1119,E1119)&amp;E1119)</f>
        <v/>
      </c>
      <c r="E1119" s="58" t="str">
        <f t="shared" si="140"/>
        <v/>
      </c>
      <c r="F1119" s="57">
        <f t="shared" si="141"/>
        <v>0</v>
      </c>
      <c r="H1119" s="51"/>
      <c r="I1119" s="50"/>
      <c r="J1119" s="50"/>
      <c r="K1119" s="50"/>
      <c r="L1119" s="55" t="str">
        <f t="shared" si="137"/>
        <v/>
      </c>
      <c r="M1119" s="48"/>
      <c r="N1119" s="49"/>
      <c r="O1119" s="50"/>
      <c r="P1119" s="81" t="str">
        <f t="shared" si="143"/>
        <v/>
      </c>
      <c r="Q1119" s="5"/>
      <c r="R1119" s="81" t="str">
        <f t="shared" si="142"/>
        <v/>
      </c>
    </row>
    <row r="1120" spans="2:18" ht="13" x14ac:dyDescent="0.3">
      <c r="B1120" s="58">
        <f t="shared" si="138"/>
        <v>0</v>
      </c>
      <c r="C1120" s="58" t="str">
        <f t="shared" si="139"/>
        <v/>
      </c>
      <c r="D1120" s="58" t="str">
        <f>IF(OR(E1120=0,E1120=""),"",COUNTIF($E$7:E1120,E1120)&amp;E1120)</f>
        <v/>
      </c>
      <c r="E1120" s="58" t="str">
        <f t="shared" si="140"/>
        <v/>
      </c>
      <c r="F1120" s="57">
        <f t="shared" si="141"/>
        <v>0</v>
      </c>
      <c r="H1120" s="51"/>
      <c r="I1120" s="50"/>
      <c r="J1120" s="50"/>
      <c r="K1120" s="50"/>
      <c r="L1120" s="55" t="str">
        <f t="shared" si="137"/>
        <v/>
      </c>
      <c r="M1120" s="48"/>
      <c r="N1120" s="49"/>
      <c r="O1120" s="50"/>
      <c r="P1120" s="81" t="str">
        <f t="shared" si="143"/>
        <v/>
      </c>
      <c r="Q1120" s="5"/>
      <c r="R1120" s="81" t="str">
        <f t="shared" si="142"/>
        <v/>
      </c>
    </row>
    <row r="1121" spans="2:18" ht="13" x14ac:dyDescent="0.3">
      <c r="B1121" s="58">
        <f t="shared" si="138"/>
        <v>0</v>
      </c>
      <c r="C1121" s="58" t="str">
        <f t="shared" si="139"/>
        <v/>
      </c>
      <c r="D1121" s="58" t="str">
        <f>IF(OR(E1121=0,E1121=""),"",COUNTIF($E$7:E1121,E1121)&amp;E1121)</f>
        <v/>
      </c>
      <c r="E1121" s="58" t="str">
        <f t="shared" si="140"/>
        <v/>
      </c>
      <c r="F1121" s="57">
        <f t="shared" si="141"/>
        <v>0</v>
      </c>
      <c r="H1121" s="51"/>
      <c r="I1121" s="50"/>
      <c r="J1121" s="50"/>
      <c r="K1121" s="50"/>
      <c r="L1121" s="55" t="str">
        <f t="shared" si="137"/>
        <v/>
      </c>
      <c r="M1121" s="48"/>
      <c r="N1121" s="49"/>
      <c r="O1121" s="50"/>
      <c r="P1121" s="81" t="str">
        <f t="shared" si="143"/>
        <v/>
      </c>
      <c r="Q1121" s="5"/>
      <c r="R1121" s="81" t="str">
        <f t="shared" si="142"/>
        <v/>
      </c>
    </row>
    <row r="1122" spans="2:18" ht="13" x14ac:dyDescent="0.3">
      <c r="B1122" s="58">
        <f t="shared" si="138"/>
        <v>0</v>
      </c>
      <c r="C1122" s="58" t="str">
        <f t="shared" si="139"/>
        <v/>
      </c>
      <c r="D1122" s="58" t="str">
        <f>IF(OR(E1122=0,E1122=""),"",COUNTIF($E$7:E1122,E1122)&amp;E1122)</f>
        <v/>
      </c>
      <c r="E1122" s="58" t="str">
        <f t="shared" si="140"/>
        <v/>
      </c>
      <c r="F1122" s="57">
        <f t="shared" si="141"/>
        <v>0</v>
      </c>
      <c r="H1122" s="51"/>
      <c r="I1122" s="50"/>
      <c r="J1122" s="50"/>
      <c r="K1122" s="50"/>
      <c r="L1122" s="55" t="str">
        <f t="shared" si="137"/>
        <v/>
      </c>
      <c r="M1122" s="48"/>
      <c r="N1122" s="49"/>
      <c r="O1122" s="50"/>
      <c r="P1122" s="81" t="str">
        <f t="shared" si="143"/>
        <v/>
      </c>
      <c r="Q1122" s="5"/>
      <c r="R1122" s="81" t="str">
        <f t="shared" si="142"/>
        <v/>
      </c>
    </row>
    <row r="1123" spans="2:18" ht="13" x14ac:dyDescent="0.3">
      <c r="B1123" s="58">
        <f t="shared" si="138"/>
        <v>0</v>
      </c>
      <c r="C1123" s="58" t="str">
        <f t="shared" si="139"/>
        <v/>
      </c>
      <c r="D1123" s="58" t="str">
        <f>IF(OR(E1123=0,E1123=""),"",COUNTIF($E$7:E1123,E1123)&amp;E1123)</f>
        <v/>
      </c>
      <c r="E1123" s="58" t="str">
        <f t="shared" si="140"/>
        <v/>
      </c>
      <c r="F1123" s="57">
        <f t="shared" si="141"/>
        <v>0</v>
      </c>
      <c r="H1123" s="51"/>
      <c r="I1123" s="50"/>
      <c r="J1123" s="50"/>
      <c r="K1123" s="50"/>
      <c r="L1123" s="55" t="str">
        <f t="shared" si="137"/>
        <v/>
      </c>
      <c r="M1123" s="48"/>
      <c r="N1123" s="49"/>
      <c r="O1123" s="50"/>
      <c r="P1123" s="81" t="str">
        <f t="shared" si="143"/>
        <v/>
      </c>
      <c r="Q1123" s="5"/>
      <c r="R1123" s="81" t="str">
        <f t="shared" si="142"/>
        <v/>
      </c>
    </row>
    <row r="1124" spans="2:18" ht="13" x14ac:dyDescent="0.3">
      <c r="B1124" s="58">
        <f t="shared" si="138"/>
        <v>0</v>
      </c>
      <c r="C1124" s="58" t="str">
        <f t="shared" si="139"/>
        <v/>
      </c>
      <c r="D1124" s="58" t="str">
        <f>IF(OR(E1124=0,E1124=""),"",COUNTIF($E$7:E1124,E1124)&amp;E1124)</f>
        <v/>
      </c>
      <c r="E1124" s="58" t="str">
        <f t="shared" si="140"/>
        <v/>
      </c>
      <c r="F1124" s="57">
        <f t="shared" si="141"/>
        <v>0</v>
      </c>
      <c r="H1124" s="51"/>
      <c r="I1124" s="50"/>
      <c r="J1124" s="50"/>
      <c r="K1124" s="50"/>
      <c r="L1124" s="55" t="str">
        <f t="shared" si="137"/>
        <v/>
      </c>
      <c r="M1124" s="48"/>
      <c r="N1124" s="49"/>
      <c r="O1124" s="50"/>
      <c r="P1124" s="81" t="str">
        <f t="shared" si="143"/>
        <v/>
      </c>
      <c r="Q1124" s="5"/>
      <c r="R1124" s="81" t="str">
        <f t="shared" si="142"/>
        <v/>
      </c>
    </row>
    <row r="1125" spans="2:18" ht="13" x14ac:dyDescent="0.3">
      <c r="B1125" s="58">
        <f t="shared" si="138"/>
        <v>0</v>
      </c>
      <c r="C1125" s="58" t="str">
        <f t="shared" si="139"/>
        <v/>
      </c>
      <c r="D1125" s="58" t="str">
        <f>IF(OR(E1125=0,E1125=""),"",COUNTIF($E$7:E1125,E1125)&amp;E1125)</f>
        <v/>
      </c>
      <c r="E1125" s="58" t="str">
        <f t="shared" si="140"/>
        <v/>
      </c>
      <c r="F1125" s="57">
        <f t="shared" si="141"/>
        <v>0</v>
      </c>
      <c r="H1125" s="51"/>
      <c r="I1125" s="50"/>
      <c r="J1125" s="50"/>
      <c r="K1125" s="50"/>
      <c r="L1125" s="55" t="str">
        <f t="shared" si="137"/>
        <v/>
      </c>
      <c r="M1125" s="48"/>
      <c r="N1125" s="49"/>
      <c r="O1125" s="50"/>
      <c r="P1125" s="81" t="str">
        <f t="shared" si="143"/>
        <v/>
      </c>
      <c r="Q1125" s="5"/>
      <c r="R1125" s="81" t="str">
        <f t="shared" si="142"/>
        <v/>
      </c>
    </row>
    <row r="1126" spans="2:18" ht="13" x14ac:dyDescent="0.3">
      <c r="B1126" s="58">
        <f t="shared" si="138"/>
        <v>0</v>
      </c>
      <c r="C1126" s="58" t="str">
        <f t="shared" si="139"/>
        <v/>
      </c>
      <c r="D1126" s="58" t="str">
        <f>IF(OR(E1126=0,E1126=""),"",COUNTIF($E$7:E1126,E1126)&amp;E1126)</f>
        <v/>
      </c>
      <c r="E1126" s="58" t="str">
        <f t="shared" si="140"/>
        <v/>
      </c>
      <c r="F1126" s="57">
        <f t="shared" si="141"/>
        <v>0</v>
      </c>
      <c r="H1126" s="51"/>
      <c r="I1126" s="50"/>
      <c r="J1126" s="50"/>
      <c r="K1126" s="50"/>
      <c r="L1126" s="55" t="str">
        <f t="shared" si="137"/>
        <v/>
      </c>
      <c r="M1126" s="48"/>
      <c r="N1126" s="49"/>
      <c r="O1126" s="50"/>
      <c r="P1126" s="81" t="str">
        <f t="shared" si="143"/>
        <v/>
      </c>
      <c r="Q1126" s="5"/>
      <c r="R1126" s="81" t="str">
        <f t="shared" si="142"/>
        <v/>
      </c>
    </row>
    <row r="1127" spans="2:18" ht="13" x14ac:dyDescent="0.3">
      <c r="B1127" s="58">
        <f t="shared" si="138"/>
        <v>0</v>
      </c>
      <c r="C1127" s="58" t="str">
        <f t="shared" si="139"/>
        <v/>
      </c>
      <c r="D1127" s="58" t="str">
        <f>IF(OR(E1127=0,E1127=""),"",COUNTIF($E$7:E1127,E1127)&amp;E1127)</f>
        <v/>
      </c>
      <c r="E1127" s="58" t="str">
        <f t="shared" si="140"/>
        <v/>
      </c>
      <c r="F1127" s="57">
        <f t="shared" si="141"/>
        <v>0</v>
      </c>
      <c r="H1127" s="51"/>
      <c r="I1127" s="50"/>
      <c r="J1127" s="50"/>
      <c r="K1127" s="50"/>
      <c r="L1127" s="55" t="str">
        <f t="shared" si="137"/>
        <v/>
      </c>
      <c r="M1127" s="48"/>
      <c r="N1127" s="49"/>
      <c r="O1127" s="50"/>
      <c r="P1127" s="81" t="str">
        <f t="shared" si="143"/>
        <v/>
      </c>
      <c r="Q1127" s="5"/>
      <c r="R1127" s="81" t="str">
        <f t="shared" si="142"/>
        <v/>
      </c>
    </row>
    <row r="1128" spans="2:18" ht="13" x14ac:dyDescent="0.3">
      <c r="B1128" s="58">
        <f t="shared" si="138"/>
        <v>0</v>
      </c>
      <c r="C1128" s="58" t="str">
        <f t="shared" si="139"/>
        <v/>
      </c>
      <c r="D1128" s="58" t="str">
        <f>IF(OR(E1128=0,E1128=""),"",COUNTIF($E$7:E1128,E1128)&amp;E1128)</f>
        <v/>
      </c>
      <c r="E1128" s="58" t="str">
        <f t="shared" si="140"/>
        <v/>
      </c>
      <c r="F1128" s="57">
        <f t="shared" si="141"/>
        <v>0</v>
      </c>
      <c r="H1128" s="51"/>
      <c r="I1128" s="50"/>
      <c r="J1128" s="50"/>
      <c r="K1128" s="50"/>
      <c r="L1128" s="55" t="str">
        <f t="shared" si="137"/>
        <v/>
      </c>
      <c r="M1128" s="48"/>
      <c r="N1128" s="49"/>
      <c r="O1128" s="50"/>
      <c r="P1128" s="81" t="str">
        <f t="shared" si="143"/>
        <v/>
      </c>
      <c r="Q1128" s="5"/>
      <c r="R1128" s="81" t="str">
        <f t="shared" si="142"/>
        <v/>
      </c>
    </row>
    <row r="1129" spans="2:18" ht="13" x14ac:dyDescent="0.3">
      <c r="B1129" s="58">
        <f t="shared" si="138"/>
        <v>0</v>
      </c>
      <c r="C1129" s="58" t="str">
        <f t="shared" si="139"/>
        <v/>
      </c>
      <c r="D1129" s="58" t="str">
        <f>IF(OR(E1129=0,E1129=""),"",COUNTIF($E$7:E1129,E1129)&amp;E1129)</f>
        <v/>
      </c>
      <c r="E1129" s="58" t="str">
        <f t="shared" si="140"/>
        <v/>
      </c>
      <c r="F1129" s="57">
        <f t="shared" si="141"/>
        <v>0</v>
      </c>
      <c r="H1129" s="51"/>
      <c r="I1129" s="50"/>
      <c r="J1129" s="50"/>
      <c r="K1129" s="50"/>
      <c r="L1129" s="55" t="str">
        <f t="shared" si="137"/>
        <v/>
      </c>
      <c r="M1129" s="48"/>
      <c r="N1129" s="49"/>
      <c r="O1129" s="50"/>
      <c r="P1129" s="81" t="str">
        <f t="shared" si="143"/>
        <v/>
      </c>
      <c r="Q1129" s="5"/>
      <c r="R1129" s="81" t="str">
        <f t="shared" si="142"/>
        <v/>
      </c>
    </row>
    <row r="1130" spans="2:18" ht="13" x14ac:dyDescent="0.3">
      <c r="B1130" s="58">
        <f t="shared" si="138"/>
        <v>0</v>
      </c>
      <c r="C1130" s="58" t="str">
        <f t="shared" si="139"/>
        <v/>
      </c>
      <c r="D1130" s="58" t="str">
        <f>IF(OR(E1130=0,E1130=""),"",COUNTIF($E$7:E1130,E1130)&amp;E1130)</f>
        <v/>
      </c>
      <c r="E1130" s="58" t="str">
        <f t="shared" si="140"/>
        <v/>
      </c>
      <c r="F1130" s="57">
        <f t="shared" si="141"/>
        <v>0</v>
      </c>
      <c r="H1130" s="51"/>
      <c r="I1130" s="50"/>
      <c r="J1130" s="50"/>
      <c r="K1130" s="50"/>
      <c r="L1130" s="55" t="str">
        <f t="shared" si="137"/>
        <v/>
      </c>
      <c r="M1130" s="48"/>
      <c r="N1130" s="49"/>
      <c r="O1130" s="50"/>
      <c r="P1130" s="81" t="str">
        <f t="shared" si="143"/>
        <v/>
      </c>
      <c r="Q1130" s="5"/>
      <c r="R1130" s="81" t="str">
        <f t="shared" si="142"/>
        <v/>
      </c>
    </row>
    <row r="1131" spans="2:18" ht="13" x14ac:dyDescent="0.3">
      <c r="B1131" s="58">
        <f t="shared" si="138"/>
        <v>0</v>
      </c>
      <c r="C1131" s="58" t="str">
        <f t="shared" si="139"/>
        <v/>
      </c>
      <c r="D1131" s="58" t="str">
        <f>IF(OR(E1131=0,E1131=""),"",COUNTIF($E$7:E1131,E1131)&amp;E1131)</f>
        <v/>
      </c>
      <c r="E1131" s="58" t="str">
        <f t="shared" si="140"/>
        <v/>
      </c>
      <c r="F1131" s="57">
        <f t="shared" si="141"/>
        <v>0</v>
      </c>
      <c r="H1131" s="51"/>
      <c r="I1131" s="50"/>
      <c r="J1131" s="50"/>
      <c r="K1131" s="50"/>
      <c r="L1131" s="55" t="str">
        <f t="shared" si="137"/>
        <v/>
      </c>
      <c r="M1131" s="48"/>
      <c r="N1131" s="49"/>
      <c r="O1131" s="50"/>
      <c r="P1131" s="81" t="str">
        <f t="shared" si="143"/>
        <v/>
      </c>
      <c r="Q1131" s="5"/>
      <c r="R1131" s="81" t="str">
        <f t="shared" si="142"/>
        <v/>
      </c>
    </row>
    <row r="1132" spans="2:18" ht="13" x14ac:dyDescent="0.3">
      <c r="B1132" s="58">
        <f t="shared" si="138"/>
        <v>0</v>
      </c>
      <c r="C1132" s="58" t="str">
        <f t="shared" si="139"/>
        <v/>
      </c>
      <c r="D1132" s="58" t="str">
        <f>IF(OR(E1132=0,E1132=""),"",COUNTIF($E$7:E1132,E1132)&amp;E1132)</f>
        <v/>
      </c>
      <c r="E1132" s="58" t="str">
        <f t="shared" si="140"/>
        <v/>
      </c>
      <c r="F1132" s="57">
        <f t="shared" si="141"/>
        <v>0</v>
      </c>
      <c r="H1132" s="51"/>
      <c r="I1132" s="50"/>
      <c r="J1132" s="50"/>
      <c r="K1132" s="50"/>
      <c r="L1132" s="55" t="str">
        <f t="shared" si="137"/>
        <v/>
      </c>
      <c r="M1132" s="48"/>
      <c r="N1132" s="49"/>
      <c r="O1132" s="50"/>
      <c r="P1132" s="81" t="str">
        <f t="shared" si="143"/>
        <v/>
      </c>
      <c r="Q1132" s="5"/>
      <c r="R1132" s="81" t="str">
        <f t="shared" si="142"/>
        <v/>
      </c>
    </row>
    <row r="1133" spans="2:18" ht="13" x14ac:dyDescent="0.3">
      <c r="B1133" s="58">
        <f t="shared" si="138"/>
        <v>0</v>
      </c>
      <c r="C1133" s="58" t="str">
        <f t="shared" si="139"/>
        <v/>
      </c>
      <c r="D1133" s="58" t="str">
        <f>IF(OR(E1133=0,E1133=""),"",COUNTIF($E$7:E1133,E1133)&amp;E1133)</f>
        <v/>
      </c>
      <c r="E1133" s="58" t="str">
        <f t="shared" si="140"/>
        <v/>
      </c>
      <c r="F1133" s="57">
        <f t="shared" si="141"/>
        <v>0</v>
      </c>
      <c r="H1133" s="51"/>
      <c r="I1133" s="50"/>
      <c r="J1133" s="50"/>
      <c r="K1133" s="50"/>
      <c r="L1133" s="55" t="str">
        <f t="shared" si="137"/>
        <v/>
      </c>
      <c r="M1133" s="48"/>
      <c r="N1133" s="49"/>
      <c r="O1133" s="50"/>
      <c r="P1133" s="81" t="str">
        <f t="shared" si="143"/>
        <v/>
      </c>
      <c r="Q1133" s="5"/>
      <c r="R1133" s="81" t="str">
        <f t="shared" si="142"/>
        <v/>
      </c>
    </row>
    <row r="1134" spans="2:18" ht="13" x14ac:dyDescent="0.3">
      <c r="B1134" s="58">
        <f t="shared" si="138"/>
        <v>0</v>
      </c>
      <c r="C1134" s="58" t="str">
        <f t="shared" si="139"/>
        <v/>
      </c>
      <c r="D1134" s="58" t="str">
        <f>IF(OR(E1134=0,E1134=""),"",COUNTIF($E$7:E1134,E1134)&amp;E1134)</f>
        <v/>
      </c>
      <c r="E1134" s="58" t="str">
        <f t="shared" si="140"/>
        <v/>
      </c>
      <c r="F1134" s="57">
        <f t="shared" si="141"/>
        <v>0</v>
      </c>
      <c r="H1134" s="51"/>
      <c r="I1134" s="50"/>
      <c r="J1134" s="50"/>
      <c r="K1134" s="50"/>
      <c r="L1134" s="55" t="str">
        <f t="shared" si="137"/>
        <v/>
      </c>
      <c r="M1134" s="48"/>
      <c r="N1134" s="49"/>
      <c r="O1134" s="50"/>
      <c r="P1134" s="81" t="str">
        <f t="shared" si="143"/>
        <v/>
      </c>
      <c r="Q1134" s="5"/>
      <c r="R1134" s="81" t="str">
        <f t="shared" si="142"/>
        <v/>
      </c>
    </row>
    <row r="1135" spans="2:18" ht="13" x14ac:dyDescent="0.3">
      <c r="B1135" s="58">
        <f t="shared" si="138"/>
        <v>0</v>
      </c>
      <c r="C1135" s="58" t="str">
        <f t="shared" si="139"/>
        <v/>
      </c>
      <c r="D1135" s="58" t="str">
        <f>IF(OR(E1135=0,E1135=""),"",COUNTIF($E$7:E1135,E1135)&amp;E1135)</f>
        <v/>
      </c>
      <c r="E1135" s="58" t="str">
        <f t="shared" si="140"/>
        <v/>
      </c>
      <c r="F1135" s="57">
        <f t="shared" si="141"/>
        <v>0</v>
      </c>
      <c r="H1135" s="51"/>
      <c r="I1135" s="50"/>
      <c r="J1135" s="50"/>
      <c r="K1135" s="50"/>
      <c r="L1135" s="55" t="str">
        <f t="shared" si="137"/>
        <v/>
      </c>
      <c r="M1135" s="48"/>
      <c r="N1135" s="49"/>
      <c r="O1135" s="50"/>
      <c r="P1135" s="81" t="str">
        <f t="shared" si="143"/>
        <v/>
      </c>
      <c r="Q1135" s="5"/>
      <c r="R1135" s="81" t="str">
        <f t="shared" si="142"/>
        <v/>
      </c>
    </row>
    <row r="1136" spans="2:18" ht="13" x14ac:dyDescent="0.3">
      <c r="B1136" s="58">
        <f t="shared" si="138"/>
        <v>0</v>
      </c>
      <c r="C1136" s="58" t="str">
        <f t="shared" si="139"/>
        <v/>
      </c>
      <c r="D1136" s="58" t="str">
        <f>IF(OR(E1136=0,E1136=""),"",COUNTIF($E$7:E1136,E1136)&amp;E1136)</f>
        <v/>
      </c>
      <c r="E1136" s="58" t="str">
        <f t="shared" si="140"/>
        <v/>
      </c>
      <c r="F1136" s="57">
        <f t="shared" si="141"/>
        <v>0</v>
      </c>
      <c r="H1136" s="51"/>
      <c r="I1136" s="50"/>
      <c r="J1136" s="50"/>
      <c r="K1136" s="50"/>
      <c r="L1136" s="55" t="str">
        <f t="shared" si="137"/>
        <v/>
      </c>
      <c r="M1136" s="48"/>
      <c r="N1136" s="49"/>
      <c r="O1136" s="50"/>
      <c r="P1136" s="81" t="str">
        <f t="shared" si="143"/>
        <v/>
      </c>
      <c r="Q1136" s="5"/>
      <c r="R1136" s="81" t="str">
        <f t="shared" si="142"/>
        <v/>
      </c>
    </row>
    <row r="1137" spans="2:18" ht="13" x14ac:dyDescent="0.3">
      <c r="B1137" s="58">
        <f t="shared" si="138"/>
        <v>0</v>
      </c>
      <c r="C1137" s="58" t="str">
        <f t="shared" si="139"/>
        <v/>
      </c>
      <c r="D1137" s="58" t="str">
        <f>IF(OR(E1137=0,E1137=""),"",COUNTIF($E$7:E1137,E1137)&amp;E1137)</f>
        <v/>
      </c>
      <c r="E1137" s="58" t="str">
        <f t="shared" si="140"/>
        <v/>
      </c>
      <c r="F1137" s="57">
        <f t="shared" si="141"/>
        <v>0</v>
      </c>
      <c r="H1137" s="51"/>
      <c r="I1137" s="50"/>
      <c r="J1137" s="50"/>
      <c r="K1137" s="50"/>
      <c r="L1137" s="55" t="str">
        <f t="shared" si="137"/>
        <v/>
      </c>
      <c r="M1137" s="48"/>
      <c r="N1137" s="49"/>
      <c r="O1137" s="50"/>
      <c r="P1137" s="81" t="str">
        <f t="shared" si="143"/>
        <v/>
      </c>
      <c r="Q1137" s="5"/>
      <c r="R1137" s="81" t="str">
        <f t="shared" si="142"/>
        <v/>
      </c>
    </row>
    <row r="1138" spans="2:18" ht="13" x14ac:dyDescent="0.3">
      <c r="B1138" s="58">
        <f t="shared" si="138"/>
        <v>0</v>
      </c>
      <c r="C1138" s="58" t="str">
        <f t="shared" si="139"/>
        <v/>
      </c>
      <c r="D1138" s="58" t="str">
        <f>IF(OR(E1138=0,E1138=""),"",COUNTIF($E$7:E1138,E1138)&amp;E1138)</f>
        <v/>
      </c>
      <c r="E1138" s="58" t="str">
        <f t="shared" si="140"/>
        <v/>
      </c>
      <c r="F1138" s="57">
        <f t="shared" si="141"/>
        <v>0</v>
      </c>
      <c r="H1138" s="51"/>
      <c r="I1138" s="50"/>
      <c r="J1138" s="50"/>
      <c r="K1138" s="50"/>
      <c r="L1138" s="55" t="str">
        <f t="shared" si="137"/>
        <v/>
      </c>
      <c r="M1138" s="48"/>
      <c r="N1138" s="49"/>
      <c r="O1138" s="50"/>
      <c r="P1138" s="81" t="str">
        <f t="shared" si="143"/>
        <v/>
      </c>
      <c r="Q1138" s="5"/>
      <c r="R1138" s="81" t="str">
        <f t="shared" si="142"/>
        <v/>
      </c>
    </row>
    <row r="1139" spans="2:18" ht="13" x14ac:dyDescent="0.3">
      <c r="B1139" s="58">
        <f t="shared" si="138"/>
        <v>0</v>
      </c>
      <c r="C1139" s="58" t="str">
        <f t="shared" si="139"/>
        <v/>
      </c>
      <c r="D1139" s="58" t="str">
        <f>IF(OR(E1139=0,E1139=""),"",COUNTIF($E$7:E1139,E1139)&amp;E1139)</f>
        <v/>
      </c>
      <c r="E1139" s="58" t="str">
        <f t="shared" si="140"/>
        <v/>
      </c>
      <c r="F1139" s="57">
        <f t="shared" si="141"/>
        <v>0</v>
      </c>
      <c r="H1139" s="51"/>
      <c r="I1139" s="50"/>
      <c r="J1139" s="50"/>
      <c r="K1139" s="50"/>
      <c r="L1139" s="55" t="str">
        <f t="shared" si="137"/>
        <v/>
      </c>
      <c r="M1139" s="48"/>
      <c r="N1139" s="49"/>
      <c r="O1139" s="50"/>
      <c r="P1139" s="81" t="str">
        <f t="shared" si="143"/>
        <v/>
      </c>
      <c r="Q1139" s="5"/>
      <c r="R1139" s="81" t="str">
        <f t="shared" si="142"/>
        <v/>
      </c>
    </row>
    <row r="1140" spans="2:18" ht="13" x14ac:dyDescent="0.3">
      <c r="B1140" s="58">
        <f t="shared" si="138"/>
        <v>0</v>
      </c>
      <c r="C1140" s="58" t="str">
        <f t="shared" si="139"/>
        <v/>
      </c>
      <c r="D1140" s="58" t="str">
        <f>IF(OR(E1140=0,E1140=""),"",COUNTIF($E$7:E1140,E1140)&amp;E1140)</f>
        <v/>
      </c>
      <c r="E1140" s="58" t="str">
        <f t="shared" si="140"/>
        <v/>
      </c>
      <c r="F1140" s="57">
        <f t="shared" si="141"/>
        <v>0</v>
      </c>
      <c r="H1140" s="51"/>
      <c r="I1140" s="50"/>
      <c r="J1140" s="50"/>
      <c r="K1140" s="50"/>
      <c r="L1140" s="55" t="str">
        <f t="shared" si="137"/>
        <v/>
      </c>
      <c r="M1140" s="48"/>
      <c r="N1140" s="49"/>
      <c r="O1140" s="50"/>
      <c r="P1140" s="81" t="str">
        <f t="shared" si="143"/>
        <v/>
      </c>
      <c r="Q1140" s="5"/>
      <c r="R1140" s="81" t="str">
        <f t="shared" si="142"/>
        <v/>
      </c>
    </row>
    <row r="1141" spans="2:18" ht="13" x14ac:dyDescent="0.3">
      <c r="B1141" s="58">
        <f t="shared" si="138"/>
        <v>0</v>
      </c>
      <c r="C1141" s="58" t="str">
        <f t="shared" si="139"/>
        <v/>
      </c>
      <c r="D1141" s="58" t="str">
        <f>IF(OR(E1141=0,E1141=""),"",COUNTIF($E$7:E1141,E1141)&amp;E1141)</f>
        <v/>
      </c>
      <c r="E1141" s="58" t="str">
        <f t="shared" si="140"/>
        <v/>
      </c>
      <c r="F1141" s="57">
        <f t="shared" si="141"/>
        <v>0</v>
      </c>
      <c r="H1141" s="51"/>
      <c r="I1141" s="50"/>
      <c r="J1141" s="50"/>
      <c r="K1141" s="50"/>
      <c r="L1141" s="55" t="str">
        <f t="shared" si="137"/>
        <v/>
      </c>
      <c r="M1141" s="48"/>
      <c r="N1141" s="49"/>
      <c r="O1141" s="50"/>
      <c r="P1141" s="81" t="str">
        <f t="shared" si="143"/>
        <v/>
      </c>
      <c r="Q1141" s="5"/>
      <c r="R1141" s="81" t="str">
        <f t="shared" si="142"/>
        <v/>
      </c>
    </row>
    <row r="1142" spans="2:18" ht="13" x14ac:dyDescent="0.3">
      <c r="B1142" s="58">
        <f t="shared" si="138"/>
        <v>0</v>
      </c>
      <c r="C1142" s="58" t="str">
        <f t="shared" si="139"/>
        <v/>
      </c>
      <c r="D1142" s="58" t="str">
        <f>IF(OR(E1142=0,E1142=""),"",COUNTIF($E$7:E1142,E1142)&amp;E1142)</f>
        <v/>
      </c>
      <c r="E1142" s="58" t="str">
        <f t="shared" si="140"/>
        <v/>
      </c>
      <c r="F1142" s="57">
        <f t="shared" si="141"/>
        <v>0</v>
      </c>
      <c r="H1142" s="51"/>
      <c r="I1142" s="50"/>
      <c r="J1142" s="50"/>
      <c r="K1142" s="50"/>
      <c r="L1142" s="55" t="str">
        <f t="shared" si="137"/>
        <v/>
      </c>
      <c r="M1142" s="48"/>
      <c r="N1142" s="49"/>
      <c r="O1142" s="50"/>
      <c r="P1142" s="81" t="str">
        <f t="shared" si="143"/>
        <v/>
      </c>
      <c r="Q1142" s="5"/>
      <c r="R1142" s="81" t="str">
        <f t="shared" si="142"/>
        <v/>
      </c>
    </row>
    <row r="1143" spans="2:18" ht="13" x14ac:dyDescent="0.3">
      <c r="B1143" s="58">
        <f t="shared" si="138"/>
        <v>0</v>
      </c>
      <c r="C1143" s="58" t="str">
        <f t="shared" si="139"/>
        <v/>
      </c>
      <c r="D1143" s="58" t="str">
        <f>IF(OR(E1143=0,E1143=""),"",COUNTIF($E$7:E1143,E1143)&amp;E1143)</f>
        <v/>
      </c>
      <c r="E1143" s="58" t="str">
        <f t="shared" si="140"/>
        <v/>
      </c>
      <c r="F1143" s="57">
        <f t="shared" si="141"/>
        <v>0</v>
      </c>
      <c r="H1143" s="51"/>
      <c r="I1143" s="50"/>
      <c r="J1143" s="50"/>
      <c r="K1143" s="50"/>
      <c r="L1143" s="55" t="str">
        <f t="shared" si="137"/>
        <v/>
      </c>
      <c r="M1143" s="48"/>
      <c r="N1143" s="49"/>
      <c r="O1143" s="50"/>
      <c r="P1143" s="81" t="str">
        <f t="shared" si="143"/>
        <v/>
      </c>
      <c r="Q1143" s="5"/>
      <c r="R1143" s="81" t="str">
        <f t="shared" si="142"/>
        <v/>
      </c>
    </row>
    <row r="1144" spans="2:18" ht="13" x14ac:dyDescent="0.3">
      <c r="B1144" s="58">
        <f t="shared" si="138"/>
        <v>0</v>
      </c>
      <c r="C1144" s="58" t="str">
        <f t="shared" si="139"/>
        <v/>
      </c>
      <c r="D1144" s="58" t="str">
        <f>IF(OR(E1144=0,E1144=""),"",COUNTIF($E$7:E1144,E1144)&amp;E1144)</f>
        <v/>
      </c>
      <c r="E1144" s="58" t="str">
        <f t="shared" si="140"/>
        <v/>
      </c>
      <c r="F1144" s="57">
        <f t="shared" si="141"/>
        <v>0</v>
      </c>
      <c r="H1144" s="51"/>
      <c r="I1144" s="50"/>
      <c r="J1144" s="50"/>
      <c r="K1144" s="50"/>
      <c r="L1144" s="55" t="str">
        <f t="shared" si="137"/>
        <v/>
      </c>
      <c r="M1144" s="48"/>
      <c r="N1144" s="49"/>
      <c r="O1144" s="50"/>
      <c r="P1144" s="81" t="str">
        <f t="shared" si="143"/>
        <v/>
      </c>
      <c r="Q1144" s="5"/>
      <c r="R1144" s="81" t="str">
        <f t="shared" si="142"/>
        <v/>
      </c>
    </row>
    <row r="1145" spans="2:18" ht="13" x14ac:dyDescent="0.3">
      <c r="B1145" s="58">
        <f t="shared" si="138"/>
        <v>0</v>
      </c>
      <c r="C1145" s="58" t="str">
        <f t="shared" si="139"/>
        <v/>
      </c>
      <c r="D1145" s="58" t="str">
        <f>IF(OR(E1145=0,E1145=""),"",COUNTIF($E$7:E1145,E1145)&amp;E1145)</f>
        <v/>
      </c>
      <c r="E1145" s="58" t="str">
        <f t="shared" si="140"/>
        <v/>
      </c>
      <c r="F1145" s="57">
        <f t="shared" si="141"/>
        <v>0</v>
      </c>
      <c r="H1145" s="51"/>
      <c r="I1145" s="50"/>
      <c r="J1145" s="50"/>
      <c r="K1145" s="50"/>
      <c r="L1145" s="55" t="str">
        <f t="shared" si="137"/>
        <v/>
      </c>
      <c r="M1145" s="48"/>
      <c r="N1145" s="49"/>
      <c r="O1145" s="50"/>
      <c r="P1145" s="81" t="str">
        <f t="shared" si="143"/>
        <v/>
      </c>
      <c r="Q1145" s="5"/>
      <c r="R1145" s="81" t="str">
        <f t="shared" si="142"/>
        <v/>
      </c>
    </row>
    <row r="1146" spans="2:18" ht="13" x14ac:dyDescent="0.3">
      <c r="B1146" s="58">
        <f t="shared" si="138"/>
        <v>0</v>
      </c>
      <c r="C1146" s="58" t="str">
        <f t="shared" si="139"/>
        <v/>
      </c>
      <c r="D1146" s="58" t="str">
        <f>IF(OR(E1146=0,E1146=""),"",COUNTIF($E$7:E1146,E1146)&amp;E1146)</f>
        <v/>
      </c>
      <c r="E1146" s="58" t="str">
        <f t="shared" si="140"/>
        <v/>
      </c>
      <c r="F1146" s="57">
        <f t="shared" si="141"/>
        <v>0</v>
      </c>
      <c r="H1146" s="51"/>
      <c r="I1146" s="50"/>
      <c r="J1146" s="50"/>
      <c r="K1146" s="50"/>
      <c r="L1146" s="55" t="str">
        <f t="shared" si="137"/>
        <v/>
      </c>
      <c r="M1146" s="48"/>
      <c r="N1146" s="49"/>
      <c r="O1146" s="50"/>
      <c r="P1146" s="81" t="str">
        <f t="shared" si="143"/>
        <v/>
      </c>
      <c r="Q1146" s="5"/>
      <c r="R1146" s="81" t="str">
        <f t="shared" si="142"/>
        <v/>
      </c>
    </row>
    <row r="1147" spans="2:18" ht="13" x14ac:dyDescent="0.3">
      <c r="B1147" s="58">
        <f t="shared" si="138"/>
        <v>0</v>
      </c>
      <c r="C1147" s="58" t="str">
        <f t="shared" si="139"/>
        <v/>
      </c>
      <c r="D1147" s="58" t="str">
        <f>IF(OR(E1147=0,E1147=""),"",COUNTIF($E$7:E1147,E1147)&amp;E1147)</f>
        <v/>
      </c>
      <c r="E1147" s="58" t="str">
        <f t="shared" si="140"/>
        <v/>
      </c>
      <c r="F1147" s="57">
        <f t="shared" si="141"/>
        <v>0</v>
      </c>
      <c r="H1147" s="51"/>
      <c r="I1147" s="50"/>
      <c r="J1147" s="50"/>
      <c r="K1147" s="50"/>
      <c r="L1147" s="55" t="str">
        <f t="shared" si="137"/>
        <v/>
      </c>
      <c r="M1147" s="48"/>
      <c r="N1147" s="49"/>
      <c r="O1147" s="50"/>
      <c r="P1147" s="81" t="str">
        <f t="shared" si="143"/>
        <v/>
      </c>
      <c r="Q1147" s="5"/>
      <c r="R1147" s="81" t="str">
        <f t="shared" si="142"/>
        <v/>
      </c>
    </row>
    <row r="1148" spans="2:18" ht="13" x14ac:dyDescent="0.3">
      <c r="B1148" s="58">
        <f t="shared" si="138"/>
        <v>0</v>
      </c>
      <c r="C1148" s="58" t="str">
        <f t="shared" si="139"/>
        <v/>
      </c>
      <c r="D1148" s="58" t="str">
        <f>IF(OR(E1148=0,E1148=""),"",COUNTIF($E$7:E1148,E1148)&amp;E1148)</f>
        <v/>
      </c>
      <c r="E1148" s="58" t="str">
        <f t="shared" si="140"/>
        <v/>
      </c>
      <c r="F1148" s="57">
        <f t="shared" si="141"/>
        <v>0</v>
      </c>
      <c r="H1148" s="51"/>
      <c r="I1148" s="50"/>
      <c r="J1148" s="50"/>
      <c r="K1148" s="50"/>
      <c r="L1148" s="55" t="str">
        <f t="shared" si="137"/>
        <v/>
      </c>
      <c r="M1148" s="48"/>
      <c r="N1148" s="49"/>
      <c r="O1148" s="50"/>
      <c r="P1148" s="81" t="str">
        <f t="shared" si="143"/>
        <v/>
      </c>
      <c r="Q1148" s="5"/>
      <c r="R1148" s="81" t="str">
        <f t="shared" si="142"/>
        <v/>
      </c>
    </row>
    <row r="1149" spans="2:18" ht="13" x14ac:dyDescent="0.3">
      <c r="B1149" s="58">
        <f t="shared" si="138"/>
        <v>0</v>
      </c>
      <c r="C1149" s="58" t="str">
        <f t="shared" si="139"/>
        <v/>
      </c>
      <c r="D1149" s="58" t="str">
        <f>IF(OR(E1149=0,E1149=""),"",COUNTIF($E$7:E1149,E1149)&amp;E1149)</f>
        <v/>
      </c>
      <c r="E1149" s="58" t="str">
        <f t="shared" si="140"/>
        <v/>
      </c>
      <c r="F1149" s="57">
        <f t="shared" si="141"/>
        <v>0</v>
      </c>
      <c r="H1149" s="51"/>
      <c r="I1149" s="50"/>
      <c r="J1149" s="50"/>
      <c r="K1149" s="50"/>
      <c r="L1149" s="55" t="str">
        <f t="shared" si="137"/>
        <v/>
      </c>
      <c r="M1149" s="48"/>
      <c r="N1149" s="49"/>
      <c r="O1149" s="50"/>
      <c r="P1149" s="81" t="str">
        <f t="shared" si="143"/>
        <v/>
      </c>
      <c r="Q1149" s="5"/>
      <c r="R1149" s="81" t="str">
        <f t="shared" si="142"/>
        <v/>
      </c>
    </row>
    <row r="1150" spans="2:18" ht="13" x14ac:dyDescent="0.3">
      <c r="B1150" s="58">
        <f t="shared" si="138"/>
        <v>0</v>
      </c>
      <c r="C1150" s="58" t="str">
        <f t="shared" si="139"/>
        <v/>
      </c>
      <c r="D1150" s="58" t="str">
        <f>IF(OR(E1150=0,E1150=""),"",COUNTIF($E$7:E1150,E1150)&amp;E1150)</f>
        <v/>
      </c>
      <c r="E1150" s="58" t="str">
        <f t="shared" si="140"/>
        <v/>
      </c>
      <c r="F1150" s="57">
        <f t="shared" si="141"/>
        <v>0</v>
      </c>
      <c r="H1150" s="51"/>
      <c r="I1150" s="50"/>
      <c r="J1150" s="50"/>
      <c r="K1150" s="50"/>
      <c r="L1150" s="55" t="str">
        <f t="shared" si="137"/>
        <v/>
      </c>
      <c r="M1150" s="48"/>
      <c r="N1150" s="49"/>
      <c r="O1150" s="50"/>
      <c r="P1150" s="81" t="str">
        <f t="shared" si="143"/>
        <v/>
      </c>
      <c r="Q1150" s="5"/>
      <c r="R1150" s="81" t="str">
        <f t="shared" si="142"/>
        <v/>
      </c>
    </row>
    <row r="1151" spans="2:18" ht="13" x14ac:dyDescent="0.3">
      <c r="B1151" s="58">
        <f t="shared" si="138"/>
        <v>0</v>
      </c>
      <c r="C1151" s="58" t="str">
        <f t="shared" si="139"/>
        <v/>
      </c>
      <c r="D1151" s="58" t="str">
        <f>IF(OR(E1151=0,E1151=""),"",COUNTIF($E$7:E1151,E1151)&amp;E1151)</f>
        <v/>
      </c>
      <c r="E1151" s="58" t="str">
        <f t="shared" si="140"/>
        <v/>
      </c>
      <c r="F1151" s="57">
        <f t="shared" si="141"/>
        <v>0</v>
      </c>
      <c r="H1151" s="51"/>
      <c r="I1151" s="50"/>
      <c r="J1151" s="50"/>
      <c r="K1151" s="50"/>
      <c r="L1151" s="55" t="str">
        <f t="shared" si="137"/>
        <v/>
      </c>
      <c r="M1151" s="48"/>
      <c r="N1151" s="49"/>
      <c r="O1151" s="50"/>
      <c r="P1151" s="81" t="str">
        <f t="shared" si="143"/>
        <v/>
      </c>
      <c r="Q1151" s="5"/>
      <c r="R1151" s="81" t="str">
        <f t="shared" si="142"/>
        <v/>
      </c>
    </row>
    <row r="1152" spans="2:18" ht="13" x14ac:dyDescent="0.3">
      <c r="B1152" s="58">
        <f t="shared" si="138"/>
        <v>0</v>
      </c>
      <c r="C1152" s="58" t="str">
        <f t="shared" si="139"/>
        <v/>
      </c>
      <c r="D1152" s="58" t="str">
        <f>IF(OR(E1152=0,E1152=""),"",COUNTIF($E$7:E1152,E1152)&amp;E1152)</f>
        <v/>
      </c>
      <c r="E1152" s="58" t="str">
        <f t="shared" si="140"/>
        <v/>
      </c>
      <c r="F1152" s="57">
        <f t="shared" si="141"/>
        <v>0</v>
      </c>
      <c r="H1152" s="51"/>
      <c r="I1152" s="50"/>
      <c r="J1152" s="50"/>
      <c r="K1152" s="50"/>
      <c r="L1152" s="55" t="str">
        <f t="shared" si="137"/>
        <v/>
      </c>
      <c r="M1152" s="48"/>
      <c r="N1152" s="49"/>
      <c r="O1152" s="50"/>
      <c r="P1152" s="81" t="str">
        <f t="shared" si="143"/>
        <v/>
      </c>
      <c r="Q1152" s="5"/>
      <c r="R1152" s="81" t="str">
        <f t="shared" si="142"/>
        <v/>
      </c>
    </row>
    <row r="1153" spans="2:18" ht="13" x14ac:dyDescent="0.3">
      <c r="B1153" s="58">
        <f t="shared" si="138"/>
        <v>0</v>
      </c>
      <c r="C1153" s="58" t="str">
        <f t="shared" si="139"/>
        <v/>
      </c>
      <c r="D1153" s="58" t="str">
        <f>IF(OR(E1153=0,E1153=""),"",COUNTIF($E$7:E1153,E1153)&amp;E1153)</f>
        <v/>
      </c>
      <c r="E1153" s="58" t="str">
        <f t="shared" si="140"/>
        <v/>
      </c>
      <c r="F1153" s="57">
        <f t="shared" si="141"/>
        <v>0</v>
      </c>
      <c r="H1153" s="51"/>
      <c r="I1153" s="50"/>
      <c r="J1153" s="50"/>
      <c r="K1153" s="50"/>
      <c r="L1153" s="55" t="str">
        <f t="shared" si="137"/>
        <v/>
      </c>
      <c r="M1153" s="48"/>
      <c r="N1153" s="49"/>
      <c r="O1153" s="50"/>
      <c r="P1153" s="81" t="str">
        <f t="shared" si="143"/>
        <v/>
      </c>
      <c r="Q1153" s="5"/>
      <c r="R1153" s="81" t="str">
        <f t="shared" si="142"/>
        <v/>
      </c>
    </row>
    <row r="1154" spans="2:18" ht="13" x14ac:dyDescent="0.3">
      <c r="B1154" s="58">
        <f t="shared" si="138"/>
        <v>0</v>
      </c>
      <c r="C1154" s="58" t="str">
        <f t="shared" si="139"/>
        <v/>
      </c>
      <c r="D1154" s="58" t="str">
        <f>IF(OR(E1154=0,E1154=""),"",COUNTIF($E$7:E1154,E1154)&amp;E1154)</f>
        <v/>
      </c>
      <c r="E1154" s="58" t="str">
        <f t="shared" si="140"/>
        <v/>
      </c>
      <c r="F1154" s="57">
        <f t="shared" si="141"/>
        <v>0</v>
      </c>
      <c r="H1154" s="51"/>
      <c r="I1154" s="50"/>
      <c r="J1154" s="50"/>
      <c r="K1154" s="50"/>
      <c r="L1154" s="55" t="str">
        <f t="shared" si="137"/>
        <v/>
      </c>
      <c r="M1154" s="48"/>
      <c r="N1154" s="49"/>
      <c r="O1154" s="50"/>
      <c r="P1154" s="81" t="str">
        <f t="shared" si="143"/>
        <v/>
      </c>
      <c r="Q1154" s="5"/>
      <c r="R1154" s="81" t="str">
        <f t="shared" si="142"/>
        <v/>
      </c>
    </row>
    <row r="1155" spans="2:18" ht="13" x14ac:dyDescent="0.3">
      <c r="B1155" s="58">
        <f t="shared" si="138"/>
        <v>0</v>
      </c>
      <c r="C1155" s="58" t="str">
        <f t="shared" si="139"/>
        <v/>
      </c>
      <c r="D1155" s="58" t="str">
        <f>IF(OR(E1155=0,E1155=""),"",COUNTIF($E$7:E1155,E1155)&amp;E1155)</f>
        <v/>
      </c>
      <c r="E1155" s="58" t="str">
        <f t="shared" si="140"/>
        <v/>
      </c>
      <c r="F1155" s="57">
        <f t="shared" si="141"/>
        <v>0</v>
      </c>
      <c r="H1155" s="51"/>
      <c r="I1155" s="50"/>
      <c r="J1155" s="50"/>
      <c r="K1155" s="50"/>
      <c r="L1155" s="55" t="str">
        <f t="shared" si="137"/>
        <v/>
      </c>
      <c r="M1155" s="48"/>
      <c r="N1155" s="49"/>
      <c r="O1155" s="50"/>
      <c r="P1155" s="81" t="str">
        <f t="shared" si="143"/>
        <v/>
      </c>
      <c r="Q1155" s="5"/>
      <c r="R1155" s="81" t="str">
        <f t="shared" si="142"/>
        <v/>
      </c>
    </row>
    <row r="1156" spans="2:18" ht="13" x14ac:dyDescent="0.3">
      <c r="B1156" s="58">
        <f t="shared" si="138"/>
        <v>0</v>
      </c>
      <c r="C1156" s="58" t="str">
        <f t="shared" si="139"/>
        <v/>
      </c>
      <c r="D1156" s="58" t="str">
        <f>IF(OR(E1156=0,E1156=""),"",COUNTIF($E$7:E1156,E1156)&amp;E1156)</f>
        <v/>
      </c>
      <c r="E1156" s="58" t="str">
        <f t="shared" si="140"/>
        <v/>
      </c>
      <c r="F1156" s="57">
        <f t="shared" si="141"/>
        <v>0</v>
      </c>
      <c r="H1156" s="51"/>
      <c r="I1156" s="50"/>
      <c r="J1156" s="50"/>
      <c r="K1156" s="50"/>
      <c r="L1156" s="55" t="str">
        <f t="shared" si="137"/>
        <v/>
      </c>
      <c r="M1156" s="48"/>
      <c r="N1156" s="49"/>
      <c r="O1156" s="50"/>
      <c r="P1156" s="81" t="str">
        <f t="shared" si="143"/>
        <v/>
      </c>
      <c r="Q1156" s="5"/>
      <c r="R1156" s="81" t="str">
        <f t="shared" si="142"/>
        <v/>
      </c>
    </row>
    <row r="1157" spans="2:18" ht="13" x14ac:dyDescent="0.3">
      <c r="B1157" s="58">
        <f t="shared" si="138"/>
        <v>0</v>
      </c>
      <c r="C1157" s="58" t="str">
        <f t="shared" si="139"/>
        <v/>
      </c>
      <c r="D1157" s="58" t="str">
        <f>IF(OR(E1157=0,E1157=""),"",COUNTIF($E$7:E1157,E1157)&amp;E1157)</f>
        <v/>
      </c>
      <c r="E1157" s="58" t="str">
        <f t="shared" si="140"/>
        <v/>
      </c>
      <c r="F1157" s="57">
        <f t="shared" si="141"/>
        <v>0</v>
      </c>
      <c r="H1157" s="51"/>
      <c r="I1157" s="50"/>
      <c r="J1157" s="50"/>
      <c r="K1157" s="50"/>
      <c r="L1157" s="55" t="str">
        <f t="shared" si="137"/>
        <v/>
      </c>
      <c r="M1157" s="48"/>
      <c r="N1157" s="49"/>
      <c r="O1157" s="50"/>
      <c r="P1157" s="81" t="str">
        <f t="shared" si="143"/>
        <v/>
      </c>
      <c r="Q1157" s="5"/>
      <c r="R1157" s="81" t="str">
        <f t="shared" si="142"/>
        <v/>
      </c>
    </row>
    <row r="1158" spans="2:18" ht="13" x14ac:dyDescent="0.3">
      <c r="B1158" s="58">
        <f t="shared" si="138"/>
        <v>0</v>
      </c>
      <c r="C1158" s="58" t="str">
        <f t="shared" si="139"/>
        <v/>
      </c>
      <c r="D1158" s="58" t="str">
        <f>IF(OR(E1158=0,E1158=""),"",COUNTIF($E$7:E1158,E1158)&amp;E1158)</f>
        <v/>
      </c>
      <c r="E1158" s="58" t="str">
        <f t="shared" si="140"/>
        <v/>
      </c>
      <c r="F1158" s="57">
        <f t="shared" si="141"/>
        <v>0</v>
      </c>
      <c r="H1158" s="51"/>
      <c r="I1158" s="50"/>
      <c r="J1158" s="50"/>
      <c r="K1158" s="50"/>
      <c r="L1158" s="55" t="str">
        <f t="shared" si="137"/>
        <v/>
      </c>
      <c r="M1158" s="48"/>
      <c r="N1158" s="49"/>
      <c r="O1158" s="50"/>
      <c r="P1158" s="81" t="str">
        <f t="shared" si="143"/>
        <v/>
      </c>
      <c r="Q1158" s="5"/>
      <c r="R1158" s="81" t="str">
        <f t="shared" si="142"/>
        <v/>
      </c>
    </row>
    <row r="1159" spans="2:18" ht="13" x14ac:dyDescent="0.3">
      <c r="B1159" s="58">
        <f t="shared" si="138"/>
        <v>0</v>
      </c>
      <c r="C1159" s="58" t="str">
        <f t="shared" si="139"/>
        <v/>
      </c>
      <c r="D1159" s="58" t="str">
        <f>IF(OR(E1159=0,E1159=""),"",COUNTIF($E$7:E1159,E1159)&amp;E1159)</f>
        <v/>
      </c>
      <c r="E1159" s="58" t="str">
        <f t="shared" si="140"/>
        <v/>
      </c>
      <c r="F1159" s="57">
        <f t="shared" si="141"/>
        <v>0</v>
      </c>
      <c r="H1159" s="51"/>
      <c r="I1159" s="50"/>
      <c r="J1159" s="50"/>
      <c r="K1159" s="50"/>
      <c r="L1159" s="55" t="str">
        <f t="shared" si="137"/>
        <v/>
      </c>
      <c r="M1159" s="48"/>
      <c r="N1159" s="49"/>
      <c r="O1159" s="50"/>
      <c r="P1159" s="81" t="str">
        <f t="shared" si="143"/>
        <v/>
      </c>
      <c r="Q1159" s="5"/>
      <c r="R1159" s="81" t="str">
        <f t="shared" si="142"/>
        <v/>
      </c>
    </row>
    <row r="1160" spans="2:18" ht="13" x14ac:dyDescent="0.3">
      <c r="B1160" s="58">
        <f t="shared" si="138"/>
        <v>0</v>
      </c>
      <c r="C1160" s="58" t="str">
        <f t="shared" si="139"/>
        <v/>
      </c>
      <c r="D1160" s="58" t="str">
        <f>IF(OR(E1160=0,E1160=""),"",COUNTIF($E$7:E1160,E1160)&amp;E1160)</f>
        <v/>
      </c>
      <c r="E1160" s="58" t="str">
        <f t="shared" si="140"/>
        <v/>
      </c>
      <c r="F1160" s="57">
        <f t="shared" si="141"/>
        <v>0</v>
      </c>
      <c r="H1160" s="51"/>
      <c r="I1160" s="50"/>
      <c r="J1160" s="50"/>
      <c r="K1160" s="50"/>
      <c r="L1160" s="55" t="str">
        <f t="shared" si="137"/>
        <v/>
      </c>
      <c r="M1160" s="48"/>
      <c r="N1160" s="49"/>
      <c r="O1160" s="50"/>
      <c r="P1160" s="81" t="str">
        <f t="shared" si="143"/>
        <v/>
      </c>
      <c r="Q1160" s="5"/>
      <c r="R1160" s="81" t="str">
        <f t="shared" si="142"/>
        <v/>
      </c>
    </row>
    <row r="1161" spans="2:18" ht="13" x14ac:dyDescent="0.3">
      <c r="B1161" s="58">
        <f t="shared" si="138"/>
        <v>0</v>
      </c>
      <c r="C1161" s="58" t="str">
        <f t="shared" si="139"/>
        <v/>
      </c>
      <c r="D1161" s="58" t="str">
        <f>IF(OR(E1161=0,E1161=""),"",COUNTIF($E$7:E1161,E1161)&amp;E1161)</f>
        <v/>
      </c>
      <c r="E1161" s="58" t="str">
        <f t="shared" si="140"/>
        <v/>
      </c>
      <c r="F1161" s="57">
        <f t="shared" si="141"/>
        <v>0</v>
      </c>
      <c r="H1161" s="51"/>
      <c r="I1161" s="50"/>
      <c r="J1161" s="50"/>
      <c r="K1161" s="50"/>
      <c r="L1161" s="55" t="str">
        <f t="shared" si="137"/>
        <v/>
      </c>
      <c r="M1161" s="48"/>
      <c r="N1161" s="49"/>
      <c r="O1161" s="50"/>
      <c r="P1161" s="81" t="str">
        <f t="shared" si="143"/>
        <v/>
      </c>
      <c r="Q1161" s="5"/>
      <c r="R1161" s="81" t="str">
        <f t="shared" si="142"/>
        <v/>
      </c>
    </row>
    <row r="1162" spans="2:18" ht="13" x14ac:dyDescent="0.3">
      <c r="B1162" s="58">
        <f t="shared" si="138"/>
        <v>0</v>
      </c>
      <c r="C1162" s="58" t="str">
        <f t="shared" si="139"/>
        <v/>
      </c>
      <c r="D1162" s="58" t="str">
        <f>IF(OR(E1162=0,E1162=""),"",COUNTIF($E$7:E1162,E1162)&amp;E1162)</f>
        <v/>
      </c>
      <c r="E1162" s="58" t="str">
        <f t="shared" si="140"/>
        <v/>
      </c>
      <c r="F1162" s="57">
        <f t="shared" si="141"/>
        <v>0</v>
      </c>
      <c r="H1162" s="51"/>
      <c r="I1162" s="50"/>
      <c r="J1162" s="50"/>
      <c r="K1162" s="50"/>
      <c r="L1162" s="55" t="str">
        <f t="shared" ref="L1162:L1225" si="144">IFERROR(IF(K1162="","",VLOOKUP(K1162,T_Akun,2,0)),"Cek Kembali Kode Akun nya!!!")</f>
        <v/>
      </c>
      <c r="M1162" s="48"/>
      <c r="N1162" s="49"/>
      <c r="O1162" s="50"/>
      <c r="P1162" s="81" t="str">
        <f t="shared" si="143"/>
        <v/>
      </c>
      <c r="Q1162" s="5"/>
      <c r="R1162" s="81" t="str">
        <f t="shared" si="142"/>
        <v/>
      </c>
    </row>
    <row r="1163" spans="2:18" ht="13" x14ac:dyDescent="0.3">
      <c r="B1163" s="58">
        <f t="shared" ref="B1163:B1226" si="145">IF(C1163&lt;&gt;"","",K1163)</f>
        <v>0</v>
      </c>
      <c r="C1163" s="58" t="str">
        <f t="shared" ref="C1163:C1226" si="146">IF(LEFT(I1163,3)="JP-",K1163,"")</f>
        <v/>
      </c>
      <c r="D1163" s="58" t="str">
        <f>IF(OR(E1163=0,E1163=""),"",COUNTIF($E$7:E1163,E1163)&amp;E1163)</f>
        <v/>
      </c>
      <c r="E1163" s="58" t="str">
        <f t="shared" ref="E1163:E1226" si="147">IF(K1163=Filter_BB,K1163,"")</f>
        <v/>
      </c>
      <c r="F1163" s="57">
        <f t="shared" ref="F1163:F1226" si="148">IF(J1163="",0,1)</f>
        <v>0</v>
      </c>
      <c r="H1163" s="51"/>
      <c r="I1163" s="50"/>
      <c r="J1163" s="50"/>
      <c r="K1163" s="50"/>
      <c r="L1163" s="55" t="str">
        <f t="shared" si="144"/>
        <v/>
      </c>
      <c r="M1163" s="48"/>
      <c r="N1163" s="49"/>
      <c r="O1163" s="50"/>
      <c r="P1163" s="81" t="str">
        <f t="shared" si="143"/>
        <v/>
      </c>
      <c r="Q1163" s="5"/>
      <c r="R1163" s="81" t="str">
        <f t="shared" ref="R1163:R1226" si="149">IF($O1163&gt;0,$O1163,IF($H1163&gt;0,IF($O1164&gt;0,$O1164,""),""))</f>
        <v/>
      </c>
    </row>
    <row r="1164" spans="2:18" ht="13" x14ac:dyDescent="0.3">
      <c r="B1164" s="58">
        <f t="shared" si="145"/>
        <v>0</v>
      </c>
      <c r="C1164" s="58" t="str">
        <f t="shared" si="146"/>
        <v/>
      </c>
      <c r="D1164" s="58" t="str">
        <f>IF(OR(E1164=0,E1164=""),"",COUNTIF($E$7:E1164,E1164)&amp;E1164)</f>
        <v/>
      </c>
      <c r="E1164" s="58" t="str">
        <f t="shared" si="147"/>
        <v/>
      </c>
      <c r="F1164" s="57">
        <f t="shared" si="148"/>
        <v>0</v>
      </c>
      <c r="H1164" s="51"/>
      <c r="I1164" s="50"/>
      <c r="J1164" s="50"/>
      <c r="K1164" s="50"/>
      <c r="L1164" s="55" t="str">
        <f t="shared" si="144"/>
        <v/>
      </c>
      <c r="M1164" s="48"/>
      <c r="N1164" s="49"/>
      <c r="O1164" s="50"/>
      <c r="P1164" s="81" t="str">
        <f t="shared" ref="P1164:P1227" si="150">IF(O1164&gt;0,O1164,IF(H1164&gt;0,IF(OR(P1163="F.TTD",P1163=""),R1165,P1163),""))</f>
        <v/>
      </c>
      <c r="Q1164" s="5"/>
      <c r="R1164" s="81" t="str">
        <f t="shared" si="149"/>
        <v/>
      </c>
    </row>
    <row r="1165" spans="2:18" ht="13" x14ac:dyDescent="0.3">
      <c r="B1165" s="58">
        <f t="shared" si="145"/>
        <v>0</v>
      </c>
      <c r="C1165" s="58" t="str">
        <f t="shared" si="146"/>
        <v/>
      </c>
      <c r="D1165" s="58" t="str">
        <f>IF(OR(E1165=0,E1165=""),"",COUNTIF($E$7:E1165,E1165)&amp;E1165)</f>
        <v/>
      </c>
      <c r="E1165" s="58" t="str">
        <f t="shared" si="147"/>
        <v/>
      </c>
      <c r="F1165" s="57">
        <f t="shared" si="148"/>
        <v>0</v>
      </c>
      <c r="H1165" s="51"/>
      <c r="I1165" s="50"/>
      <c r="J1165" s="50"/>
      <c r="K1165" s="50"/>
      <c r="L1165" s="55" t="str">
        <f t="shared" si="144"/>
        <v/>
      </c>
      <c r="M1165" s="48"/>
      <c r="N1165" s="49"/>
      <c r="O1165" s="50"/>
      <c r="P1165" s="81" t="str">
        <f t="shared" si="150"/>
        <v/>
      </c>
      <c r="Q1165" s="5"/>
      <c r="R1165" s="81" t="str">
        <f t="shared" si="149"/>
        <v/>
      </c>
    </row>
    <row r="1166" spans="2:18" ht="13" x14ac:dyDescent="0.3">
      <c r="B1166" s="58">
        <f t="shared" si="145"/>
        <v>0</v>
      </c>
      <c r="C1166" s="58" t="str">
        <f t="shared" si="146"/>
        <v/>
      </c>
      <c r="D1166" s="58" t="str">
        <f>IF(OR(E1166=0,E1166=""),"",COUNTIF($E$7:E1166,E1166)&amp;E1166)</f>
        <v/>
      </c>
      <c r="E1166" s="58" t="str">
        <f t="shared" si="147"/>
        <v/>
      </c>
      <c r="F1166" s="57">
        <f t="shared" si="148"/>
        <v>0</v>
      </c>
      <c r="H1166" s="51"/>
      <c r="I1166" s="50"/>
      <c r="J1166" s="50"/>
      <c r="K1166" s="50"/>
      <c r="L1166" s="55" t="str">
        <f t="shared" si="144"/>
        <v/>
      </c>
      <c r="M1166" s="48"/>
      <c r="N1166" s="49"/>
      <c r="O1166" s="50"/>
      <c r="P1166" s="81" t="str">
        <f t="shared" si="150"/>
        <v/>
      </c>
      <c r="Q1166" s="5"/>
      <c r="R1166" s="81" t="str">
        <f t="shared" si="149"/>
        <v/>
      </c>
    </row>
    <row r="1167" spans="2:18" ht="13" x14ac:dyDescent="0.3">
      <c r="B1167" s="58">
        <f t="shared" si="145"/>
        <v>0</v>
      </c>
      <c r="C1167" s="58" t="str">
        <f t="shared" si="146"/>
        <v/>
      </c>
      <c r="D1167" s="58" t="str">
        <f>IF(OR(E1167=0,E1167=""),"",COUNTIF($E$7:E1167,E1167)&amp;E1167)</f>
        <v/>
      </c>
      <c r="E1167" s="58" t="str">
        <f t="shared" si="147"/>
        <v/>
      </c>
      <c r="F1167" s="57">
        <f t="shared" si="148"/>
        <v>0</v>
      </c>
      <c r="H1167" s="51"/>
      <c r="I1167" s="50"/>
      <c r="J1167" s="50"/>
      <c r="K1167" s="50"/>
      <c r="L1167" s="55" t="str">
        <f t="shared" si="144"/>
        <v/>
      </c>
      <c r="M1167" s="48"/>
      <c r="N1167" s="49"/>
      <c r="O1167" s="50"/>
      <c r="P1167" s="81" t="str">
        <f t="shared" si="150"/>
        <v/>
      </c>
      <c r="Q1167" s="5"/>
      <c r="R1167" s="81" t="str">
        <f t="shared" si="149"/>
        <v/>
      </c>
    </row>
    <row r="1168" spans="2:18" ht="13" x14ac:dyDescent="0.3">
      <c r="B1168" s="58">
        <f t="shared" si="145"/>
        <v>0</v>
      </c>
      <c r="C1168" s="58" t="str">
        <f t="shared" si="146"/>
        <v/>
      </c>
      <c r="D1168" s="58" t="str">
        <f>IF(OR(E1168=0,E1168=""),"",COUNTIF($E$7:E1168,E1168)&amp;E1168)</f>
        <v/>
      </c>
      <c r="E1168" s="58" t="str">
        <f t="shared" si="147"/>
        <v/>
      </c>
      <c r="F1168" s="57">
        <f t="shared" si="148"/>
        <v>0</v>
      </c>
      <c r="H1168" s="51"/>
      <c r="I1168" s="50"/>
      <c r="J1168" s="50"/>
      <c r="K1168" s="50"/>
      <c r="L1168" s="55" t="str">
        <f t="shared" si="144"/>
        <v/>
      </c>
      <c r="M1168" s="48"/>
      <c r="N1168" s="49"/>
      <c r="O1168" s="50"/>
      <c r="P1168" s="81" t="str">
        <f t="shared" si="150"/>
        <v/>
      </c>
      <c r="Q1168" s="5"/>
      <c r="R1168" s="81" t="str">
        <f t="shared" si="149"/>
        <v/>
      </c>
    </row>
    <row r="1169" spans="2:18" ht="13" x14ac:dyDescent="0.3">
      <c r="B1169" s="58">
        <f t="shared" si="145"/>
        <v>0</v>
      </c>
      <c r="C1169" s="58" t="str">
        <f t="shared" si="146"/>
        <v/>
      </c>
      <c r="D1169" s="58" t="str">
        <f>IF(OR(E1169=0,E1169=""),"",COUNTIF($E$7:E1169,E1169)&amp;E1169)</f>
        <v/>
      </c>
      <c r="E1169" s="58" t="str">
        <f t="shared" si="147"/>
        <v/>
      </c>
      <c r="F1169" s="57">
        <f t="shared" si="148"/>
        <v>0</v>
      </c>
      <c r="H1169" s="51"/>
      <c r="I1169" s="50"/>
      <c r="J1169" s="50"/>
      <c r="K1169" s="50"/>
      <c r="L1169" s="55" t="str">
        <f t="shared" si="144"/>
        <v/>
      </c>
      <c r="M1169" s="48"/>
      <c r="N1169" s="49"/>
      <c r="O1169" s="50"/>
      <c r="P1169" s="81" t="str">
        <f t="shared" si="150"/>
        <v/>
      </c>
      <c r="Q1169" s="5"/>
      <c r="R1169" s="81" t="str">
        <f t="shared" si="149"/>
        <v/>
      </c>
    </row>
    <row r="1170" spans="2:18" ht="13" x14ac:dyDescent="0.3">
      <c r="B1170" s="58">
        <f t="shared" si="145"/>
        <v>0</v>
      </c>
      <c r="C1170" s="58" t="str">
        <f t="shared" si="146"/>
        <v/>
      </c>
      <c r="D1170" s="58" t="str">
        <f>IF(OR(E1170=0,E1170=""),"",COUNTIF($E$7:E1170,E1170)&amp;E1170)</f>
        <v/>
      </c>
      <c r="E1170" s="58" t="str">
        <f t="shared" si="147"/>
        <v/>
      </c>
      <c r="F1170" s="57">
        <f t="shared" si="148"/>
        <v>0</v>
      </c>
      <c r="H1170" s="51"/>
      <c r="I1170" s="50"/>
      <c r="J1170" s="50"/>
      <c r="K1170" s="50"/>
      <c r="L1170" s="55" t="str">
        <f t="shared" si="144"/>
        <v/>
      </c>
      <c r="M1170" s="48"/>
      <c r="N1170" s="49"/>
      <c r="O1170" s="50"/>
      <c r="P1170" s="81" t="str">
        <f t="shared" si="150"/>
        <v/>
      </c>
      <c r="Q1170" s="5"/>
      <c r="R1170" s="81" t="str">
        <f t="shared" si="149"/>
        <v/>
      </c>
    </row>
    <row r="1171" spans="2:18" ht="13" x14ac:dyDescent="0.3">
      <c r="B1171" s="58">
        <f t="shared" si="145"/>
        <v>0</v>
      </c>
      <c r="C1171" s="58" t="str">
        <f t="shared" si="146"/>
        <v/>
      </c>
      <c r="D1171" s="58" t="str">
        <f>IF(OR(E1171=0,E1171=""),"",COUNTIF($E$7:E1171,E1171)&amp;E1171)</f>
        <v/>
      </c>
      <c r="E1171" s="58" t="str">
        <f t="shared" si="147"/>
        <v/>
      </c>
      <c r="F1171" s="57">
        <f t="shared" si="148"/>
        <v>0</v>
      </c>
      <c r="H1171" s="51"/>
      <c r="I1171" s="50"/>
      <c r="J1171" s="50"/>
      <c r="K1171" s="50"/>
      <c r="L1171" s="55" t="str">
        <f t="shared" si="144"/>
        <v/>
      </c>
      <c r="M1171" s="48"/>
      <c r="N1171" s="49"/>
      <c r="O1171" s="50"/>
      <c r="P1171" s="81" t="str">
        <f t="shared" si="150"/>
        <v/>
      </c>
      <c r="Q1171" s="5"/>
      <c r="R1171" s="81" t="str">
        <f t="shared" si="149"/>
        <v/>
      </c>
    </row>
    <row r="1172" spans="2:18" ht="13" x14ac:dyDescent="0.3">
      <c r="B1172" s="58">
        <f t="shared" si="145"/>
        <v>0</v>
      </c>
      <c r="C1172" s="58" t="str">
        <f t="shared" si="146"/>
        <v/>
      </c>
      <c r="D1172" s="58" t="str">
        <f>IF(OR(E1172=0,E1172=""),"",COUNTIF($E$7:E1172,E1172)&amp;E1172)</f>
        <v/>
      </c>
      <c r="E1172" s="58" t="str">
        <f t="shared" si="147"/>
        <v/>
      </c>
      <c r="F1172" s="57">
        <f t="shared" si="148"/>
        <v>0</v>
      </c>
      <c r="H1172" s="51"/>
      <c r="I1172" s="50"/>
      <c r="J1172" s="50"/>
      <c r="K1172" s="50"/>
      <c r="L1172" s="55" t="str">
        <f t="shared" si="144"/>
        <v/>
      </c>
      <c r="M1172" s="48"/>
      <c r="N1172" s="49"/>
      <c r="O1172" s="50"/>
      <c r="P1172" s="81" t="str">
        <f t="shared" si="150"/>
        <v/>
      </c>
      <c r="Q1172" s="5"/>
      <c r="R1172" s="81" t="str">
        <f t="shared" si="149"/>
        <v/>
      </c>
    </row>
    <row r="1173" spans="2:18" ht="13" x14ac:dyDescent="0.3">
      <c r="B1173" s="58">
        <f t="shared" si="145"/>
        <v>0</v>
      </c>
      <c r="C1173" s="58" t="str">
        <f t="shared" si="146"/>
        <v/>
      </c>
      <c r="D1173" s="58" t="str">
        <f>IF(OR(E1173=0,E1173=""),"",COUNTIF($E$7:E1173,E1173)&amp;E1173)</f>
        <v/>
      </c>
      <c r="E1173" s="58" t="str">
        <f t="shared" si="147"/>
        <v/>
      </c>
      <c r="F1173" s="57">
        <f t="shared" si="148"/>
        <v>0</v>
      </c>
      <c r="H1173" s="51"/>
      <c r="I1173" s="50"/>
      <c r="J1173" s="50"/>
      <c r="K1173" s="50"/>
      <c r="L1173" s="55" t="str">
        <f t="shared" si="144"/>
        <v/>
      </c>
      <c r="M1173" s="48"/>
      <c r="N1173" s="49"/>
      <c r="O1173" s="50"/>
      <c r="P1173" s="81" t="str">
        <f t="shared" si="150"/>
        <v/>
      </c>
      <c r="Q1173" s="5"/>
      <c r="R1173" s="81" t="str">
        <f t="shared" si="149"/>
        <v/>
      </c>
    </row>
    <row r="1174" spans="2:18" ht="13" x14ac:dyDescent="0.3">
      <c r="B1174" s="58">
        <f t="shared" si="145"/>
        <v>0</v>
      </c>
      <c r="C1174" s="58" t="str">
        <f t="shared" si="146"/>
        <v/>
      </c>
      <c r="D1174" s="58" t="str">
        <f>IF(OR(E1174=0,E1174=""),"",COUNTIF($E$7:E1174,E1174)&amp;E1174)</f>
        <v/>
      </c>
      <c r="E1174" s="58" t="str">
        <f t="shared" si="147"/>
        <v/>
      </c>
      <c r="F1174" s="57">
        <f t="shared" si="148"/>
        <v>0</v>
      </c>
      <c r="H1174" s="51"/>
      <c r="I1174" s="50"/>
      <c r="J1174" s="50"/>
      <c r="K1174" s="50"/>
      <c r="L1174" s="55" t="str">
        <f t="shared" si="144"/>
        <v/>
      </c>
      <c r="M1174" s="48"/>
      <c r="N1174" s="49"/>
      <c r="O1174" s="50"/>
      <c r="P1174" s="81" t="str">
        <f t="shared" si="150"/>
        <v/>
      </c>
      <c r="Q1174" s="5"/>
      <c r="R1174" s="81" t="str">
        <f t="shared" si="149"/>
        <v/>
      </c>
    </row>
    <row r="1175" spans="2:18" ht="13" x14ac:dyDescent="0.3">
      <c r="B1175" s="58">
        <f t="shared" si="145"/>
        <v>0</v>
      </c>
      <c r="C1175" s="58" t="str">
        <f t="shared" si="146"/>
        <v/>
      </c>
      <c r="D1175" s="58" t="str">
        <f>IF(OR(E1175=0,E1175=""),"",COUNTIF($E$7:E1175,E1175)&amp;E1175)</f>
        <v/>
      </c>
      <c r="E1175" s="58" t="str">
        <f t="shared" si="147"/>
        <v/>
      </c>
      <c r="F1175" s="57">
        <f t="shared" si="148"/>
        <v>0</v>
      </c>
      <c r="H1175" s="51"/>
      <c r="I1175" s="50"/>
      <c r="J1175" s="50"/>
      <c r="K1175" s="50"/>
      <c r="L1175" s="55" t="str">
        <f t="shared" si="144"/>
        <v/>
      </c>
      <c r="M1175" s="48"/>
      <c r="N1175" s="49"/>
      <c r="O1175" s="50"/>
      <c r="P1175" s="81" t="str">
        <f t="shared" si="150"/>
        <v/>
      </c>
      <c r="Q1175" s="5"/>
      <c r="R1175" s="81" t="str">
        <f t="shared" si="149"/>
        <v/>
      </c>
    </row>
    <row r="1176" spans="2:18" ht="13" x14ac:dyDescent="0.3">
      <c r="B1176" s="58">
        <f t="shared" si="145"/>
        <v>0</v>
      </c>
      <c r="C1176" s="58" t="str">
        <f t="shared" si="146"/>
        <v/>
      </c>
      <c r="D1176" s="58" t="str">
        <f>IF(OR(E1176=0,E1176=""),"",COUNTIF($E$7:E1176,E1176)&amp;E1176)</f>
        <v/>
      </c>
      <c r="E1176" s="58" t="str">
        <f t="shared" si="147"/>
        <v/>
      </c>
      <c r="F1176" s="57">
        <f t="shared" si="148"/>
        <v>0</v>
      </c>
      <c r="H1176" s="51"/>
      <c r="I1176" s="50"/>
      <c r="J1176" s="50"/>
      <c r="K1176" s="50"/>
      <c r="L1176" s="55" t="str">
        <f t="shared" si="144"/>
        <v/>
      </c>
      <c r="M1176" s="48"/>
      <c r="N1176" s="49"/>
      <c r="O1176" s="50"/>
      <c r="P1176" s="81" t="str">
        <f t="shared" si="150"/>
        <v/>
      </c>
      <c r="Q1176" s="5"/>
      <c r="R1176" s="81" t="str">
        <f t="shared" si="149"/>
        <v/>
      </c>
    </row>
    <row r="1177" spans="2:18" ht="13" x14ac:dyDescent="0.3">
      <c r="B1177" s="58">
        <f t="shared" si="145"/>
        <v>0</v>
      </c>
      <c r="C1177" s="58" t="str">
        <f t="shared" si="146"/>
        <v/>
      </c>
      <c r="D1177" s="58" t="str">
        <f>IF(OR(E1177=0,E1177=""),"",COUNTIF($E$7:E1177,E1177)&amp;E1177)</f>
        <v/>
      </c>
      <c r="E1177" s="58" t="str">
        <f t="shared" si="147"/>
        <v/>
      </c>
      <c r="F1177" s="57">
        <f t="shared" si="148"/>
        <v>0</v>
      </c>
      <c r="H1177" s="51"/>
      <c r="I1177" s="50"/>
      <c r="J1177" s="50"/>
      <c r="K1177" s="50"/>
      <c r="L1177" s="55" t="str">
        <f t="shared" si="144"/>
        <v/>
      </c>
      <c r="M1177" s="48"/>
      <c r="N1177" s="49"/>
      <c r="O1177" s="50"/>
      <c r="P1177" s="81" t="str">
        <f t="shared" si="150"/>
        <v/>
      </c>
      <c r="Q1177" s="5"/>
      <c r="R1177" s="81" t="str">
        <f t="shared" si="149"/>
        <v/>
      </c>
    </row>
    <row r="1178" spans="2:18" ht="13" x14ac:dyDescent="0.3">
      <c r="B1178" s="58">
        <f t="shared" si="145"/>
        <v>0</v>
      </c>
      <c r="C1178" s="58" t="str">
        <f t="shared" si="146"/>
        <v/>
      </c>
      <c r="D1178" s="58" t="str">
        <f>IF(OR(E1178=0,E1178=""),"",COUNTIF($E$7:E1178,E1178)&amp;E1178)</f>
        <v/>
      </c>
      <c r="E1178" s="58" t="str">
        <f t="shared" si="147"/>
        <v/>
      </c>
      <c r="F1178" s="57">
        <f t="shared" si="148"/>
        <v>0</v>
      </c>
      <c r="H1178" s="51"/>
      <c r="I1178" s="50"/>
      <c r="J1178" s="50"/>
      <c r="K1178" s="50"/>
      <c r="L1178" s="55" t="str">
        <f t="shared" si="144"/>
        <v/>
      </c>
      <c r="M1178" s="48"/>
      <c r="N1178" s="49"/>
      <c r="O1178" s="50"/>
      <c r="P1178" s="81" t="str">
        <f t="shared" si="150"/>
        <v/>
      </c>
      <c r="Q1178" s="5"/>
      <c r="R1178" s="81" t="str">
        <f t="shared" si="149"/>
        <v/>
      </c>
    </row>
    <row r="1179" spans="2:18" ht="13" x14ac:dyDescent="0.3">
      <c r="B1179" s="58">
        <f t="shared" si="145"/>
        <v>0</v>
      </c>
      <c r="C1179" s="58" t="str">
        <f t="shared" si="146"/>
        <v/>
      </c>
      <c r="D1179" s="58" t="str">
        <f>IF(OR(E1179=0,E1179=""),"",COUNTIF($E$7:E1179,E1179)&amp;E1179)</f>
        <v/>
      </c>
      <c r="E1179" s="58" t="str">
        <f t="shared" si="147"/>
        <v/>
      </c>
      <c r="F1179" s="57">
        <f t="shared" si="148"/>
        <v>0</v>
      </c>
      <c r="H1179" s="51"/>
      <c r="I1179" s="50"/>
      <c r="J1179" s="50"/>
      <c r="K1179" s="50"/>
      <c r="L1179" s="55" t="str">
        <f t="shared" si="144"/>
        <v/>
      </c>
      <c r="M1179" s="48"/>
      <c r="N1179" s="49"/>
      <c r="O1179" s="50"/>
      <c r="P1179" s="81" t="str">
        <f t="shared" si="150"/>
        <v/>
      </c>
      <c r="Q1179" s="5"/>
      <c r="R1179" s="81" t="str">
        <f t="shared" si="149"/>
        <v/>
      </c>
    </row>
    <row r="1180" spans="2:18" ht="13" x14ac:dyDescent="0.3">
      <c r="B1180" s="58">
        <f t="shared" si="145"/>
        <v>0</v>
      </c>
      <c r="C1180" s="58" t="str">
        <f t="shared" si="146"/>
        <v/>
      </c>
      <c r="D1180" s="58" t="str">
        <f>IF(OR(E1180=0,E1180=""),"",COUNTIF($E$7:E1180,E1180)&amp;E1180)</f>
        <v/>
      </c>
      <c r="E1180" s="58" t="str">
        <f t="shared" si="147"/>
        <v/>
      </c>
      <c r="F1180" s="57">
        <f t="shared" si="148"/>
        <v>0</v>
      </c>
      <c r="H1180" s="51"/>
      <c r="I1180" s="50"/>
      <c r="J1180" s="50"/>
      <c r="K1180" s="50"/>
      <c r="L1180" s="55" t="str">
        <f t="shared" si="144"/>
        <v/>
      </c>
      <c r="M1180" s="48"/>
      <c r="N1180" s="49"/>
      <c r="O1180" s="50"/>
      <c r="P1180" s="81" t="str">
        <f t="shared" si="150"/>
        <v/>
      </c>
      <c r="Q1180" s="5"/>
      <c r="R1180" s="81" t="str">
        <f t="shared" si="149"/>
        <v/>
      </c>
    </row>
    <row r="1181" spans="2:18" ht="13" x14ac:dyDescent="0.3">
      <c r="B1181" s="58">
        <f t="shared" si="145"/>
        <v>0</v>
      </c>
      <c r="C1181" s="58" t="str">
        <f t="shared" si="146"/>
        <v/>
      </c>
      <c r="D1181" s="58" t="str">
        <f>IF(OR(E1181=0,E1181=""),"",COUNTIF($E$7:E1181,E1181)&amp;E1181)</f>
        <v/>
      </c>
      <c r="E1181" s="58" t="str">
        <f t="shared" si="147"/>
        <v/>
      </c>
      <c r="F1181" s="57">
        <f t="shared" si="148"/>
        <v>0</v>
      </c>
      <c r="H1181" s="51"/>
      <c r="I1181" s="50"/>
      <c r="J1181" s="50"/>
      <c r="K1181" s="50"/>
      <c r="L1181" s="55" t="str">
        <f t="shared" si="144"/>
        <v/>
      </c>
      <c r="M1181" s="48"/>
      <c r="N1181" s="49"/>
      <c r="O1181" s="50"/>
      <c r="P1181" s="81" t="str">
        <f t="shared" si="150"/>
        <v/>
      </c>
      <c r="Q1181" s="5"/>
      <c r="R1181" s="81" t="str">
        <f t="shared" si="149"/>
        <v/>
      </c>
    </row>
    <row r="1182" spans="2:18" ht="13" x14ac:dyDescent="0.3">
      <c r="B1182" s="58">
        <f t="shared" si="145"/>
        <v>0</v>
      </c>
      <c r="C1182" s="58" t="str">
        <f t="shared" si="146"/>
        <v/>
      </c>
      <c r="D1182" s="58" t="str">
        <f>IF(OR(E1182=0,E1182=""),"",COUNTIF($E$7:E1182,E1182)&amp;E1182)</f>
        <v/>
      </c>
      <c r="E1182" s="58" t="str">
        <f t="shared" si="147"/>
        <v/>
      </c>
      <c r="F1182" s="57">
        <f t="shared" si="148"/>
        <v>0</v>
      </c>
      <c r="H1182" s="51"/>
      <c r="I1182" s="50"/>
      <c r="J1182" s="50"/>
      <c r="K1182" s="50"/>
      <c r="L1182" s="55" t="str">
        <f t="shared" si="144"/>
        <v/>
      </c>
      <c r="M1182" s="48"/>
      <c r="N1182" s="49"/>
      <c r="O1182" s="50"/>
      <c r="P1182" s="81" t="str">
        <f t="shared" si="150"/>
        <v/>
      </c>
      <c r="Q1182" s="5"/>
      <c r="R1182" s="81" t="str">
        <f t="shared" si="149"/>
        <v/>
      </c>
    </row>
    <row r="1183" spans="2:18" ht="13" x14ac:dyDescent="0.3">
      <c r="B1183" s="58">
        <f t="shared" si="145"/>
        <v>0</v>
      </c>
      <c r="C1183" s="58" t="str">
        <f t="shared" si="146"/>
        <v/>
      </c>
      <c r="D1183" s="58" t="str">
        <f>IF(OR(E1183=0,E1183=""),"",COUNTIF($E$7:E1183,E1183)&amp;E1183)</f>
        <v/>
      </c>
      <c r="E1183" s="58" t="str">
        <f t="shared" si="147"/>
        <v/>
      </c>
      <c r="F1183" s="57">
        <f t="shared" si="148"/>
        <v>0</v>
      </c>
      <c r="H1183" s="51"/>
      <c r="I1183" s="50"/>
      <c r="J1183" s="50"/>
      <c r="K1183" s="50"/>
      <c r="L1183" s="55" t="str">
        <f t="shared" si="144"/>
        <v/>
      </c>
      <c r="M1183" s="48"/>
      <c r="N1183" s="49"/>
      <c r="O1183" s="50"/>
      <c r="P1183" s="81" t="str">
        <f t="shared" si="150"/>
        <v/>
      </c>
      <c r="Q1183" s="5"/>
      <c r="R1183" s="81" t="str">
        <f t="shared" si="149"/>
        <v/>
      </c>
    </row>
    <row r="1184" spans="2:18" ht="13" x14ac:dyDescent="0.3">
      <c r="B1184" s="58">
        <f t="shared" si="145"/>
        <v>0</v>
      </c>
      <c r="C1184" s="58" t="str">
        <f t="shared" si="146"/>
        <v/>
      </c>
      <c r="D1184" s="58" t="str">
        <f>IF(OR(E1184=0,E1184=""),"",COUNTIF($E$7:E1184,E1184)&amp;E1184)</f>
        <v/>
      </c>
      <c r="E1184" s="58" t="str">
        <f t="shared" si="147"/>
        <v/>
      </c>
      <c r="F1184" s="57">
        <f t="shared" si="148"/>
        <v>0</v>
      </c>
      <c r="H1184" s="51"/>
      <c r="I1184" s="50"/>
      <c r="J1184" s="50"/>
      <c r="K1184" s="50"/>
      <c r="L1184" s="55" t="str">
        <f t="shared" si="144"/>
        <v/>
      </c>
      <c r="M1184" s="48"/>
      <c r="N1184" s="49"/>
      <c r="O1184" s="50"/>
      <c r="P1184" s="81" t="str">
        <f t="shared" si="150"/>
        <v/>
      </c>
      <c r="Q1184" s="5"/>
      <c r="R1184" s="81" t="str">
        <f t="shared" si="149"/>
        <v/>
      </c>
    </row>
    <row r="1185" spans="2:18" ht="13" x14ac:dyDescent="0.3">
      <c r="B1185" s="58">
        <f t="shared" si="145"/>
        <v>0</v>
      </c>
      <c r="C1185" s="58" t="str">
        <f t="shared" si="146"/>
        <v/>
      </c>
      <c r="D1185" s="58" t="str">
        <f>IF(OR(E1185=0,E1185=""),"",COUNTIF($E$7:E1185,E1185)&amp;E1185)</f>
        <v/>
      </c>
      <c r="E1185" s="58" t="str">
        <f t="shared" si="147"/>
        <v/>
      </c>
      <c r="F1185" s="57">
        <f t="shared" si="148"/>
        <v>0</v>
      </c>
      <c r="H1185" s="51"/>
      <c r="I1185" s="50"/>
      <c r="J1185" s="50"/>
      <c r="K1185" s="50"/>
      <c r="L1185" s="55" t="str">
        <f t="shared" si="144"/>
        <v/>
      </c>
      <c r="M1185" s="48"/>
      <c r="N1185" s="49"/>
      <c r="O1185" s="50"/>
      <c r="P1185" s="81" t="str">
        <f t="shared" si="150"/>
        <v/>
      </c>
      <c r="Q1185" s="5"/>
      <c r="R1185" s="81" t="str">
        <f t="shared" si="149"/>
        <v/>
      </c>
    </row>
    <row r="1186" spans="2:18" ht="13" x14ac:dyDescent="0.3">
      <c r="B1186" s="58">
        <f t="shared" si="145"/>
        <v>0</v>
      </c>
      <c r="C1186" s="58" t="str">
        <f t="shared" si="146"/>
        <v/>
      </c>
      <c r="D1186" s="58" t="str">
        <f>IF(OR(E1186=0,E1186=""),"",COUNTIF($E$7:E1186,E1186)&amp;E1186)</f>
        <v/>
      </c>
      <c r="E1186" s="58" t="str">
        <f t="shared" si="147"/>
        <v/>
      </c>
      <c r="F1186" s="57">
        <f t="shared" si="148"/>
        <v>0</v>
      </c>
      <c r="H1186" s="51"/>
      <c r="I1186" s="50"/>
      <c r="J1186" s="50"/>
      <c r="K1186" s="50"/>
      <c r="L1186" s="55" t="str">
        <f t="shared" si="144"/>
        <v/>
      </c>
      <c r="M1186" s="48"/>
      <c r="N1186" s="49"/>
      <c r="O1186" s="50"/>
      <c r="P1186" s="81" t="str">
        <f t="shared" si="150"/>
        <v/>
      </c>
      <c r="Q1186" s="5"/>
      <c r="R1186" s="81" t="str">
        <f t="shared" si="149"/>
        <v/>
      </c>
    </row>
    <row r="1187" spans="2:18" ht="13" x14ac:dyDescent="0.3">
      <c r="B1187" s="58">
        <f t="shared" si="145"/>
        <v>0</v>
      </c>
      <c r="C1187" s="58" t="str">
        <f t="shared" si="146"/>
        <v/>
      </c>
      <c r="D1187" s="58" t="str">
        <f>IF(OR(E1187=0,E1187=""),"",COUNTIF($E$7:E1187,E1187)&amp;E1187)</f>
        <v/>
      </c>
      <c r="E1187" s="58" t="str">
        <f t="shared" si="147"/>
        <v/>
      </c>
      <c r="F1187" s="57">
        <f t="shared" si="148"/>
        <v>0</v>
      </c>
      <c r="H1187" s="51"/>
      <c r="I1187" s="50"/>
      <c r="J1187" s="50"/>
      <c r="K1187" s="50"/>
      <c r="L1187" s="55" t="str">
        <f t="shared" si="144"/>
        <v/>
      </c>
      <c r="M1187" s="48"/>
      <c r="N1187" s="49"/>
      <c r="O1187" s="50"/>
      <c r="P1187" s="81" t="str">
        <f t="shared" si="150"/>
        <v/>
      </c>
      <c r="Q1187" s="5"/>
      <c r="R1187" s="81" t="str">
        <f t="shared" si="149"/>
        <v/>
      </c>
    </row>
    <row r="1188" spans="2:18" ht="13" x14ac:dyDescent="0.3">
      <c r="B1188" s="58">
        <f t="shared" si="145"/>
        <v>0</v>
      </c>
      <c r="C1188" s="58" t="str">
        <f t="shared" si="146"/>
        <v/>
      </c>
      <c r="D1188" s="58" t="str">
        <f>IF(OR(E1188=0,E1188=""),"",COUNTIF($E$7:E1188,E1188)&amp;E1188)</f>
        <v/>
      </c>
      <c r="E1188" s="58" t="str">
        <f t="shared" si="147"/>
        <v/>
      </c>
      <c r="F1188" s="57">
        <f t="shared" si="148"/>
        <v>0</v>
      </c>
      <c r="H1188" s="51"/>
      <c r="I1188" s="50"/>
      <c r="J1188" s="50"/>
      <c r="K1188" s="50"/>
      <c r="L1188" s="55" t="str">
        <f t="shared" si="144"/>
        <v/>
      </c>
      <c r="M1188" s="48"/>
      <c r="N1188" s="49"/>
      <c r="O1188" s="50"/>
      <c r="P1188" s="81" t="str">
        <f t="shared" si="150"/>
        <v/>
      </c>
      <c r="Q1188" s="5"/>
      <c r="R1188" s="81" t="str">
        <f t="shared" si="149"/>
        <v/>
      </c>
    </row>
    <row r="1189" spans="2:18" ht="13" x14ac:dyDescent="0.3">
      <c r="B1189" s="58">
        <f t="shared" si="145"/>
        <v>0</v>
      </c>
      <c r="C1189" s="58" t="str">
        <f t="shared" si="146"/>
        <v/>
      </c>
      <c r="D1189" s="58" t="str">
        <f>IF(OR(E1189=0,E1189=""),"",COUNTIF($E$7:E1189,E1189)&amp;E1189)</f>
        <v/>
      </c>
      <c r="E1189" s="58" t="str">
        <f t="shared" si="147"/>
        <v/>
      </c>
      <c r="F1189" s="57">
        <f t="shared" si="148"/>
        <v>0</v>
      </c>
      <c r="H1189" s="51"/>
      <c r="I1189" s="50"/>
      <c r="J1189" s="50"/>
      <c r="K1189" s="82"/>
      <c r="L1189" s="55" t="str">
        <f t="shared" si="144"/>
        <v/>
      </c>
      <c r="M1189" s="48"/>
      <c r="N1189" s="49"/>
      <c r="O1189" s="50"/>
      <c r="P1189" s="81" t="str">
        <f t="shared" si="150"/>
        <v/>
      </c>
      <c r="Q1189" s="5"/>
      <c r="R1189" s="81" t="str">
        <f t="shared" si="149"/>
        <v/>
      </c>
    </row>
    <row r="1190" spans="2:18" ht="13" x14ac:dyDescent="0.3">
      <c r="B1190" s="58">
        <f t="shared" si="145"/>
        <v>0</v>
      </c>
      <c r="C1190" s="58" t="str">
        <f t="shared" si="146"/>
        <v/>
      </c>
      <c r="D1190" s="58" t="str">
        <f>IF(OR(E1190=0,E1190=""),"",COUNTIF($E$7:E1190,E1190)&amp;E1190)</f>
        <v/>
      </c>
      <c r="E1190" s="58" t="str">
        <f t="shared" si="147"/>
        <v/>
      </c>
      <c r="F1190" s="57">
        <f t="shared" si="148"/>
        <v>0</v>
      </c>
      <c r="H1190" s="51"/>
      <c r="I1190" s="50"/>
      <c r="J1190" s="50"/>
      <c r="K1190" s="50"/>
      <c r="L1190" s="55" t="str">
        <f t="shared" si="144"/>
        <v/>
      </c>
      <c r="M1190" s="48"/>
      <c r="N1190" s="49"/>
      <c r="O1190" s="50"/>
      <c r="P1190" s="81" t="str">
        <f t="shared" si="150"/>
        <v/>
      </c>
      <c r="Q1190" s="5"/>
      <c r="R1190" s="81" t="str">
        <f t="shared" si="149"/>
        <v/>
      </c>
    </row>
    <row r="1191" spans="2:18" ht="13" x14ac:dyDescent="0.3">
      <c r="B1191" s="58">
        <f t="shared" si="145"/>
        <v>0</v>
      </c>
      <c r="C1191" s="58" t="str">
        <f t="shared" si="146"/>
        <v/>
      </c>
      <c r="D1191" s="58" t="str">
        <f>IF(OR(E1191=0,E1191=""),"",COUNTIF($E$7:E1191,E1191)&amp;E1191)</f>
        <v/>
      </c>
      <c r="E1191" s="58" t="str">
        <f t="shared" si="147"/>
        <v/>
      </c>
      <c r="F1191" s="57">
        <f t="shared" si="148"/>
        <v>0</v>
      </c>
      <c r="H1191" s="51"/>
      <c r="I1191" s="50"/>
      <c r="J1191" s="50"/>
      <c r="K1191" s="50"/>
      <c r="L1191" s="55" t="str">
        <f t="shared" si="144"/>
        <v/>
      </c>
      <c r="M1191" s="48"/>
      <c r="N1191" s="49"/>
      <c r="O1191" s="50"/>
      <c r="P1191" s="81" t="str">
        <f t="shared" si="150"/>
        <v/>
      </c>
      <c r="Q1191" s="5"/>
      <c r="R1191" s="81" t="str">
        <f t="shared" si="149"/>
        <v/>
      </c>
    </row>
    <row r="1192" spans="2:18" ht="13" x14ac:dyDescent="0.3">
      <c r="B1192" s="58">
        <f t="shared" si="145"/>
        <v>0</v>
      </c>
      <c r="C1192" s="58" t="str">
        <f t="shared" si="146"/>
        <v/>
      </c>
      <c r="D1192" s="58" t="str">
        <f>IF(OR(E1192=0,E1192=""),"",COUNTIF($E$7:E1192,E1192)&amp;E1192)</f>
        <v/>
      </c>
      <c r="E1192" s="58" t="str">
        <f t="shared" si="147"/>
        <v/>
      </c>
      <c r="F1192" s="57">
        <f t="shared" si="148"/>
        <v>0</v>
      </c>
      <c r="H1192" s="51"/>
      <c r="I1192" s="50"/>
      <c r="J1192" s="50"/>
      <c r="K1192" s="50"/>
      <c r="L1192" s="55" t="str">
        <f t="shared" si="144"/>
        <v/>
      </c>
      <c r="M1192" s="48"/>
      <c r="N1192" s="49"/>
      <c r="O1192" s="50"/>
      <c r="P1192" s="81" t="str">
        <f t="shared" si="150"/>
        <v/>
      </c>
      <c r="Q1192" s="5"/>
      <c r="R1192" s="81" t="str">
        <f t="shared" si="149"/>
        <v/>
      </c>
    </row>
    <row r="1193" spans="2:18" ht="13" x14ac:dyDescent="0.3">
      <c r="B1193" s="58">
        <f t="shared" si="145"/>
        <v>0</v>
      </c>
      <c r="C1193" s="58" t="str">
        <f t="shared" si="146"/>
        <v/>
      </c>
      <c r="D1193" s="58" t="str">
        <f>IF(OR(E1193=0,E1193=""),"",COUNTIF($E$7:E1193,E1193)&amp;E1193)</f>
        <v/>
      </c>
      <c r="E1193" s="58" t="str">
        <f t="shared" si="147"/>
        <v/>
      </c>
      <c r="F1193" s="57">
        <f t="shared" si="148"/>
        <v>0</v>
      </c>
      <c r="H1193" s="51"/>
      <c r="I1193" s="50"/>
      <c r="J1193" s="50"/>
      <c r="K1193" s="50"/>
      <c r="L1193" s="55" t="str">
        <f t="shared" si="144"/>
        <v/>
      </c>
      <c r="M1193" s="48"/>
      <c r="N1193" s="49"/>
      <c r="O1193" s="50"/>
      <c r="P1193" s="81" t="str">
        <f t="shared" si="150"/>
        <v/>
      </c>
      <c r="Q1193" s="5"/>
      <c r="R1193" s="81" t="str">
        <f t="shared" si="149"/>
        <v/>
      </c>
    </row>
    <row r="1194" spans="2:18" ht="13" x14ac:dyDescent="0.3">
      <c r="B1194" s="58">
        <f t="shared" si="145"/>
        <v>0</v>
      </c>
      <c r="C1194" s="58" t="str">
        <f t="shared" si="146"/>
        <v/>
      </c>
      <c r="D1194" s="58" t="str">
        <f>IF(OR(E1194=0,E1194=""),"",COUNTIF($E$7:E1194,E1194)&amp;E1194)</f>
        <v/>
      </c>
      <c r="E1194" s="58" t="str">
        <f t="shared" si="147"/>
        <v/>
      </c>
      <c r="F1194" s="57">
        <f t="shared" si="148"/>
        <v>0</v>
      </c>
      <c r="H1194" s="51"/>
      <c r="I1194" s="50"/>
      <c r="J1194" s="50"/>
      <c r="K1194" s="50"/>
      <c r="L1194" s="55" t="str">
        <f t="shared" si="144"/>
        <v/>
      </c>
      <c r="M1194" s="48"/>
      <c r="N1194" s="49"/>
      <c r="O1194" s="50"/>
      <c r="P1194" s="81" t="str">
        <f t="shared" si="150"/>
        <v/>
      </c>
      <c r="Q1194" s="5"/>
      <c r="R1194" s="81" t="str">
        <f t="shared" si="149"/>
        <v/>
      </c>
    </row>
    <row r="1195" spans="2:18" ht="13" x14ac:dyDescent="0.3">
      <c r="B1195" s="58">
        <f t="shared" si="145"/>
        <v>0</v>
      </c>
      <c r="C1195" s="58" t="str">
        <f t="shared" si="146"/>
        <v/>
      </c>
      <c r="D1195" s="58" t="str">
        <f>IF(OR(E1195=0,E1195=""),"",COUNTIF($E$7:E1195,E1195)&amp;E1195)</f>
        <v/>
      </c>
      <c r="E1195" s="58" t="str">
        <f t="shared" si="147"/>
        <v/>
      </c>
      <c r="F1195" s="57">
        <f t="shared" si="148"/>
        <v>0</v>
      </c>
      <c r="H1195" s="51"/>
      <c r="I1195" s="50"/>
      <c r="J1195" s="50"/>
      <c r="K1195" s="50"/>
      <c r="L1195" s="55" t="str">
        <f t="shared" si="144"/>
        <v/>
      </c>
      <c r="M1195" s="48"/>
      <c r="N1195" s="49"/>
      <c r="O1195" s="50"/>
      <c r="P1195" s="81" t="str">
        <f t="shared" si="150"/>
        <v/>
      </c>
      <c r="Q1195" s="5"/>
      <c r="R1195" s="81" t="str">
        <f t="shared" si="149"/>
        <v/>
      </c>
    </row>
    <row r="1196" spans="2:18" ht="13" x14ac:dyDescent="0.3">
      <c r="B1196" s="58">
        <f t="shared" si="145"/>
        <v>0</v>
      </c>
      <c r="C1196" s="58" t="str">
        <f t="shared" si="146"/>
        <v/>
      </c>
      <c r="D1196" s="58" t="str">
        <f>IF(OR(E1196=0,E1196=""),"",COUNTIF($E$7:E1196,E1196)&amp;E1196)</f>
        <v/>
      </c>
      <c r="E1196" s="58" t="str">
        <f t="shared" si="147"/>
        <v/>
      </c>
      <c r="F1196" s="57">
        <f t="shared" si="148"/>
        <v>0</v>
      </c>
      <c r="H1196" s="51"/>
      <c r="I1196" s="50"/>
      <c r="J1196" s="50"/>
      <c r="K1196" s="50"/>
      <c r="L1196" s="55" t="str">
        <f t="shared" si="144"/>
        <v/>
      </c>
      <c r="M1196" s="48"/>
      <c r="N1196" s="49"/>
      <c r="O1196" s="50"/>
      <c r="P1196" s="81" t="str">
        <f t="shared" si="150"/>
        <v/>
      </c>
      <c r="Q1196" s="5"/>
      <c r="R1196" s="81" t="str">
        <f t="shared" si="149"/>
        <v/>
      </c>
    </row>
    <row r="1197" spans="2:18" ht="13" x14ac:dyDescent="0.3">
      <c r="B1197" s="58">
        <f t="shared" si="145"/>
        <v>0</v>
      </c>
      <c r="C1197" s="58" t="str">
        <f t="shared" si="146"/>
        <v/>
      </c>
      <c r="D1197" s="58" t="str">
        <f>IF(OR(E1197=0,E1197=""),"",COUNTIF($E$7:E1197,E1197)&amp;E1197)</f>
        <v/>
      </c>
      <c r="E1197" s="58" t="str">
        <f t="shared" si="147"/>
        <v/>
      </c>
      <c r="F1197" s="57">
        <f t="shared" si="148"/>
        <v>0</v>
      </c>
      <c r="H1197" s="51"/>
      <c r="I1197" s="50"/>
      <c r="J1197" s="50"/>
      <c r="K1197" s="50"/>
      <c r="L1197" s="55" t="str">
        <f t="shared" si="144"/>
        <v/>
      </c>
      <c r="M1197" s="48"/>
      <c r="N1197" s="49"/>
      <c r="O1197" s="50"/>
      <c r="P1197" s="81" t="str">
        <f t="shared" si="150"/>
        <v/>
      </c>
      <c r="Q1197" s="5"/>
      <c r="R1197" s="81" t="str">
        <f t="shared" si="149"/>
        <v/>
      </c>
    </row>
    <row r="1198" spans="2:18" ht="13" x14ac:dyDescent="0.3">
      <c r="B1198" s="58">
        <f t="shared" si="145"/>
        <v>0</v>
      </c>
      <c r="C1198" s="58" t="str">
        <f t="shared" si="146"/>
        <v/>
      </c>
      <c r="D1198" s="58" t="str">
        <f>IF(OR(E1198=0,E1198=""),"",COUNTIF($E$7:E1198,E1198)&amp;E1198)</f>
        <v/>
      </c>
      <c r="E1198" s="58" t="str">
        <f t="shared" si="147"/>
        <v/>
      </c>
      <c r="F1198" s="57">
        <f t="shared" si="148"/>
        <v>0</v>
      </c>
      <c r="H1198" s="51"/>
      <c r="I1198" s="50"/>
      <c r="J1198" s="50"/>
      <c r="K1198" s="50"/>
      <c r="L1198" s="55" t="str">
        <f t="shared" si="144"/>
        <v/>
      </c>
      <c r="M1198" s="48"/>
      <c r="N1198" s="49"/>
      <c r="O1198" s="50"/>
      <c r="P1198" s="81" t="str">
        <f t="shared" si="150"/>
        <v/>
      </c>
      <c r="Q1198" s="5"/>
      <c r="R1198" s="81" t="str">
        <f t="shared" si="149"/>
        <v/>
      </c>
    </row>
    <row r="1199" spans="2:18" ht="13" x14ac:dyDescent="0.3">
      <c r="B1199" s="58">
        <f t="shared" si="145"/>
        <v>0</v>
      </c>
      <c r="C1199" s="58" t="str">
        <f t="shared" si="146"/>
        <v/>
      </c>
      <c r="D1199" s="58" t="str">
        <f>IF(OR(E1199=0,E1199=""),"",COUNTIF($E$7:E1199,E1199)&amp;E1199)</f>
        <v/>
      </c>
      <c r="E1199" s="58" t="str">
        <f t="shared" si="147"/>
        <v/>
      </c>
      <c r="F1199" s="57">
        <f t="shared" si="148"/>
        <v>0</v>
      </c>
      <c r="H1199" s="51"/>
      <c r="I1199" s="50"/>
      <c r="J1199" s="50"/>
      <c r="K1199" s="50"/>
      <c r="L1199" s="55" t="str">
        <f t="shared" si="144"/>
        <v/>
      </c>
      <c r="M1199" s="48"/>
      <c r="N1199" s="49"/>
      <c r="O1199" s="50"/>
      <c r="P1199" s="81" t="str">
        <f t="shared" si="150"/>
        <v/>
      </c>
      <c r="Q1199" s="5"/>
      <c r="R1199" s="81" t="str">
        <f t="shared" si="149"/>
        <v/>
      </c>
    </row>
    <row r="1200" spans="2:18" ht="13" x14ac:dyDescent="0.3">
      <c r="B1200" s="58">
        <f t="shared" si="145"/>
        <v>0</v>
      </c>
      <c r="C1200" s="58" t="str">
        <f t="shared" si="146"/>
        <v/>
      </c>
      <c r="D1200" s="58" t="str">
        <f>IF(OR(E1200=0,E1200=""),"",COUNTIF($E$7:E1200,E1200)&amp;E1200)</f>
        <v/>
      </c>
      <c r="E1200" s="58" t="str">
        <f t="shared" si="147"/>
        <v/>
      </c>
      <c r="F1200" s="57">
        <f t="shared" si="148"/>
        <v>0</v>
      </c>
      <c r="H1200" s="51"/>
      <c r="I1200" s="50"/>
      <c r="J1200" s="50"/>
      <c r="K1200" s="50"/>
      <c r="L1200" s="55" t="str">
        <f t="shared" si="144"/>
        <v/>
      </c>
      <c r="M1200" s="48"/>
      <c r="N1200" s="49"/>
      <c r="O1200" s="50"/>
      <c r="P1200" s="81" t="str">
        <f t="shared" si="150"/>
        <v/>
      </c>
      <c r="Q1200" s="5"/>
      <c r="R1200" s="81" t="str">
        <f t="shared" si="149"/>
        <v/>
      </c>
    </row>
    <row r="1201" spans="2:18" ht="13" x14ac:dyDescent="0.3">
      <c r="B1201" s="58">
        <f t="shared" si="145"/>
        <v>0</v>
      </c>
      <c r="C1201" s="58" t="str">
        <f t="shared" si="146"/>
        <v/>
      </c>
      <c r="D1201" s="58" t="str">
        <f>IF(OR(E1201=0,E1201=""),"",COUNTIF($E$7:E1201,E1201)&amp;E1201)</f>
        <v/>
      </c>
      <c r="E1201" s="58" t="str">
        <f t="shared" si="147"/>
        <v/>
      </c>
      <c r="F1201" s="57">
        <f t="shared" si="148"/>
        <v>0</v>
      </c>
      <c r="H1201" s="51"/>
      <c r="I1201" s="50"/>
      <c r="J1201" s="50"/>
      <c r="K1201" s="50"/>
      <c r="L1201" s="55" t="str">
        <f t="shared" si="144"/>
        <v/>
      </c>
      <c r="M1201" s="48"/>
      <c r="N1201" s="49"/>
      <c r="O1201" s="50"/>
      <c r="P1201" s="81" t="str">
        <f t="shared" si="150"/>
        <v/>
      </c>
      <c r="Q1201" s="5"/>
      <c r="R1201" s="81" t="str">
        <f t="shared" si="149"/>
        <v/>
      </c>
    </row>
    <row r="1202" spans="2:18" ht="13" x14ac:dyDescent="0.3">
      <c r="B1202" s="58">
        <f t="shared" si="145"/>
        <v>0</v>
      </c>
      <c r="C1202" s="58" t="str">
        <f t="shared" si="146"/>
        <v/>
      </c>
      <c r="D1202" s="58" t="str">
        <f>IF(OR(E1202=0,E1202=""),"",COUNTIF($E$7:E1202,E1202)&amp;E1202)</f>
        <v/>
      </c>
      <c r="E1202" s="58" t="str">
        <f t="shared" si="147"/>
        <v/>
      </c>
      <c r="F1202" s="57">
        <f t="shared" si="148"/>
        <v>0</v>
      </c>
      <c r="H1202" s="51"/>
      <c r="I1202" s="50"/>
      <c r="J1202" s="50"/>
      <c r="K1202" s="50"/>
      <c r="L1202" s="55" t="str">
        <f t="shared" si="144"/>
        <v/>
      </c>
      <c r="M1202" s="48"/>
      <c r="N1202" s="49"/>
      <c r="O1202" s="50"/>
      <c r="P1202" s="81" t="str">
        <f t="shared" si="150"/>
        <v/>
      </c>
      <c r="Q1202" s="5"/>
      <c r="R1202" s="81" t="str">
        <f t="shared" si="149"/>
        <v/>
      </c>
    </row>
    <row r="1203" spans="2:18" ht="13" x14ac:dyDescent="0.3">
      <c r="B1203" s="58">
        <f t="shared" si="145"/>
        <v>0</v>
      </c>
      <c r="C1203" s="58" t="str">
        <f t="shared" si="146"/>
        <v/>
      </c>
      <c r="D1203" s="58" t="str">
        <f>IF(OR(E1203=0,E1203=""),"",COUNTIF($E$7:E1203,E1203)&amp;E1203)</f>
        <v/>
      </c>
      <c r="E1203" s="58" t="str">
        <f t="shared" si="147"/>
        <v/>
      </c>
      <c r="F1203" s="57">
        <f t="shared" si="148"/>
        <v>0</v>
      </c>
      <c r="H1203" s="51"/>
      <c r="I1203" s="50"/>
      <c r="J1203" s="50"/>
      <c r="K1203" s="50"/>
      <c r="L1203" s="55" t="str">
        <f t="shared" si="144"/>
        <v/>
      </c>
      <c r="M1203" s="48"/>
      <c r="N1203" s="49"/>
      <c r="O1203" s="50"/>
      <c r="P1203" s="81" t="str">
        <f t="shared" si="150"/>
        <v/>
      </c>
      <c r="Q1203" s="5"/>
      <c r="R1203" s="81" t="str">
        <f t="shared" si="149"/>
        <v/>
      </c>
    </row>
    <row r="1204" spans="2:18" ht="13" x14ac:dyDescent="0.3">
      <c r="B1204" s="58">
        <f t="shared" si="145"/>
        <v>0</v>
      </c>
      <c r="C1204" s="58" t="str">
        <f t="shared" si="146"/>
        <v/>
      </c>
      <c r="D1204" s="58" t="str">
        <f>IF(OR(E1204=0,E1204=""),"",COUNTIF($E$7:E1204,E1204)&amp;E1204)</f>
        <v/>
      </c>
      <c r="E1204" s="58" t="str">
        <f t="shared" si="147"/>
        <v/>
      </c>
      <c r="F1204" s="57">
        <f t="shared" si="148"/>
        <v>0</v>
      </c>
      <c r="H1204" s="51"/>
      <c r="I1204" s="50"/>
      <c r="J1204" s="50"/>
      <c r="K1204" s="50"/>
      <c r="L1204" s="55" t="str">
        <f t="shared" si="144"/>
        <v/>
      </c>
      <c r="M1204" s="48"/>
      <c r="N1204" s="49"/>
      <c r="O1204" s="50"/>
      <c r="P1204" s="81" t="str">
        <f t="shared" si="150"/>
        <v/>
      </c>
      <c r="Q1204" s="5"/>
      <c r="R1204" s="81" t="str">
        <f t="shared" si="149"/>
        <v/>
      </c>
    </row>
    <row r="1205" spans="2:18" ht="13" x14ac:dyDescent="0.3">
      <c r="B1205" s="58">
        <f t="shared" si="145"/>
        <v>0</v>
      </c>
      <c r="C1205" s="58" t="str">
        <f t="shared" si="146"/>
        <v/>
      </c>
      <c r="D1205" s="58" t="str">
        <f>IF(OR(E1205=0,E1205=""),"",COUNTIF($E$7:E1205,E1205)&amp;E1205)</f>
        <v/>
      </c>
      <c r="E1205" s="58" t="str">
        <f t="shared" si="147"/>
        <v/>
      </c>
      <c r="F1205" s="57">
        <f t="shared" si="148"/>
        <v>0</v>
      </c>
      <c r="H1205" s="51"/>
      <c r="I1205" s="50"/>
      <c r="J1205" s="50"/>
      <c r="K1205" s="50"/>
      <c r="L1205" s="55" t="str">
        <f t="shared" si="144"/>
        <v/>
      </c>
      <c r="M1205" s="48"/>
      <c r="N1205" s="49"/>
      <c r="O1205" s="50"/>
      <c r="P1205" s="81" t="str">
        <f t="shared" si="150"/>
        <v/>
      </c>
      <c r="Q1205" s="5"/>
      <c r="R1205" s="81" t="str">
        <f t="shared" si="149"/>
        <v/>
      </c>
    </row>
    <row r="1206" spans="2:18" ht="13" x14ac:dyDescent="0.3">
      <c r="B1206" s="58">
        <f t="shared" si="145"/>
        <v>0</v>
      </c>
      <c r="C1206" s="58" t="str">
        <f t="shared" si="146"/>
        <v/>
      </c>
      <c r="D1206" s="58" t="str">
        <f>IF(OR(E1206=0,E1206=""),"",COUNTIF($E$7:E1206,E1206)&amp;E1206)</f>
        <v/>
      </c>
      <c r="E1206" s="58" t="str">
        <f t="shared" si="147"/>
        <v/>
      </c>
      <c r="F1206" s="57">
        <f t="shared" si="148"/>
        <v>0</v>
      </c>
      <c r="H1206" s="51"/>
      <c r="I1206" s="50"/>
      <c r="J1206" s="50"/>
      <c r="K1206" s="50"/>
      <c r="L1206" s="55" t="str">
        <f t="shared" si="144"/>
        <v/>
      </c>
      <c r="M1206" s="48"/>
      <c r="N1206" s="49"/>
      <c r="O1206" s="50"/>
      <c r="P1206" s="81" t="str">
        <f t="shared" si="150"/>
        <v/>
      </c>
      <c r="Q1206" s="5"/>
      <c r="R1206" s="81" t="str">
        <f t="shared" si="149"/>
        <v/>
      </c>
    </row>
    <row r="1207" spans="2:18" ht="13" x14ac:dyDescent="0.3">
      <c r="B1207" s="58">
        <f t="shared" si="145"/>
        <v>0</v>
      </c>
      <c r="C1207" s="58" t="str">
        <f t="shared" si="146"/>
        <v/>
      </c>
      <c r="D1207" s="58" t="str">
        <f>IF(OR(E1207=0,E1207=""),"",COUNTIF($E$7:E1207,E1207)&amp;E1207)</f>
        <v/>
      </c>
      <c r="E1207" s="58" t="str">
        <f t="shared" si="147"/>
        <v/>
      </c>
      <c r="F1207" s="57">
        <f t="shared" si="148"/>
        <v>0</v>
      </c>
      <c r="H1207" s="51"/>
      <c r="I1207" s="50"/>
      <c r="J1207" s="50"/>
      <c r="K1207" s="50"/>
      <c r="L1207" s="55" t="str">
        <f t="shared" si="144"/>
        <v/>
      </c>
      <c r="M1207" s="48"/>
      <c r="N1207" s="49"/>
      <c r="O1207" s="50"/>
      <c r="P1207" s="81" t="str">
        <f t="shared" si="150"/>
        <v/>
      </c>
      <c r="Q1207" s="5"/>
      <c r="R1207" s="81" t="str">
        <f t="shared" si="149"/>
        <v/>
      </c>
    </row>
    <row r="1208" spans="2:18" ht="13" x14ac:dyDescent="0.3">
      <c r="B1208" s="58">
        <f t="shared" si="145"/>
        <v>0</v>
      </c>
      <c r="C1208" s="58" t="str">
        <f t="shared" si="146"/>
        <v/>
      </c>
      <c r="D1208" s="58" t="str">
        <f>IF(OR(E1208=0,E1208=""),"",COUNTIF($E$7:E1208,E1208)&amp;E1208)</f>
        <v/>
      </c>
      <c r="E1208" s="58" t="str">
        <f t="shared" si="147"/>
        <v/>
      </c>
      <c r="F1208" s="57">
        <f t="shared" si="148"/>
        <v>0</v>
      </c>
      <c r="H1208" s="51"/>
      <c r="I1208" s="50"/>
      <c r="J1208" s="50"/>
      <c r="K1208" s="50"/>
      <c r="L1208" s="55" t="str">
        <f t="shared" si="144"/>
        <v/>
      </c>
      <c r="M1208" s="48"/>
      <c r="N1208" s="49"/>
      <c r="O1208" s="50"/>
      <c r="P1208" s="81" t="str">
        <f t="shared" si="150"/>
        <v/>
      </c>
      <c r="Q1208" s="5"/>
      <c r="R1208" s="81" t="str">
        <f t="shared" si="149"/>
        <v/>
      </c>
    </row>
    <row r="1209" spans="2:18" ht="13" x14ac:dyDescent="0.3">
      <c r="B1209" s="58">
        <f t="shared" si="145"/>
        <v>0</v>
      </c>
      <c r="C1209" s="58" t="str">
        <f t="shared" si="146"/>
        <v/>
      </c>
      <c r="D1209" s="58" t="str">
        <f>IF(OR(E1209=0,E1209=""),"",COUNTIF($E$7:E1209,E1209)&amp;E1209)</f>
        <v/>
      </c>
      <c r="E1209" s="58" t="str">
        <f t="shared" si="147"/>
        <v/>
      </c>
      <c r="F1209" s="57">
        <f t="shared" si="148"/>
        <v>0</v>
      </c>
      <c r="H1209" s="51"/>
      <c r="I1209" s="50"/>
      <c r="J1209" s="50"/>
      <c r="K1209" s="50"/>
      <c r="L1209" s="55" t="str">
        <f t="shared" si="144"/>
        <v/>
      </c>
      <c r="M1209" s="48"/>
      <c r="N1209" s="49"/>
      <c r="O1209" s="50"/>
      <c r="P1209" s="81" t="str">
        <f t="shared" si="150"/>
        <v/>
      </c>
      <c r="Q1209" s="5"/>
      <c r="R1209" s="81" t="str">
        <f t="shared" si="149"/>
        <v/>
      </c>
    </row>
    <row r="1210" spans="2:18" ht="13" x14ac:dyDescent="0.3">
      <c r="B1210" s="58">
        <f t="shared" si="145"/>
        <v>0</v>
      </c>
      <c r="C1210" s="58" t="str">
        <f t="shared" si="146"/>
        <v/>
      </c>
      <c r="D1210" s="58" t="str">
        <f>IF(OR(E1210=0,E1210=""),"",COUNTIF($E$7:E1210,E1210)&amp;E1210)</f>
        <v/>
      </c>
      <c r="E1210" s="58" t="str">
        <f t="shared" si="147"/>
        <v/>
      </c>
      <c r="F1210" s="57">
        <f t="shared" si="148"/>
        <v>0</v>
      </c>
      <c r="H1210" s="51"/>
      <c r="I1210" s="50"/>
      <c r="J1210" s="50"/>
      <c r="K1210" s="50"/>
      <c r="L1210" s="55" t="str">
        <f t="shared" si="144"/>
        <v/>
      </c>
      <c r="M1210" s="48"/>
      <c r="N1210" s="49"/>
      <c r="O1210" s="50"/>
      <c r="P1210" s="81" t="str">
        <f t="shared" si="150"/>
        <v/>
      </c>
      <c r="Q1210" s="5"/>
      <c r="R1210" s="81" t="str">
        <f t="shared" si="149"/>
        <v/>
      </c>
    </row>
    <row r="1211" spans="2:18" ht="13" x14ac:dyDescent="0.3">
      <c r="B1211" s="58">
        <f t="shared" si="145"/>
        <v>0</v>
      </c>
      <c r="C1211" s="58" t="str">
        <f t="shared" si="146"/>
        <v/>
      </c>
      <c r="D1211" s="58" t="str">
        <f>IF(OR(E1211=0,E1211=""),"",COUNTIF($E$7:E1211,E1211)&amp;E1211)</f>
        <v/>
      </c>
      <c r="E1211" s="58" t="str">
        <f t="shared" si="147"/>
        <v/>
      </c>
      <c r="F1211" s="57">
        <f t="shared" si="148"/>
        <v>0</v>
      </c>
      <c r="H1211" s="51"/>
      <c r="I1211" s="50"/>
      <c r="J1211" s="50"/>
      <c r="K1211" s="50"/>
      <c r="L1211" s="55" t="str">
        <f t="shared" si="144"/>
        <v/>
      </c>
      <c r="M1211" s="48"/>
      <c r="N1211" s="49"/>
      <c r="O1211" s="50"/>
      <c r="P1211" s="81" t="str">
        <f t="shared" si="150"/>
        <v/>
      </c>
      <c r="Q1211" s="5"/>
      <c r="R1211" s="81" t="str">
        <f t="shared" si="149"/>
        <v/>
      </c>
    </row>
    <row r="1212" spans="2:18" ht="13" x14ac:dyDescent="0.3">
      <c r="B1212" s="58">
        <f t="shared" si="145"/>
        <v>0</v>
      </c>
      <c r="C1212" s="58" t="str">
        <f t="shared" si="146"/>
        <v/>
      </c>
      <c r="D1212" s="58" t="str">
        <f>IF(OR(E1212=0,E1212=""),"",COUNTIF($E$7:E1212,E1212)&amp;E1212)</f>
        <v/>
      </c>
      <c r="E1212" s="58" t="str">
        <f t="shared" si="147"/>
        <v/>
      </c>
      <c r="F1212" s="57">
        <f t="shared" si="148"/>
        <v>0</v>
      </c>
      <c r="H1212" s="51"/>
      <c r="I1212" s="50"/>
      <c r="J1212" s="50"/>
      <c r="K1212" s="50"/>
      <c r="L1212" s="55" t="str">
        <f t="shared" si="144"/>
        <v/>
      </c>
      <c r="M1212" s="48"/>
      <c r="N1212" s="49"/>
      <c r="O1212" s="50"/>
      <c r="P1212" s="81" t="str">
        <f t="shared" si="150"/>
        <v/>
      </c>
      <c r="Q1212" s="5"/>
      <c r="R1212" s="81" t="str">
        <f t="shared" si="149"/>
        <v/>
      </c>
    </row>
    <row r="1213" spans="2:18" ht="13" x14ac:dyDescent="0.3">
      <c r="B1213" s="58">
        <f t="shared" si="145"/>
        <v>0</v>
      </c>
      <c r="C1213" s="58" t="str">
        <f t="shared" si="146"/>
        <v/>
      </c>
      <c r="D1213" s="58" t="str">
        <f>IF(OR(E1213=0,E1213=""),"",COUNTIF($E$7:E1213,E1213)&amp;E1213)</f>
        <v/>
      </c>
      <c r="E1213" s="58" t="str">
        <f t="shared" si="147"/>
        <v/>
      </c>
      <c r="F1213" s="57">
        <f t="shared" si="148"/>
        <v>0</v>
      </c>
      <c r="H1213" s="51"/>
      <c r="I1213" s="50"/>
      <c r="J1213" s="50"/>
      <c r="K1213" s="50"/>
      <c r="L1213" s="55" t="str">
        <f t="shared" si="144"/>
        <v/>
      </c>
      <c r="M1213" s="48"/>
      <c r="N1213" s="49"/>
      <c r="O1213" s="50"/>
      <c r="P1213" s="81" t="str">
        <f t="shared" si="150"/>
        <v/>
      </c>
      <c r="Q1213" s="5"/>
      <c r="R1213" s="81" t="str">
        <f t="shared" si="149"/>
        <v/>
      </c>
    </row>
    <row r="1214" spans="2:18" ht="13" x14ac:dyDescent="0.3">
      <c r="B1214" s="58">
        <f t="shared" si="145"/>
        <v>0</v>
      </c>
      <c r="C1214" s="58" t="str">
        <f t="shared" si="146"/>
        <v/>
      </c>
      <c r="D1214" s="58" t="str">
        <f>IF(OR(E1214=0,E1214=""),"",COUNTIF($E$7:E1214,E1214)&amp;E1214)</f>
        <v/>
      </c>
      <c r="E1214" s="58" t="str">
        <f t="shared" si="147"/>
        <v/>
      </c>
      <c r="F1214" s="57">
        <f t="shared" si="148"/>
        <v>0</v>
      </c>
      <c r="H1214" s="51"/>
      <c r="I1214" s="50"/>
      <c r="J1214" s="50"/>
      <c r="K1214" s="50"/>
      <c r="L1214" s="55" t="str">
        <f t="shared" si="144"/>
        <v/>
      </c>
      <c r="M1214" s="48"/>
      <c r="N1214" s="49"/>
      <c r="O1214" s="50"/>
      <c r="P1214" s="81" t="str">
        <f t="shared" si="150"/>
        <v/>
      </c>
      <c r="Q1214" s="5"/>
      <c r="R1214" s="81" t="str">
        <f t="shared" si="149"/>
        <v/>
      </c>
    </row>
    <row r="1215" spans="2:18" ht="13" x14ac:dyDescent="0.3">
      <c r="B1215" s="58">
        <f t="shared" si="145"/>
        <v>0</v>
      </c>
      <c r="C1215" s="58" t="str">
        <f t="shared" si="146"/>
        <v/>
      </c>
      <c r="D1215" s="58" t="str">
        <f>IF(OR(E1215=0,E1215=""),"",COUNTIF($E$7:E1215,E1215)&amp;E1215)</f>
        <v/>
      </c>
      <c r="E1215" s="58" t="str">
        <f t="shared" si="147"/>
        <v/>
      </c>
      <c r="F1215" s="57">
        <f t="shared" si="148"/>
        <v>0</v>
      </c>
      <c r="H1215" s="51"/>
      <c r="I1215" s="50"/>
      <c r="J1215" s="50"/>
      <c r="K1215" s="50"/>
      <c r="L1215" s="55" t="str">
        <f t="shared" si="144"/>
        <v/>
      </c>
      <c r="M1215" s="48"/>
      <c r="N1215" s="49"/>
      <c r="O1215" s="50"/>
      <c r="P1215" s="81" t="str">
        <f t="shared" si="150"/>
        <v/>
      </c>
      <c r="Q1215" s="5"/>
      <c r="R1215" s="81" t="str">
        <f t="shared" si="149"/>
        <v/>
      </c>
    </row>
    <row r="1216" spans="2:18" ht="13" x14ac:dyDescent="0.3">
      <c r="B1216" s="58">
        <f t="shared" si="145"/>
        <v>0</v>
      </c>
      <c r="C1216" s="58" t="str">
        <f t="shared" si="146"/>
        <v/>
      </c>
      <c r="D1216" s="58" t="str">
        <f>IF(OR(E1216=0,E1216=""),"",COUNTIF($E$7:E1216,E1216)&amp;E1216)</f>
        <v/>
      </c>
      <c r="E1216" s="58" t="str">
        <f t="shared" si="147"/>
        <v/>
      </c>
      <c r="F1216" s="57">
        <f t="shared" si="148"/>
        <v>0</v>
      </c>
      <c r="H1216" s="51"/>
      <c r="I1216" s="50"/>
      <c r="J1216" s="50"/>
      <c r="K1216" s="50"/>
      <c r="L1216" s="55" t="str">
        <f t="shared" si="144"/>
        <v/>
      </c>
      <c r="M1216" s="48"/>
      <c r="N1216" s="49"/>
      <c r="O1216" s="50"/>
      <c r="P1216" s="81" t="str">
        <f t="shared" si="150"/>
        <v/>
      </c>
      <c r="Q1216" s="5"/>
      <c r="R1216" s="81" t="str">
        <f t="shared" si="149"/>
        <v/>
      </c>
    </row>
    <row r="1217" spans="2:18" ht="13" x14ac:dyDescent="0.3">
      <c r="B1217" s="58">
        <f t="shared" si="145"/>
        <v>0</v>
      </c>
      <c r="C1217" s="58" t="str">
        <f t="shared" si="146"/>
        <v/>
      </c>
      <c r="D1217" s="58" t="str">
        <f>IF(OR(E1217=0,E1217=""),"",COUNTIF($E$7:E1217,E1217)&amp;E1217)</f>
        <v/>
      </c>
      <c r="E1217" s="58" t="str">
        <f t="shared" si="147"/>
        <v/>
      </c>
      <c r="F1217" s="57">
        <f t="shared" si="148"/>
        <v>0</v>
      </c>
      <c r="H1217" s="51"/>
      <c r="I1217" s="50"/>
      <c r="J1217" s="50"/>
      <c r="K1217" s="50"/>
      <c r="L1217" s="55" t="str">
        <f t="shared" si="144"/>
        <v/>
      </c>
      <c r="M1217" s="48"/>
      <c r="N1217" s="49"/>
      <c r="O1217" s="50"/>
      <c r="P1217" s="81" t="str">
        <f t="shared" si="150"/>
        <v/>
      </c>
      <c r="Q1217" s="5"/>
      <c r="R1217" s="81" t="str">
        <f t="shared" si="149"/>
        <v/>
      </c>
    </row>
    <row r="1218" spans="2:18" ht="13" x14ac:dyDescent="0.3">
      <c r="B1218" s="58">
        <f t="shared" si="145"/>
        <v>0</v>
      </c>
      <c r="C1218" s="58" t="str">
        <f t="shared" si="146"/>
        <v/>
      </c>
      <c r="D1218" s="58" t="str">
        <f>IF(OR(E1218=0,E1218=""),"",COUNTIF($E$7:E1218,E1218)&amp;E1218)</f>
        <v/>
      </c>
      <c r="E1218" s="58" t="str">
        <f t="shared" si="147"/>
        <v/>
      </c>
      <c r="F1218" s="57">
        <f t="shared" si="148"/>
        <v>0</v>
      </c>
      <c r="H1218" s="51"/>
      <c r="I1218" s="50"/>
      <c r="J1218" s="50"/>
      <c r="K1218" s="50"/>
      <c r="L1218" s="55" t="str">
        <f t="shared" si="144"/>
        <v/>
      </c>
      <c r="M1218" s="48"/>
      <c r="N1218" s="49"/>
      <c r="O1218" s="50"/>
      <c r="P1218" s="81" t="str">
        <f t="shared" si="150"/>
        <v/>
      </c>
      <c r="Q1218" s="5"/>
      <c r="R1218" s="81" t="str">
        <f t="shared" si="149"/>
        <v/>
      </c>
    </row>
    <row r="1219" spans="2:18" ht="13" x14ac:dyDescent="0.3">
      <c r="B1219" s="58">
        <f t="shared" si="145"/>
        <v>0</v>
      </c>
      <c r="C1219" s="58" t="str">
        <f t="shared" si="146"/>
        <v/>
      </c>
      <c r="D1219" s="58" t="str">
        <f>IF(OR(E1219=0,E1219=""),"",COUNTIF($E$7:E1219,E1219)&amp;E1219)</f>
        <v/>
      </c>
      <c r="E1219" s="58" t="str">
        <f t="shared" si="147"/>
        <v/>
      </c>
      <c r="F1219" s="57">
        <f t="shared" si="148"/>
        <v>0</v>
      </c>
      <c r="H1219" s="51"/>
      <c r="I1219" s="50"/>
      <c r="J1219" s="50"/>
      <c r="K1219" s="50"/>
      <c r="L1219" s="55" t="str">
        <f t="shared" si="144"/>
        <v/>
      </c>
      <c r="M1219" s="48"/>
      <c r="N1219" s="49"/>
      <c r="O1219" s="50"/>
      <c r="P1219" s="81" t="str">
        <f t="shared" si="150"/>
        <v/>
      </c>
      <c r="Q1219" s="5"/>
      <c r="R1219" s="81" t="str">
        <f t="shared" si="149"/>
        <v/>
      </c>
    </row>
    <row r="1220" spans="2:18" ht="13" x14ac:dyDescent="0.3">
      <c r="B1220" s="58">
        <f t="shared" si="145"/>
        <v>0</v>
      </c>
      <c r="C1220" s="58" t="str">
        <f t="shared" si="146"/>
        <v/>
      </c>
      <c r="D1220" s="58" t="str">
        <f>IF(OR(E1220=0,E1220=""),"",COUNTIF($E$7:E1220,E1220)&amp;E1220)</f>
        <v/>
      </c>
      <c r="E1220" s="58" t="str">
        <f t="shared" si="147"/>
        <v/>
      </c>
      <c r="F1220" s="57">
        <f t="shared" si="148"/>
        <v>0</v>
      </c>
      <c r="H1220" s="51"/>
      <c r="I1220" s="50"/>
      <c r="J1220" s="50"/>
      <c r="K1220" s="50"/>
      <c r="L1220" s="55" t="str">
        <f t="shared" si="144"/>
        <v/>
      </c>
      <c r="M1220" s="48"/>
      <c r="N1220" s="49"/>
      <c r="O1220" s="50"/>
      <c r="P1220" s="81" t="str">
        <f t="shared" si="150"/>
        <v/>
      </c>
      <c r="Q1220" s="5"/>
      <c r="R1220" s="81" t="str">
        <f t="shared" si="149"/>
        <v/>
      </c>
    </row>
    <row r="1221" spans="2:18" ht="13" x14ac:dyDescent="0.3">
      <c r="B1221" s="58">
        <f t="shared" si="145"/>
        <v>0</v>
      </c>
      <c r="C1221" s="58" t="str">
        <f t="shared" si="146"/>
        <v/>
      </c>
      <c r="D1221" s="58" t="str">
        <f>IF(OR(E1221=0,E1221=""),"",COUNTIF($E$7:E1221,E1221)&amp;E1221)</f>
        <v/>
      </c>
      <c r="E1221" s="58" t="str">
        <f t="shared" si="147"/>
        <v/>
      </c>
      <c r="F1221" s="57">
        <f t="shared" si="148"/>
        <v>0</v>
      </c>
      <c r="H1221" s="51"/>
      <c r="I1221" s="50"/>
      <c r="J1221" s="50"/>
      <c r="K1221" s="50"/>
      <c r="L1221" s="55" t="str">
        <f t="shared" si="144"/>
        <v/>
      </c>
      <c r="M1221" s="48"/>
      <c r="N1221" s="49"/>
      <c r="O1221" s="50"/>
      <c r="P1221" s="81" t="str">
        <f t="shared" si="150"/>
        <v/>
      </c>
      <c r="Q1221" s="5"/>
      <c r="R1221" s="81" t="str">
        <f t="shared" si="149"/>
        <v/>
      </c>
    </row>
    <row r="1222" spans="2:18" ht="13" x14ac:dyDescent="0.3">
      <c r="B1222" s="58">
        <f t="shared" si="145"/>
        <v>0</v>
      </c>
      <c r="C1222" s="58" t="str">
        <f t="shared" si="146"/>
        <v/>
      </c>
      <c r="D1222" s="58" t="str">
        <f>IF(OR(E1222=0,E1222=""),"",COUNTIF($E$7:E1222,E1222)&amp;E1222)</f>
        <v/>
      </c>
      <c r="E1222" s="58" t="str">
        <f t="shared" si="147"/>
        <v/>
      </c>
      <c r="F1222" s="57">
        <f t="shared" si="148"/>
        <v>0</v>
      </c>
      <c r="H1222" s="51"/>
      <c r="I1222" s="50"/>
      <c r="J1222" s="50"/>
      <c r="K1222" s="50"/>
      <c r="L1222" s="55" t="str">
        <f t="shared" si="144"/>
        <v/>
      </c>
      <c r="M1222" s="48"/>
      <c r="N1222" s="49"/>
      <c r="O1222" s="50"/>
      <c r="P1222" s="81" t="str">
        <f t="shared" si="150"/>
        <v/>
      </c>
      <c r="Q1222" s="5"/>
      <c r="R1222" s="81" t="str">
        <f t="shared" si="149"/>
        <v/>
      </c>
    </row>
    <row r="1223" spans="2:18" ht="13" x14ac:dyDescent="0.3">
      <c r="B1223" s="58">
        <f t="shared" si="145"/>
        <v>0</v>
      </c>
      <c r="C1223" s="58" t="str">
        <f t="shared" si="146"/>
        <v/>
      </c>
      <c r="D1223" s="58" t="str">
        <f>IF(OR(E1223=0,E1223=""),"",COUNTIF($E$7:E1223,E1223)&amp;E1223)</f>
        <v/>
      </c>
      <c r="E1223" s="58" t="str">
        <f t="shared" si="147"/>
        <v/>
      </c>
      <c r="F1223" s="57">
        <f t="shared" si="148"/>
        <v>0</v>
      </c>
      <c r="H1223" s="51"/>
      <c r="I1223" s="50"/>
      <c r="J1223" s="50"/>
      <c r="K1223" s="50"/>
      <c r="L1223" s="55" t="str">
        <f t="shared" si="144"/>
        <v/>
      </c>
      <c r="M1223" s="48"/>
      <c r="N1223" s="49"/>
      <c r="O1223" s="50"/>
      <c r="P1223" s="81" t="str">
        <f t="shared" si="150"/>
        <v/>
      </c>
      <c r="Q1223" s="5"/>
      <c r="R1223" s="81" t="str">
        <f t="shared" si="149"/>
        <v/>
      </c>
    </row>
    <row r="1224" spans="2:18" ht="13" x14ac:dyDescent="0.3">
      <c r="B1224" s="58">
        <f t="shared" si="145"/>
        <v>0</v>
      </c>
      <c r="C1224" s="58" t="str">
        <f t="shared" si="146"/>
        <v/>
      </c>
      <c r="D1224" s="58" t="str">
        <f>IF(OR(E1224=0,E1224=""),"",COUNTIF($E$7:E1224,E1224)&amp;E1224)</f>
        <v/>
      </c>
      <c r="E1224" s="58" t="str">
        <f t="shared" si="147"/>
        <v/>
      </c>
      <c r="F1224" s="57">
        <f t="shared" si="148"/>
        <v>0</v>
      </c>
      <c r="H1224" s="51"/>
      <c r="I1224" s="50"/>
      <c r="J1224" s="50"/>
      <c r="K1224" s="50"/>
      <c r="L1224" s="55" t="str">
        <f t="shared" si="144"/>
        <v/>
      </c>
      <c r="M1224" s="48"/>
      <c r="N1224" s="49"/>
      <c r="O1224" s="50"/>
      <c r="P1224" s="81" t="str">
        <f t="shared" si="150"/>
        <v/>
      </c>
      <c r="Q1224" s="5"/>
      <c r="R1224" s="81" t="str">
        <f t="shared" si="149"/>
        <v/>
      </c>
    </row>
    <row r="1225" spans="2:18" ht="13" x14ac:dyDescent="0.3">
      <c r="B1225" s="58">
        <f t="shared" si="145"/>
        <v>0</v>
      </c>
      <c r="C1225" s="58" t="str">
        <f t="shared" si="146"/>
        <v/>
      </c>
      <c r="D1225" s="58" t="str">
        <f>IF(OR(E1225=0,E1225=""),"",COUNTIF($E$7:E1225,E1225)&amp;E1225)</f>
        <v/>
      </c>
      <c r="E1225" s="58" t="str">
        <f t="shared" si="147"/>
        <v/>
      </c>
      <c r="F1225" s="57">
        <f t="shared" si="148"/>
        <v>0</v>
      </c>
      <c r="H1225" s="51"/>
      <c r="I1225" s="50"/>
      <c r="J1225" s="50"/>
      <c r="K1225" s="50"/>
      <c r="L1225" s="55" t="str">
        <f t="shared" si="144"/>
        <v/>
      </c>
      <c r="M1225" s="48"/>
      <c r="N1225" s="49"/>
      <c r="O1225" s="50"/>
      <c r="P1225" s="81" t="str">
        <f t="shared" si="150"/>
        <v/>
      </c>
      <c r="Q1225" s="5"/>
      <c r="R1225" s="81" t="str">
        <f t="shared" si="149"/>
        <v/>
      </c>
    </row>
    <row r="1226" spans="2:18" ht="13" x14ac:dyDescent="0.3">
      <c r="B1226" s="58">
        <f t="shared" si="145"/>
        <v>0</v>
      </c>
      <c r="C1226" s="58" t="str">
        <f t="shared" si="146"/>
        <v/>
      </c>
      <c r="D1226" s="58" t="str">
        <f>IF(OR(E1226=0,E1226=""),"",COUNTIF($E$7:E1226,E1226)&amp;E1226)</f>
        <v/>
      </c>
      <c r="E1226" s="58" t="str">
        <f t="shared" si="147"/>
        <v/>
      </c>
      <c r="F1226" s="57">
        <f t="shared" si="148"/>
        <v>0</v>
      </c>
      <c r="H1226" s="51"/>
      <c r="I1226" s="50"/>
      <c r="J1226" s="50"/>
      <c r="K1226" s="50"/>
      <c r="L1226" s="55" t="str">
        <f t="shared" ref="L1226:L1289" si="151">IFERROR(IF(K1226="","",VLOOKUP(K1226,T_Akun,2,0)),"Cek Kembali Kode Akun nya!!!")</f>
        <v/>
      </c>
      <c r="M1226" s="48"/>
      <c r="N1226" s="49"/>
      <c r="O1226" s="50"/>
      <c r="P1226" s="81" t="str">
        <f t="shared" si="150"/>
        <v/>
      </c>
      <c r="Q1226" s="5"/>
      <c r="R1226" s="81" t="str">
        <f t="shared" si="149"/>
        <v/>
      </c>
    </row>
    <row r="1227" spans="2:18" ht="13" x14ac:dyDescent="0.3">
      <c r="B1227" s="58">
        <f t="shared" ref="B1227:B1290" si="152">IF(C1227&lt;&gt;"","",K1227)</f>
        <v>0</v>
      </c>
      <c r="C1227" s="58" t="str">
        <f t="shared" ref="C1227:C1290" si="153">IF(LEFT(I1227,3)="JP-",K1227,"")</f>
        <v/>
      </c>
      <c r="D1227" s="58" t="str">
        <f>IF(OR(E1227=0,E1227=""),"",COUNTIF($E$7:E1227,E1227)&amp;E1227)</f>
        <v/>
      </c>
      <c r="E1227" s="58" t="str">
        <f t="shared" ref="E1227:E1290" si="154">IF(K1227=Filter_BB,K1227,"")</f>
        <v/>
      </c>
      <c r="F1227" s="57">
        <f t="shared" ref="F1227:F1290" si="155">IF(J1227="",0,1)</f>
        <v>0</v>
      </c>
      <c r="H1227" s="51"/>
      <c r="I1227" s="50"/>
      <c r="J1227" s="50"/>
      <c r="K1227" s="50"/>
      <c r="L1227" s="55" t="str">
        <f t="shared" si="151"/>
        <v/>
      </c>
      <c r="M1227" s="48"/>
      <c r="N1227" s="49"/>
      <c r="O1227" s="50"/>
      <c r="P1227" s="81" t="str">
        <f t="shared" si="150"/>
        <v/>
      </c>
      <c r="Q1227" s="5"/>
      <c r="R1227" s="81" t="str">
        <f t="shared" ref="R1227:R1290" si="156">IF($O1227&gt;0,$O1227,IF($H1227&gt;0,IF($O1228&gt;0,$O1228,""),""))</f>
        <v/>
      </c>
    </row>
    <row r="1228" spans="2:18" ht="13" x14ac:dyDescent="0.3">
      <c r="B1228" s="58">
        <f t="shared" si="152"/>
        <v>0</v>
      </c>
      <c r="C1228" s="58" t="str">
        <f t="shared" si="153"/>
        <v/>
      </c>
      <c r="D1228" s="58" t="str">
        <f>IF(OR(E1228=0,E1228=""),"",COUNTIF($E$7:E1228,E1228)&amp;E1228)</f>
        <v/>
      </c>
      <c r="E1228" s="58" t="str">
        <f t="shared" si="154"/>
        <v/>
      </c>
      <c r="F1228" s="57">
        <f t="shared" si="155"/>
        <v>0</v>
      </c>
      <c r="H1228" s="51"/>
      <c r="I1228" s="50"/>
      <c r="J1228" s="50"/>
      <c r="K1228" s="50"/>
      <c r="L1228" s="55" t="str">
        <f t="shared" si="151"/>
        <v/>
      </c>
      <c r="M1228" s="48"/>
      <c r="N1228" s="49"/>
      <c r="O1228" s="50"/>
      <c r="P1228" s="81" t="str">
        <f t="shared" ref="P1228:P1291" si="157">IF(O1228&gt;0,O1228,IF(H1228&gt;0,IF(OR(P1227="F.TTD",P1227=""),R1229,P1227),""))</f>
        <v/>
      </c>
      <c r="Q1228" s="5"/>
      <c r="R1228" s="81" t="str">
        <f t="shared" si="156"/>
        <v/>
      </c>
    </row>
    <row r="1229" spans="2:18" ht="13" x14ac:dyDescent="0.3">
      <c r="B1229" s="58">
        <f t="shared" si="152"/>
        <v>0</v>
      </c>
      <c r="C1229" s="58" t="str">
        <f t="shared" si="153"/>
        <v/>
      </c>
      <c r="D1229" s="58" t="str">
        <f>IF(OR(E1229=0,E1229=""),"",COUNTIF($E$7:E1229,E1229)&amp;E1229)</f>
        <v/>
      </c>
      <c r="E1229" s="58" t="str">
        <f t="shared" si="154"/>
        <v/>
      </c>
      <c r="F1229" s="57">
        <f t="shared" si="155"/>
        <v>0</v>
      </c>
      <c r="H1229" s="51"/>
      <c r="I1229" s="50"/>
      <c r="J1229" s="50"/>
      <c r="K1229" s="50"/>
      <c r="L1229" s="55" t="str">
        <f t="shared" si="151"/>
        <v/>
      </c>
      <c r="M1229" s="48"/>
      <c r="N1229" s="49"/>
      <c r="O1229" s="50"/>
      <c r="P1229" s="81" t="str">
        <f t="shared" si="157"/>
        <v/>
      </c>
      <c r="Q1229" s="5"/>
      <c r="R1229" s="81" t="str">
        <f t="shared" si="156"/>
        <v/>
      </c>
    </row>
    <row r="1230" spans="2:18" ht="13" x14ac:dyDescent="0.3">
      <c r="B1230" s="58">
        <f t="shared" si="152"/>
        <v>0</v>
      </c>
      <c r="C1230" s="58" t="str">
        <f t="shared" si="153"/>
        <v/>
      </c>
      <c r="D1230" s="58" t="str">
        <f>IF(OR(E1230=0,E1230=""),"",COUNTIF($E$7:E1230,E1230)&amp;E1230)</f>
        <v/>
      </c>
      <c r="E1230" s="58" t="str">
        <f t="shared" si="154"/>
        <v/>
      </c>
      <c r="F1230" s="57">
        <f t="shared" si="155"/>
        <v>0</v>
      </c>
      <c r="H1230" s="51"/>
      <c r="I1230" s="50"/>
      <c r="J1230" s="50"/>
      <c r="K1230" s="50"/>
      <c r="L1230" s="55" t="str">
        <f t="shared" si="151"/>
        <v/>
      </c>
      <c r="M1230" s="48"/>
      <c r="N1230" s="49"/>
      <c r="O1230" s="50"/>
      <c r="P1230" s="81" t="str">
        <f t="shared" si="157"/>
        <v/>
      </c>
      <c r="Q1230" s="5"/>
      <c r="R1230" s="81" t="str">
        <f t="shared" si="156"/>
        <v/>
      </c>
    </row>
    <row r="1231" spans="2:18" ht="13" x14ac:dyDescent="0.3">
      <c r="B1231" s="58">
        <f t="shared" si="152"/>
        <v>0</v>
      </c>
      <c r="C1231" s="58" t="str">
        <f t="shared" si="153"/>
        <v/>
      </c>
      <c r="D1231" s="58" t="str">
        <f>IF(OR(E1231=0,E1231=""),"",COUNTIF($E$7:E1231,E1231)&amp;E1231)</f>
        <v/>
      </c>
      <c r="E1231" s="58" t="str">
        <f t="shared" si="154"/>
        <v/>
      </c>
      <c r="F1231" s="57">
        <f t="shared" si="155"/>
        <v>0</v>
      </c>
      <c r="H1231" s="51"/>
      <c r="I1231" s="50"/>
      <c r="J1231" s="50"/>
      <c r="K1231" s="50"/>
      <c r="L1231" s="55" t="str">
        <f t="shared" si="151"/>
        <v/>
      </c>
      <c r="M1231" s="48"/>
      <c r="N1231" s="49"/>
      <c r="O1231" s="50"/>
      <c r="P1231" s="81" t="str">
        <f t="shared" si="157"/>
        <v/>
      </c>
      <c r="Q1231" s="5"/>
      <c r="R1231" s="81" t="str">
        <f t="shared" si="156"/>
        <v/>
      </c>
    </row>
    <row r="1232" spans="2:18" ht="13" x14ac:dyDescent="0.3">
      <c r="B1232" s="58">
        <f t="shared" si="152"/>
        <v>0</v>
      </c>
      <c r="C1232" s="58" t="str">
        <f t="shared" si="153"/>
        <v/>
      </c>
      <c r="D1232" s="58" t="str">
        <f>IF(OR(E1232=0,E1232=""),"",COUNTIF($E$7:E1232,E1232)&amp;E1232)</f>
        <v/>
      </c>
      <c r="E1232" s="58" t="str">
        <f t="shared" si="154"/>
        <v/>
      </c>
      <c r="F1232" s="57">
        <f t="shared" si="155"/>
        <v>0</v>
      </c>
      <c r="H1232" s="51"/>
      <c r="I1232" s="50"/>
      <c r="J1232" s="50"/>
      <c r="K1232" s="50"/>
      <c r="L1232" s="55" t="str">
        <f t="shared" si="151"/>
        <v/>
      </c>
      <c r="M1232" s="48"/>
      <c r="N1232" s="49"/>
      <c r="O1232" s="50"/>
      <c r="P1232" s="81" t="str">
        <f t="shared" si="157"/>
        <v/>
      </c>
      <c r="Q1232" s="5"/>
      <c r="R1232" s="81" t="str">
        <f t="shared" si="156"/>
        <v/>
      </c>
    </row>
    <row r="1233" spans="2:18" ht="13" x14ac:dyDescent="0.3">
      <c r="B1233" s="58">
        <f t="shared" si="152"/>
        <v>0</v>
      </c>
      <c r="C1233" s="58" t="str">
        <f t="shared" si="153"/>
        <v/>
      </c>
      <c r="D1233" s="58" t="str">
        <f>IF(OR(E1233=0,E1233=""),"",COUNTIF($E$7:E1233,E1233)&amp;E1233)</f>
        <v/>
      </c>
      <c r="E1233" s="58" t="str">
        <f t="shared" si="154"/>
        <v/>
      </c>
      <c r="F1233" s="57">
        <f t="shared" si="155"/>
        <v>0</v>
      </c>
      <c r="H1233" s="51"/>
      <c r="I1233" s="50"/>
      <c r="J1233" s="50"/>
      <c r="K1233" s="50"/>
      <c r="L1233" s="55" t="str">
        <f t="shared" si="151"/>
        <v/>
      </c>
      <c r="M1233" s="48"/>
      <c r="N1233" s="49"/>
      <c r="O1233" s="50"/>
      <c r="P1233" s="81" t="str">
        <f t="shared" si="157"/>
        <v/>
      </c>
      <c r="Q1233" s="5"/>
      <c r="R1233" s="81" t="str">
        <f t="shared" si="156"/>
        <v/>
      </c>
    </row>
    <row r="1234" spans="2:18" ht="13" x14ac:dyDescent="0.3">
      <c r="B1234" s="58">
        <f t="shared" si="152"/>
        <v>0</v>
      </c>
      <c r="C1234" s="58" t="str">
        <f t="shared" si="153"/>
        <v/>
      </c>
      <c r="D1234" s="58" t="str">
        <f>IF(OR(E1234=0,E1234=""),"",COUNTIF($E$7:E1234,E1234)&amp;E1234)</f>
        <v/>
      </c>
      <c r="E1234" s="58" t="str">
        <f t="shared" si="154"/>
        <v/>
      </c>
      <c r="F1234" s="57">
        <f t="shared" si="155"/>
        <v>0</v>
      </c>
      <c r="H1234" s="51"/>
      <c r="I1234" s="50"/>
      <c r="J1234" s="50"/>
      <c r="K1234" s="50"/>
      <c r="L1234" s="55" t="str">
        <f t="shared" si="151"/>
        <v/>
      </c>
      <c r="M1234" s="48"/>
      <c r="N1234" s="49"/>
      <c r="O1234" s="50"/>
      <c r="P1234" s="81" t="str">
        <f t="shared" si="157"/>
        <v/>
      </c>
      <c r="Q1234" s="5"/>
      <c r="R1234" s="81" t="str">
        <f t="shared" si="156"/>
        <v/>
      </c>
    </row>
    <row r="1235" spans="2:18" ht="13" x14ac:dyDescent="0.3">
      <c r="B1235" s="58">
        <f t="shared" si="152"/>
        <v>0</v>
      </c>
      <c r="C1235" s="58" t="str">
        <f t="shared" si="153"/>
        <v/>
      </c>
      <c r="D1235" s="58" t="str">
        <f>IF(OR(E1235=0,E1235=""),"",COUNTIF($E$7:E1235,E1235)&amp;E1235)</f>
        <v/>
      </c>
      <c r="E1235" s="58" t="str">
        <f t="shared" si="154"/>
        <v/>
      </c>
      <c r="F1235" s="57">
        <f t="shared" si="155"/>
        <v>0</v>
      </c>
      <c r="H1235" s="51"/>
      <c r="I1235" s="50"/>
      <c r="J1235" s="50"/>
      <c r="K1235" s="50"/>
      <c r="L1235" s="55" t="str">
        <f t="shared" si="151"/>
        <v/>
      </c>
      <c r="M1235" s="48"/>
      <c r="N1235" s="49"/>
      <c r="O1235" s="50"/>
      <c r="P1235" s="81" t="str">
        <f t="shared" si="157"/>
        <v/>
      </c>
      <c r="Q1235" s="5"/>
      <c r="R1235" s="81" t="str">
        <f t="shared" si="156"/>
        <v/>
      </c>
    </row>
    <row r="1236" spans="2:18" ht="13" x14ac:dyDescent="0.3">
      <c r="B1236" s="58">
        <f t="shared" si="152"/>
        <v>0</v>
      </c>
      <c r="C1236" s="58" t="str">
        <f t="shared" si="153"/>
        <v/>
      </c>
      <c r="D1236" s="58" t="str">
        <f>IF(OR(E1236=0,E1236=""),"",COUNTIF($E$7:E1236,E1236)&amp;E1236)</f>
        <v/>
      </c>
      <c r="E1236" s="58" t="str">
        <f t="shared" si="154"/>
        <v/>
      </c>
      <c r="F1236" s="57">
        <f t="shared" si="155"/>
        <v>0</v>
      </c>
      <c r="H1236" s="51"/>
      <c r="I1236" s="50"/>
      <c r="J1236" s="50"/>
      <c r="K1236" s="50"/>
      <c r="L1236" s="55" t="str">
        <f t="shared" si="151"/>
        <v/>
      </c>
      <c r="M1236" s="48"/>
      <c r="N1236" s="49"/>
      <c r="O1236" s="50"/>
      <c r="P1236" s="81" t="str">
        <f t="shared" si="157"/>
        <v/>
      </c>
      <c r="Q1236" s="5"/>
      <c r="R1236" s="81" t="str">
        <f t="shared" si="156"/>
        <v/>
      </c>
    </row>
    <row r="1237" spans="2:18" ht="13" x14ac:dyDescent="0.3">
      <c r="B1237" s="58">
        <f t="shared" si="152"/>
        <v>0</v>
      </c>
      <c r="C1237" s="58" t="str">
        <f t="shared" si="153"/>
        <v/>
      </c>
      <c r="D1237" s="58" t="str">
        <f>IF(OR(E1237=0,E1237=""),"",COUNTIF($E$7:E1237,E1237)&amp;E1237)</f>
        <v/>
      </c>
      <c r="E1237" s="58" t="str">
        <f t="shared" si="154"/>
        <v/>
      </c>
      <c r="F1237" s="57">
        <f t="shared" si="155"/>
        <v>0</v>
      </c>
      <c r="H1237" s="51"/>
      <c r="I1237" s="50"/>
      <c r="J1237" s="50"/>
      <c r="K1237" s="50"/>
      <c r="L1237" s="55" t="str">
        <f t="shared" si="151"/>
        <v/>
      </c>
      <c r="M1237" s="48"/>
      <c r="N1237" s="49"/>
      <c r="O1237" s="50"/>
      <c r="P1237" s="81" t="str">
        <f t="shared" si="157"/>
        <v/>
      </c>
      <c r="Q1237" s="5"/>
      <c r="R1237" s="81" t="str">
        <f t="shared" si="156"/>
        <v/>
      </c>
    </row>
    <row r="1238" spans="2:18" ht="13" x14ac:dyDescent="0.3">
      <c r="B1238" s="58">
        <f t="shared" si="152"/>
        <v>0</v>
      </c>
      <c r="C1238" s="58" t="str">
        <f t="shared" si="153"/>
        <v/>
      </c>
      <c r="D1238" s="58" t="str">
        <f>IF(OR(E1238=0,E1238=""),"",COUNTIF($E$7:E1238,E1238)&amp;E1238)</f>
        <v/>
      </c>
      <c r="E1238" s="58" t="str">
        <f t="shared" si="154"/>
        <v/>
      </c>
      <c r="F1238" s="57">
        <f t="shared" si="155"/>
        <v>0</v>
      </c>
      <c r="H1238" s="51"/>
      <c r="I1238" s="50"/>
      <c r="J1238" s="50"/>
      <c r="K1238" s="50"/>
      <c r="L1238" s="55" t="str">
        <f t="shared" si="151"/>
        <v/>
      </c>
      <c r="M1238" s="48"/>
      <c r="N1238" s="49"/>
      <c r="O1238" s="50"/>
      <c r="P1238" s="81" t="str">
        <f t="shared" si="157"/>
        <v/>
      </c>
      <c r="Q1238" s="5"/>
      <c r="R1238" s="81" t="str">
        <f t="shared" si="156"/>
        <v/>
      </c>
    </row>
    <row r="1239" spans="2:18" ht="13" x14ac:dyDescent="0.3">
      <c r="B1239" s="58">
        <f t="shared" si="152"/>
        <v>0</v>
      </c>
      <c r="C1239" s="58" t="str">
        <f t="shared" si="153"/>
        <v/>
      </c>
      <c r="D1239" s="58" t="str">
        <f>IF(OR(E1239=0,E1239=""),"",COUNTIF($E$7:E1239,E1239)&amp;E1239)</f>
        <v/>
      </c>
      <c r="E1239" s="58" t="str">
        <f t="shared" si="154"/>
        <v/>
      </c>
      <c r="F1239" s="57">
        <f t="shared" si="155"/>
        <v>0</v>
      </c>
      <c r="H1239" s="51"/>
      <c r="I1239" s="50"/>
      <c r="J1239" s="50"/>
      <c r="K1239" s="50"/>
      <c r="L1239" s="55" t="str">
        <f t="shared" si="151"/>
        <v/>
      </c>
      <c r="M1239" s="48"/>
      <c r="N1239" s="49"/>
      <c r="O1239" s="50"/>
      <c r="P1239" s="81" t="str">
        <f t="shared" si="157"/>
        <v/>
      </c>
      <c r="Q1239" s="5"/>
      <c r="R1239" s="81" t="str">
        <f t="shared" si="156"/>
        <v/>
      </c>
    </row>
    <row r="1240" spans="2:18" ht="13" x14ac:dyDescent="0.3">
      <c r="B1240" s="58">
        <f t="shared" si="152"/>
        <v>0</v>
      </c>
      <c r="C1240" s="58" t="str">
        <f t="shared" si="153"/>
        <v/>
      </c>
      <c r="D1240" s="58" t="str">
        <f>IF(OR(E1240=0,E1240=""),"",COUNTIF($E$7:E1240,E1240)&amp;E1240)</f>
        <v/>
      </c>
      <c r="E1240" s="58" t="str">
        <f t="shared" si="154"/>
        <v/>
      </c>
      <c r="F1240" s="57">
        <f t="shared" si="155"/>
        <v>0</v>
      </c>
      <c r="H1240" s="51"/>
      <c r="I1240" s="50"/>
      <c r="J1240" s="50"/>
      <c r="K1240" s="50"/>
      <c r="L1240" s="55" t="str">
        <f t="shared" si="151"/>
        <v/>
      </c>
      <c r="M1240" s="48"/>
      <c r="N1240" s="49"/>
      <c r="O1240" s="50"/>
      <c r="P1240" s="81" t="str">
        <f t="shared" si="157"/>
        <v/>
      </c>
      <c r="Q1240" s="5"/>
      <c r="R1240" s="81" t="str">
        <f t="shared" si="156"/>
        <v/>
      </c>
    </row>
    <row r="1241" spans="2:18" ht="13" x14ac:dyDescent="0.3">
      <c r="B1241" s="58">
        <f t="shared" si="152"/>
        <v>0</v>
      </c>
      <c r="C1241" s="58" t="str">
        <f t="shared" si="153"/>
        <v/>
      </c>
      <c r="D1241" s="58" t="str">
        <f>IF(OR(E1241=0,E1241=""),"",COUNTIF($E$7:E1241,E1241)&amp;E1241)</f>
        <v/>
      </c>
      <c r="E1241" s="58" t="str">
        <f t="shared" si="154"/>
        <v/>
      </c>
      <c r="F1241" s="57">
        <f t="shared" si="155"/>
        <v>0</v>
      </c>
      <c r="H1241" s="51"/>
      <c r="I1241" s="50"/>
      <c r="J1241" s="50"/>
      <c r="K1241" s="50"/>
      <c r="L1241" s="55" t="str">
        <f t="shared" si="151"/>
        <v/>
      </c>
      <c r="M1241" s="48"/>
      <c r="N1241" s="49"/>
      <c r="O1241" s="50"/>
      <c r="P1241" s="81" t="str">
        <f t="shared" si="157"/>
        <v/>
      </c>
      <c r="Q1241" s="5"/>
      <c r="R1241" s="81" t="str">
        <f t="shared" si="156"/>
        <v/>
      </c>
    </row>
    <row r="1242" spans="2:18" ht="13" x14ac:dyDescent="0.3">
      <c r="B1242" s="58">
        <f t="shared" si="152"/>
        <v>0</v>
      </c>
      <c r="C1242" s="58" t="str">
        <f t="shared" si="153"/>
        <v/>
      </c>
      <c r="D1242" s="58" t="str">
        <f>IF(OR(E1242=0,E1242=""),"",COUNTIF($E$7:E1242,E1242)&amp;E1242)</f>
        <v/>
      </c>
      <c r="E1242" s="58" t="str">
        <f t="shared" si="154"/>
        <v/>
      </c>
      <c r="F1242" s="57">
        <f t="shared" si="155"/>
        <v>0</v>
      </c>
      <c r="H1242" s="51"/>
      <c r="I1242" s="50"/>
      <c r="J1242" s="50"/>
      <c r="K1242" s="50"/>
      <c r="L1242" s="55" t="str">
        <f t="shared" si="151"/>
        <v/>
      </c>
      <c r="M1242" s="48"/>
      <c r="N1242" s="49"/>
      <c r="O1242" s="50"/>
      <c r="P1242" s="81" t="str">
        <f t="shared" si="157"/>
        <v/>
      </c>
      <c r="Q1242" s="5"/>
      <c r="R1242" s="81" t="str">
        <f t="shared" si="156"/>
        <v/>
      </c>
    </row>
    <row r="1243" spans="2:18" ht="13" x14ac:dyDescent="0.3">
      <c r="B1243" s="58">
        <f t="shared" si="152"/>
        <v>0</v>
      </c>
      <c r="C1243" s="58" t="str">
        <f t="shared" si="153"/>
        <v/>
      </c>
      <c r="D1243" s="58" t="str">
        <f>IF(OR(E1243=0,E1243=""),"",COUNTIF($E$7:E1243,E1243)&amp;E1243)</f>
        <v/>
      </c>
      <c r="E1243" s="58" t="str">
        <f t="shared" si="154"/>
        <v/>
      </c>
      <c r="F1243" s="57">
        <f t="shared" si="155"/>
        <v>0</v>
      </c>
      <c r="H1243" s="51"/>
      <c r="I1243" s="50"/>
      <c r="J1243" s="50"/>
      <c r="K1243" s="50"/>
      <c r="L1243" s="55" t="str">
        <f t="shared" si="151"/>
        <v/>
      </c>
      <c r="M1243" s="48"/>
      <c r="N1243" s="49"/>
      <c r="O1243" s="50"/>
      <c r="P1243" s="81" t="str">
        <f t="shared" si="157"/>
        <v/>
      </c>
      <c r="Q1243" s="5"/>
      <c r="R1243" s="81" t="str">
        <f t="shared" si="156"/>
        <v/>
      </c>
    </row>
    <row r="1244" spans="2:18" ht="13" x14ac:dyDescent="0.3">
      <c r="B1244" s="58">
        <f t="shared" si="152"/>
        <v>0</v>
      </c>
      <c r="C1244" s="58" t="str">
        <f t="shared" si="153"/>
        <v/>
      </c>
      <c r="D1244" s="58" t="str">
        <f>IF(OR(E1244=0,E1244=""),"",COUNTIF($E$7:E1244,E1244)&amp;E1244)</f>
        <v/>
      </c>
      <c r="E1244" s="58" t="str">
        <f t="shared" si="154"/>
        <v/>
      </c>
      <c r="F1244" s="57">
        <f t="shared" si="155"/>
        <v>0</v>
      </c>
      <c r="H1244" s="51"/>
      <c r="I1244" s="50"/>
      <c r="J1244" s="50"/>
      <c r="K1244" s="50"/>
      <c r="L1244" s="55" t="str">
        <f t="shared" si="151"/>
        <v/>
      </c>
      <c r="M1244" s="48"/>
      <c r="N1244" s="49"/>
      <c r="O1244" s="50"/>
      <c r="P1244" s="81" t="str">
        <f t="shared" si="157"/>
        <v/>
      </c>
      <c r="Q1244" s="5"/>
      <c r="R1244" s="81" t="str">
        <f t="shared" si="156"/>
        <v/>
      </c>
    </row>
    <row r="1245" spans="2:18" ht="13" x14ac:dyDescent="0.3">
      <c r="B1245" s="58">
        <f t="shared" si="152"/>
        <v>0</v>
      </c>
      <c r="C1245" s="58" t="str">
        <f t="shared" si="153"/>
        <v/>
      </c>
      <c r="D1245" s="58" t="str">
        <f>IF(OR(E1245=0,E1245=""),"",COUNTIF($E$7:E1245,E1245)&amp;E1245)</f>
        <v/>
      </c>
      <c r="E1245" s="58" t="str">
        <f t="shared" si="154"/>
        <v/>
      </c>
      <c r="F1245" s="57">
        <f t="shared" si="155"/>
        <v>0</v>
      </c>
      <c r="H1245" s="51"/>
      <c r="I1245" s="50"/>
      <c r="J1245" s="50"/>
      <c r="K1245" s="50"/>
      <c r="L1245" s="55" t="str">
        <f t="shared" si="151"/>
        <v/>
      </c>
      <c r="M1245" s="48"/>
      <c r="N1245" s="49"/>
      <c r="O1245" s="50"/>
      <c r="P1245" s="81" t="str">
        <f t="shared" si="157"/>
        <v/>
      </c>
      <c r="Q1245" s="5"/>
      <c r="R1245" s="81" t="str">
        <f t="shared" si="156"/>
        <v/>
      </c>
    </row>
    <row r="1246" spans="2:18" ht="13" x14ac:dyDescent="0.3">
      <c r="B1246" s="58">
        <f t="shared" si="152"/>
        <v>0</v>
      </c>
      <c r="C1246" s="58" t="str">
        <f t="shared" si="153"/>
        <v/>
      </c>
      <c r="D1246" s="58" t="str">
        <f>IF(OR(E1246=0,E1246=""),"",COUNTIF($E$7:E1246,E1246)&amp;E1246)</f>
        <v/>
      </c>
      <c r="E1246" s="58" t="str">
        <f t="shared" si="154"/>
        <v/>
      </c>
      <c r="F1246" s="57">
        <f t="shared" si="155"/>
        <v>0</v>
      </c>
      <c r="H1246" s="51"/>
      <c r="I1246" s="50"/>
      <c r="J1246" s="50"/>
      <c r="K1246" s="50"/>
      <c r="L1246" s="55" t="str">
        <f t="shared" si="151"/>
        <v/>
      </c>
      <c r="M1246" s="48"/>
      <c r="N1246" s="49"/>
      <c r="O1246" s="50"/>
      <c r="P1246" s="81" t="str">
        <f t="shared" si="157"/>
        <v/>
      </c>
      <c r="Q1246" s="5"/>
      <c r="R1246" s="81" t="str">
        <f t="shared" si="156"/>
        <v/>
      </c>
    </row>
    <row r="1247" spans="2:18" ht="13" x14ac:dyDescent="0.3">
      <c r="B1247" s="58">
        <f t="shared" si="152"/>
        <v>0</v>
      </c>
      <c r="C1247" s="58" t="str">
        <f t="shared" si="153"/>
        <v/>
      </c>
      <c r="D1247" s="58" t="str">
        <f>IF(OR(E1247=0,E1247=""),"",COUNTIF($E$7:E1247,E1247)&amp;E1247)</f>
        <v/>
      </c>
      <c r="E1247" s="58" t="str">
        <f t="shared" si="154"/>
        <v/>
      </c>
      <c r="F1247" s="57">
        <f t="shared" si="155"/>
        <v>0</v>
      </c>
      <c r="H1247" s="51"/>
      <c r="I1247" s="50"/>
      <c r="J1247" s="50"/>
      <c r="K1247" s="50"/>
      <c r="L1247" s="55" t="str">
        <f t="shared" si="151"/>
        <v/>
      </c>
      <c r="M1247" s="48"/>
      <c r="N1247" s="49"/>
      <c r="O1247" s="50"/>
      <c r="P1247" s="81" t="str">
        <f t="shared" si="157"/>
        <v/>
      </c>
      <c r="Q1247" s="5"/>
      <c r="R1247" s="81" t="str">
        <f t="shared" si="156"/>
        <v/>
      </c>
    </row>
    <row r="1248" spans="2:18" ht="13" x14ac:dyDescent="0.3">
      <c r="B1248" s="58">
        <f t="shared" si="152"/>
        <v>0</v>
      </c>
      <c r="C1248" s="58" t="str">
        <f t="shared" si="153"/>
        <v/>
      </c>
      <c r="D1248" s="58" t="str">
        <f>IF(OR(E1248=0,E1248=""),"",COUNTIF($E$7:E1248,E1248)&amp;E1248)</f>
        <v/>
      </c>
      <c r="E1248" s="58" t="str">
        <f t="shared" si="154"/>
        <v/>
      </c>
      <c r="F1248" s="57">
        <f t="shared" si="155"/>
        <v>0</v>
      </c>
      <c r="H1248" s="51"/>
      <c r="I1248" s="50"/>
      <c r="J1248" s="50"/>
      <c r="K1248" s="50"/>
      <c r="L1248" s="55" t="str">
        <f t="shared" si="151"/>
        <v/>
      </c>
      <c r="M1248" s="48"/>
      <c r="N1248" s="49"/>
      <c r="O1248" s="50"/>
      <c r="P1248" s="81" t="str">
        <f t="shared" si="157"/>
        <v/>
      </c>
      <c r="Q1248" s="5"/>
      <c r="R1248" s="81" t="str">
        <f t="shared" si="156"/>
        <v/>
      </c>
    </row>
    <row r="1249" spans="2:18" ht="13" x14ac:dyDescent="0.3">
      <c r="B1249" s="58">
        <f t="shared" si="152"/>
        <v>0</v>
      </c>
      <c r="C1249" s="58" t="str">
        <f t="shared" si="153"/>
        <v/>
      </c>
      <c r="D1249" s="58" t="str">
        <f>IF(OR(E1249=0,E1249=""),"",COUNTIF($E$7:E1249,E1249)&amp;E1249)</f>
        <v/>
      </c>
      <c r="E1249" s="58" t="str">
        <f t="shared" si="154"/>
        <v/>
      </c>
      <c r="F1249" s="57">
        <f t="shared" si="155"/>
        <v>0</v>
      </c>
      <c r="H1249" s="51"/>
      <c r="I1249" s="50"/>
      <c r="J1249" s="50"/>
      <c r="K1249" s="50"/>
      <c r="L1249" s="55" t="str">
        <f t="shared" si="151"/>
        <v/>
      </c>
      <c r="M1249" s="48"/>
      <c r="N1249" s="49"/>
      <c r="O1249" s="50"/>
      <c r="P1249" s="81" t="str">
        <f t="shared" si="157"/>
        <v/>
      </c>
      <c r="Q1249" s="5"/>
      <c r="R1249" s="81" t="str">
        <f t="shared" si="156"/>
        <v/>
      </c>
    </row>
    <row r="1250" spans="2:18" ht="13" x14ac:dyDescent="0.3">
      <c r="B1250" s="58">
        <f t="shared" si="152"/>
        <v>0</v>
      </c>
      <c r="C1250" s="58" t="str">
        <f t="shared" si="153"/>
        <v/>
      </c>
      <c r="D1250" s="58" t="str">
        <f>IF(OR(E1250=0,E1250=""),"",COUNTIF($E$7:E1250,E1250)&amp;E1250)</f>
        <v/>
      </c>
      <c r="E1250" s="58" t="str">
        <f t="shared" si="154"/>
        <v/>
      </c>
      <c r="F1250" s="57">
        <f t="shared" si="155"/>
        <v>0</v>
      </c>
      <c r="H1250" s="51"/>
      <c r="I1250" s="50"/>
      <c r="J1250" s="50"/>
      <c r="K1250" s="50"/>
      <c r="L1250" s="55" t="str">
        <f t="shared" si="151"/>
        <v/>
      </c>
      <c r="M1250" s="48"/>
      <c r="N1250" s="49"/>
      <c r="O1250" s="50"/>
      <c r="P1250" s="81" t="str">
        <f t="shared" si="157"/>
        <v/>
      </c>
      <c r="Q1250" s="5"/>
      <c r="R1250" s="81" t="str">
        <f t="shared" si="156"/>
        <v/>
      </c>
    </row>
    <row r="1251" spans="2:18" ht="13" x14ac:dyDescent="0.3">
      <c r="B1251" s="58">
        <f t="shared" si="152"/>
        <v>0</v>
      </c>
      <c r="C1251" s="58" t="str">
        <f t="shared" si="153"/>
        <v/>
      </c>
      <c r="D1251" s="58" t="str">
        <f>IF(OR(E1251=0,E1251=""),"",COUNTIF($E$7:E1251,E1251)&amp;E1251)</f>
        <v/>
      </c>
      <c r="E1251" s="58" t="str">
        <f t="shared" si="154"/>
        <v/>
      </c>
      <c r="F1251" s="57">
        <f t="shared" si="155"/>
        <v>0</v>
      </c>
      <c r="H1251" s="51"/>
      <c r="I1251" s="50"/>
      <c r="J1251" s="50"/>
      <c r="K1251" s="50"/>
      <c r="L1251" s="55" t="str">
        <f t="shared" si="151"/>
        <v/>
      </c>
      <c r="M1251" s="48"/>
      <c r="N1251" s="49"/>
      <c r="O1251" s="50"/>
      <c r="P1251" s="81" t="str">
        <f t="shared" si="157"/>
        <v/>
      </c>
      <c r="Q1251" s="5"/>
      <c r="R1251" s="81" t="str">
        <f t="shared" si="156"/>
        <v/>
      </c>
    </row>
    <row r="1252" spans="2:18" ht="13" x14ac:dyDescent="0.3">
      <c r="B1252" s="58">
        <f t="shared" si="152"/>
        <v>0</v>
      </c>
      <c r="C1252" s="58" t="str">
        <f t="shared" si="153"/>
        <v/>
      </c>
      <c r="D1252" s="58" t="str">
        <f>IF(OR(E1252=0,E1252=""),"",COUNTIF($E$7:E1252,E1252)&amp;E1252)</f>
        <v/>
      </c>
      <c r="E1252" s="58" t="str">
        <f t="shared" si="154"/>
        <v/>
      </c>
      <c r="F1252" s="57">
        <f t="shared" si="155"/>
        <v>0</v>
      </c>
      <c r="H1252" s="51"/>
      <c r="I1252" s="50"/>
      <c r="J1252" s="50"/>
      <c r="K1252" s="50"/>
      <c r="L1252" s="55" t="str">
        <f t="shared" si="151"/>
        <v/>
      </c>
      <c r="M1252" s="48"/>
      <c r="N1252" s="49"/>
      <c r="O1252" s="50"/>
      <c r="P1252" s="81" t="str">
        <f t="shared" si="157"/>
        <v/>
      </c>
      <c r="Q1252" s="5"/>
      <c r="R1252" s="81" t="str">
        <f t="shared" si="156"/>
        <v/>
      </c>
    </row>
    <row r="1253" spans="2:18" ht="13" x14ac:dyDescent="0.3">
      <c r="B1253" s="58">
        <f t="shared" si="152"/>
        <v>0</v>
      </c>
      <c r="C1253" s="58" t="str">
        <f t="shared" si="153"/>
        <v/>
      </c>
      <c r="D1253" s="58" t="str">
        <f>IF(OR(E1253=0,E1253=""),"",COUNTIF($E$7:E1253,E1253)&amp;E1253)</f>
        <v/>
      </c>
      <c r="E1253" s="58" t="str">
        <f t="shared" si="154"/>
        <v/>
      </c>
      <c r="F1253" s="57">
        <f t="shared" si="155"/>
        <v>0</v>
      </c>
      <c r="H1253" s="51"/>
      <c r="I1253" s="50"/>
      <c r="J1253" s="50"/>
      <c r="K1253" s="50"/>
      <c r="L1253" s="55" t="str">
        <f t="shared" si="151"/>
        <v/>
      </c>
      <c r="M1253" s="48"/>
      <c r="N1253" s="49"/>
      <c r="O1253" s="50"/>
      <c r="P1253" s="81" t="str">
        <f t="shared" si="157"/>
        <v/>
      </c>
      <c r="Q1253" s="5"/>
      <c r="R1253" s="81" t="str">
        <f t="shared" si="156"/>
        <v/>
      </c>
    </row>
    <row r="1254" spans="2:18" ht="13" x14ac:dyDescent="0.3">
      <c r="B1254" s="58">
        <f t="shared" si="152"/>
        <v>0</v>
      </c>
      <c r="C1254" s="58" t="str">
        <f t="shared" si="153"/>
        <v/>
      </c>
      <c r="D1254" s="58" t="str">
        <f>IF(OR(E1254=0,E1254=""),"",COUNTIF($E$7:E1254,E1254)&amp;E1254)</f>
        <v/>
      </c>
      <c r="E1254" s="58" t="str">
        <f t="shared" si="154"/>
        <v/>
      </c>
      <c r="F1254" s="57">
        <f t="shared" si="155"/>
        <v>0</v>
      </c>
      <c r="H1254" s="51"/>
      <c r="I1254" s="50"/>
      <c r="J1254" s="50"/>
      <c r="K1254" s="50"/>
      <c r="L1254" s="55" t="str">
        <f t="shared" si="151"/>
        <v/>
      </c>
      <c r="M1254" s="48"/>
      <c r="N1254" s="49"/>
      <c r="O1254" s="50"/>
      <c r="P1254" s="81" t="str">
        <f t="shared" si="157"/>
        <v/>
      </c>
      <c r="Q1254" s="5"/>
      <c r="R1254" s="81" t="str">
        <f t="shared" si="156"/>
        <v/>
      </c>
    </row>
    <row r="1255" spans="2:18" ht="13" x14ac:dyDescent="0.3">
      <c r="B1255" s="58">
        <f t="shared" si="152"/>
        <v>0</v>
      </c>
      <c r="C1255" s="58" t="str">
        <f t="shared" si="153"/>
        <v/>
      </c>
      <c r="D1255" s="58" t="str">
        <f>IF(OR(E1255=0,E1255=""),"",COUNTIF($E$7:E1255,E1255)&amp;E1255)</f>
        <v/>
      </c>
      <c r="E1255" s="58" t="str">
        <f t="shared" si="154"/>
        <v/>
      </c>
      <c r="F1255" s="57">
        <f t="shared" si="155"/>
        <v>0</v>
      </c>
      <c r="H1255" s="51"/>
      <c r="I1255" s="50"/>
      <c r="J1255" s="50"/>
      <c r="K1255" s="50"/>
      <c r="L1255" s="55" t="str">
        <f t="shared" si="151"/>
        <v/>
      </c>
      <c r="M1255" s="48"/>
      <c r="N1255" s="49"/>
      <c r="O1255" s="50"/>
      <c r="P1255" s="81" t="str">
        <f t="shared" si="157"/>
        <v/>
      </c>
      <c r="Q1255" s="5"/>
      <c r="R1255" s="81" t="str">
        <f t="shared" si="156"/>
        <v/>
      </c>
    </row>
    <row r="1256" spans="2:18" ht="13" x14ac:dyDescent="0.3">
      <c r="B1256" s="58">
        <f t="shared" si="152"/>
        <v>0</v>
      </c>
      <c r="C1256" s="58" t="str">
        <f t="shared" si="153"/>
        <v/>
      </c>
      <c r="D1256" s="58" t="str">
        <f>IF(OR(E1256=0,E1256=""),"",COUNTIF($E$7:E1256,E1256)&amp;E1256)</f>
        <v/>
      </c>
      <c r="E1256" s="58" t="str">
        <f t="shared" si="154"/>
        <v/>
      </c>
      <c r="F1256" s="57">
        <f t="shared" si="155"/>
        <v>0</v>
      </c>
      <c r="H1256" s="51"/>
      <c r="I1256" s="50"/>
      <c r="J1256" s="50"/>
      <c r="K1256" s="50"/>
      <c r="L1256" s="55" t="str">
        <f t="shared" si="151"/>
        <v/>
      </c>
      <c r="M1256" s="48"/>
      <c r="N1256" s="49"/>
      <c r="O1256" s="50"/>
      <c r="P1256" s="81" t="str">
        <f t="shared" si="157"/>
        <v/>
      </c>
      <c r="Q1256" s="5"/>
      <c r="R1256" s="81" t="str">
        <f t="shared" si="156"/>
        <v/>
      </c>
    </row>
    <row r="1257" spans="2:18" ht="13" x14ac:dyDescent="0.3">
      <c r="B1257" s="58">
        <f t="shared" si="152"/>
        <v>0</v>
      </c>
      <c r="C1257" s="58" t="str">
        <f t="shared" si="153"/>
        <v/>
      </c>
      <c r="D1257" s="58" t="str">
        <f>IF(OR(E1257=0,E1257=""),"",COUNTIF($E$7:E1257,E1257)&amp;E1257)</f>
        <v/>
      </c>
      <c r="E1257" s="58" t="str">
        <f t="shared" si="154"/>
        <v/>
      </c>
      <c r="F1257" s="57">
        <f t="shared" si="155"/>
        <v>0</v>
      </c>
      <c r="H1257" s="51"/>
      <c r="I1257" s="50"/>
      <c r="J1257" s="50"/>
      <c r="K1257" s="50"/>
      <c r="L1257" s="55" t="str">
        <f t="shared" si="151"/>
        <v/>
      </c>
      <c r="M1257" s="48"/>
      <c r="N1257" s="49"/>
      <c r="O1257" s="50"/>
      <c r="P1257" s="81" t="str">
        <f t="shared" si="157"/>
        <v/>
      </c>
      <c r="Q1257" s="5"/>
      <c r="R1257" s="81" t="str">
        <f t="shared" si="156"/>
        <v/>
      </c>
    </row>
    <row r="1258" spans="2:18" ht="13" x14ac:dyDescent="0.3">
      <c r="B1258" s="58">
        <f t="shared" si="152"/>
        <v>0</v>
      </c>
      <c r="C1258" s="58" t="str">
        <f t="shared" si="153"/>
        <v/>
      </c>
      <c r="D1258" s="58" t="str">
        <f>IF(OR(E1258=0,E1258=""),"",COUNTIF($E$7:E1258,E1258)&amp;E1258)</f>
        <v/>
      </c>
      <c r="E1258" s="58" t="str">
        <f t="shared" si="154"/>
        <v/>
      </c>
      <c r="F1258" s="57">
        <f t="shared" si="155"/>
        <v>0</v>
      </c>
      <c r="H1258" s="51"/>
      <c r="I1258" s="50"/>
      <c r="J1258" s="50"/>
      <c r="K1258" s="50"/>
      <c r="L1258" s="55" t="str">
        <f t="shared" si="151"/>
        <v/>
      </c>
      <c r="M1258" s="48"/>
      <c r="N1258" s="49"/>
      <c r="O1258" s="50"/>
      <c r="P1258" s="81" t="str">
        <f t="shared" si="157"/>
        <v/>
      </c>
      <c r="Q1258" s="5"/>
      <c r="R1258" s="81" t="str">
        <f t="shared" si="156"/>
        <v/>
      </c>
    </row>
    <row r="1259" spans="2:18" ht="13" x14ac:dyDescent="0.3">
      <c r="B1259" s="58">
        <f t="shared" si="152"/>
        <v>0</v>
      </c>
      <c r="C1259" s="58" t="str">
        <f t="shared" si="153"/>
        <v/>
      </c>
      <c r="D1259" s="58" t="str">
        <f>IF(OR(E1259=0,E1259=""),"",COUNTIF($E$7:E1259,E1259)&amp;E1259)</f>
        <v/>
      </c>
      <c r="E1259" s="58" t="str">
        <f t="shared" si="154"/>
        <v/>
      </c>
      <c r="F1259" s="57">
        <f t="shared" si="155"/>
        <v>0</v>
      </c>
      <c r="H1259" s="51"/>
      <c r="I1259" s="50"/>
      <c r="J1259" s="50"/>
      <c r="K1259" s="50"/>
      <c r="L1259" s="55" t="str">
        <f t="shared" si="151"/>
        <v/>
      </c>
      <c r="M1259" s="48"/>
      <c r="N1259" s="49"/>
      <c r="O1259" s="50"/>
      <c r="P1259" s="81" t="str">
        <f t="shared" si="157"/>
        <v/>
      </c>
      <c r="Q1259" s="5"/>
      <c r="R1259" s="81" t="str">
        <f t="shared" si="156"/>
        <v/>
      </c>
    </row>
    <row r="1260" spans="2:18" ht="13" x14ac:dyDescent="0.3">
      <c r="B1260" s="58">
        <f t="shared" si="152"/>
        <v>0</v>
      </c>
      <c r="C1260" s="58" t="str">
        <f t="shared" si="153"/>
        <v/>
      </c>
      <c r="D1260" s="58" t="str">
        <f>IF(OR(E1260=0,E1260=""),"",COUNTIF($E$7:E1260,E1260)&amp;E1260)</f>
        <v/>
      </c>
      <c r="E1260" s="58" t="str">
        <f t="shared" si="154"/>
        <v/>
      </c>
      <c r="F1260" s="57">
        <f t="shared" si="155"/>
        <v>0</v>
      </c>
      <c r="H1260" s="51"/>
      <c r="I1260" s="50"/>
      <c r="J1260" s="50"/>
      <c r="K1260" s="50"/>
      <c r="L1260" s="55" t="str">
        <f t="shared" si="151"/>
        <v/>
      </c>
      <c r="M1260" s="48"/>
      <c r="N1260" s="49"/>
      <c r="O1260" s="50"/>
      <c r="P1260" s="81" t="str">
        <f t="shared" si="157"/>
        <v/>
      </c>
      <c r="Q1260" s="5"/>
      <c r="R1260" s="81" t="str">
        <f t="shared" si="156"/>
        <v/>
      </c>
    </row>
    <row r="1261" spans="2:18" ht="13" x14ac:dyDescent="0.3">
      <c r="B1261" s="58">
        <f t="shared" si="152"/>
        <v>0</v>
      </c>
      <c r="C1261" s="58" t="str">
        <f t="shared" si="153"/>
        <v/>
      </c>
      <c r="D1261" s="58" t="str">
        <f>IF(OR(E1261=0,E1261=""),"",COUNTIF($E$7:E1261,E1261)&amp;E1261)</f>
        <v/>
      </c>
      <c r="E1261" s="58" t="str">
        <f t="shared" si="154"/>
        <v/>
      </c>
      <c r="F1261" s="57">
        <f t="shared" si="155"/>
        <v>0</v>
      </c>
      <c r="H1261" s="51"/>
      <c r="I1261" s="50"/>
      <c r="J1261" s="50"/>
      <c r="K1261" s="50"/>
      <c r="L1261" s="55" t="str">
        <f t="shared" si="151"/>
        <v/>
      </c>
      <c r="M1261" s="48"/>
      <c r="N1261" s="49"/>
      <c r="O1261" s="50"/>
      <c r="P1261" s="81" t="str">
        <f t="shared" si="157"/>
        <v/>
      </c>
      <c r="Q1261" s="5"/>
      <c r="R1261" s="81" t="str">
        <f t="shared" si="156"/>
        <v/>
      </c>
    </row>
    <row r="1262" spans="2:18" ht="13" x14ac:dyDescent="0.3">
      <c r="B1262" s="58">
        <f t="shared" si="152"/>
        <v>0</v>
      </c>
      <c r="C1262" s="58" t="str">
        <f t="shared" si="153"/>
        <v/>
      </c>
      <c r="D1262" s="58" t="str">
        <f>IF(OR(E1262=0,E1262=""),"",COUNTIF($E$7:E1262,E1262)&amp;E1262)</f>
        <v/>
      </c>
      <c r="E1262" s="58" t="str">
        <f t="shared" si="154"/>
        <v/>
      </c>
      <c r="F1262" s="57">
        <f t="shared" si="155"/>
        <v>0</v>
      </c>
      <c r="H1262" s="51"/>
      <c r="I1262" s="50"/>
      <c r="J1262" s="50"/>
      <c r="K1262" s="50"/>
      <c r="L1262" s="55" t="str">
        <f t="shared" si="151"/>
        <v/>
      </c>
      <c r="M1262" s="48"/>
      <c r="N1262" s="49"/>
      <c r="O1262" s="50"/>
      <c r="P1262" s="81" t="str">
        <f t="shared" si="157"/>
        <v/>
      </c>
      <c r="Q1262" s="5"/>
      <c r="R1262" s="81" t="str">
        <f t="shared" si="156"/>
        <v/>
      </c>
    </row>
    <row r="1263" spans="2:18" ht="13" x14ac:dyDescent="0.3">
      <c r="B1263" s="58">
        <f t="shared" si="152"/>
        <v>0</v>
      </c>
      <c r="C1263" s="58" t="str">
        <f t="shared" si="153"/>
        <v/>
      </c>
      <c r="D1263" s="58" t="str">
        <f>IF(OR(E1263=0,E1263=""),"",COUNTIF($E$7:E1263,E1263)&amp;E1263)</f>
        <v/>
      </c>
      <c r="E1263" s="58" t="str">
        <f t="shared" si="154"/>
        <v/>
      </c>
      <c r="F1263" s="57">
        <f t="shared" si="155"/>
        <v>0</v>
      </c>
      <c r="H1263" s="51"/>
      <c r="I1263" s="50"/>
      <c r="J1263" s="50"/>
      <c r="K1263" s="50"/>
      <c r="L1263" s="55" t="str">
        <f t="shared" si="151"/>
        <v/>
      </c>
      <c r="M1263" s="48"/>
      <c r="N1263" s="49"/>
      <c r="O1263" s="50"/>
      <c r="P1263" s="81" t="str">
        <f t="shared" si="157"/>
        <v/>
      </c>
      <c r="Q1263" s="5"/>
      <c r="R1263" s="81" t="str">
        <f t="shared" si="156"/>
        <v/>
      </c>
    </row>
    <row r="1264" spans="2:18" ht="13" x14ac:dyDescent="0.3">
      <c r="B1264" s="58">
        <f t="shared" si="152"/>
        <v>0</v>
      </c>
      <c r="C1264" s="58" t="str">
        <f t="shared" si="153"/>
        <v/>
      </c>
      <c r="D1264" s="58" t="str">
        <f>IF(OR(E1264=0,E1264=""),"",COUNTIF($E$7:E1264,E1264)&amp;E1264)</f>
        <v/>
      </c>
      <c r="E1264" s="58" t="str">
        <f t="shared" si="154"/>
        <v/>
      </c>
      <c r="F1264" s="57">
        <f t="shared" si="155"/>
        <v>0</v>
      </c>
      <c r="H1264" s="51"/>
      <c r="I1264" s="50"/>
      <c r="J1264" s="50"/>
      <c r="K1264" s="50"/>
      <c r="L1264" s="55" t="str">
        <f t="shared" si="151"/>
        <v/>
      </c>
      <c r="M1264" s="48"/>
      <c r="N1264" s="49"/>
      <c r="O1264" s="50"/>
      <c r="P1264" s="81" t="str">
        <f t="shared" si="157"/>
        <v/>
      </c>
      <c r="Q1264" s="5"/>
      <c r="R1264" s="81" t="str">
        <f t="shared" si="156"/>
        <v/>
      </c>
    </row>
    <row r="1265" spans="2:18" ht="13" x14ac:dyDescent="0.3">
      <c r="B1265" s="58">
        <f t="shared" si="152"/>
        <v>0</v>
      </c>
      <c r="C1265" s="58" t="str">
        <f t="shared" si="153"/>
        <v/>
      </c>
      <c r="D1265" s="58" t="str">
        <f>IF(OR(E1265=0,E1265=""),"",COUNTIF($E$7:E1265,E1265)&amp;E1265)</f>
        <v/>
      </c>
      <c r="E1265" s="58" t="str">
        <f t="shared" si="154"/>
        <v/>
      </c>
      <c r="F1265" s="57">
        <f t="shared" si="155"/>
        <v>0</v>
      </c>
      <c r="H1265" s="51"/>
      <c r="I1265" s="50"/>
      <c r="J1265" s="50"/>
      <c r="K1265" s="50"/>
      <c r="L1265" s="55" t="str">
        <f t="shared" si="151"/>
        <v/>
      </c>
      <c r="M1265" s="48"/>
      <c r="N1265" s="49"/>
      <c r="O1265" s="50"/>
      <c r="P1265" s="81" t="str">
        <f t="shared" si="157"/>
        <v/>
      </c>
      <c r="Q1265" s="5"/>
      <c r="R1265" s="81" t="str">
        <f t="shared" si="156"/>
        <v/>
      </c>
    </row>
    <row r="1266" spans="2:18" ht="13" x14ac:dyDescent="0.3">
      <c r="B1266" s="58">
        <f t="shared" si="152"/>
        <v>0</v>
      </c>
      <c r="C1266" s="58" t="str">
        <f t="shared" si="153"/>
        <v/>
      </c>
      <c r="D1266" s="58" t="str">
        <f>IF(OR(E1266=0,E1266=""),"",COUNTIF($E$7:E1266,E1266)&amp;E1266)</f>
        <v/>
      </c>
      <c r="E1266" s="58" t="str">
        <f t="shared" si="154"/>
        <v/>
      </c>
      <c r="F1266" s="57">
        <f t="shared" si="155"/>
        <v>0</v>
      </c>
      <c r="H1266" s="51"/>
      <c r="I1266" s="50"/>
      <c r="J1266" s="50"/>
      <c r="K1266" s="50"/>
      <c r="L1266" s="55" t="str">
        <f t="shared" si="151"/>
        <v/>
      </c>
      <c r="M1266" s="48"/>
      <c r="N1266" s="49"/>
      <c r="O1266" s="50"/>
      <c r="P1266" s="81" t="str">
        <f t="shared" si="157"/>
        <v/>
      </c>
      <c r="Q1266" s="5"/>
      <c r="R1266" s="81" t="str">
        <f t="shared" si="156"/>
        <v/>
      </c>
    </row>
    <row r="1267" spans="2:18" ht="13" x14ac:dyDescent="0.3">
      <c r="B1267" s="58">
        <f t="shared" si="152"/>
        <v>0</v>
      </c>
      <c r="C1267" s="58" t="str">
        <f t="shared" si="153"/>
        <v/>
      </c>
      <c r="D1267" s="58" t="str">
        <f>IF(OR(E1267=0,E1267=""),"",COUNTIF($E$7:E1267,E1267)&amp;E1267)</f>
        <v/>
      </c>
      <c r="E1267" s="58" t="str">
        <f t="shared" si="154"/>
        <v/>
      </c>
      <c r="F1267" s="57">
        <f t="shared" si="155"/>
        <v>0</v>
      </c>
      <c r="H1267" s="51"/>
      <c r="I1267" s="50"/>
      <c r="J1267" s="50"/>
      <c r="K1267" s="50"/>
      <c r="L1267" s="55" t="str">
        <f t="shared" si="151"/>
        <v/>
      </c>
      <c r="M1267" s="48"/>
      <c r="N1267" s="49"/>
      <c r="O1267" s="50"/>
      <c r="P1267" s="81" t="str">
        <f t="shared" si="157"/>
        <v/>
      </c>
      <c r="Q1267" s="5"/>
      <c r="R1267" s="81" t="str">
        <f t="shared" si="156"/>
        <v/>
      </c>
    </row>
    <row r="1268" spans="2:18" ht="13" x14ac:dyDescent="0.3">
      <c r="B1268" s="58">
        <f t="shared" si="152"/>
        <v>0</v>
      </c>
      <c r="C1268" s="58" t="str">
        <f t="shared" si="153"/>
        <v/>
      </c>
      <c r="D1268" s="58" t="str">
        <f>IF(OR(E1268=0,E1268=""),"",COUNTIF($E$7:E1268,E1268)&amp;E1268)</f>
        <v/>
      </c>
      <c r="E1268" s="58" t="str">
        <f t="shared" si="154"/>
        <v/>
      </c>
      <c r="F1268" s="57">
        <f t="shared" si="155"/>
        <v>0</v>
      </c>
      <c r="H1268" s="51"/>
      <c r="I1268" s="50"/>
      <c r="J1268" s="50"/>
      <c r="K1268" s="50"/>
      <c r="L1268" s="55" t="str">
        <f t="shared" si="151"/>
        <v/>
      </c>
      <c r="M1268" s="48"/>
      <c r="N1268" s="49"/>
      <c r="O1268" s="50"/>
      <c r="P1268" s="81" t="str">
        <f t="shared" si="157"/>
        <v/>
      </c>
      <c r="Q1268" s="5"/>
      <c r="R1268" s="81" t="str">
        <f t="shared" si="156"/>
        <v/>
      </c>
    </row>
    <row r="1269" spans="2:18" ht="13" x14ac:dyDescent="0.3">
      <c r="B1269" s="58">
        <f t="shared" si="152"/>
        <v>0</v>
      </c>
      <c r="C1269" s="58" t="str">
        <f t="shared" si="153"/>
        <v/>
      </c>
      <c r="D1269" s="58" t="str">
        <f>IF(OR(E1269=0,E1269=""),"",COUNTIF($E$7:E1269,E1269)&amp;E1269)</f>
        <v/>
      </c>
      <c r="E1269" s="58" t="str">
        <f t="shared" si="154"/>
        <v/>
      </c>
      <c r="F1269" s="57">
        <f t="shared" si="155"/>
        <v>0</v>
      </c>
      <c r="H1269" s="51"/>
      <c r="I1269" s="50"/>
      <c r="J1269" s="50"/>
      <c r="K1269" s="50"/>
      <c r="L1269" s="55" t="str">
        <f t="shared" si="151"/>
        <v/>
      </c>
      <c r="M1269" s="48"/>
      <c r="N1269" s="49"/>
      <c r="O1269" s="50"/>
      <c r="P1269" s="81" t="str">
        <f t="shared" si="157"/>
        <v/>
      </c>
      <c r="Q1269" s="5"/>
      <c r="R1269" s="81" t="str">
        <f t="shared" si="156"/>
        <v/>
      </c>
    </row>
    <row r="1270" spans="2:18" ht="13" x14ac:dyDescent="0.3">
      <c r="B1270" s="58">
        <f t="shared" si="152"/>
        <v>0</v>
      </c>
      <c r="C1270" s="58" t="str">
        <f t="shared" si="153"/>
        <v/>
      </c>
      <c r="D1270" s="58" t="str">
        <f>IF(OR(E1270=0,E1270=""),"",COUNTIF($E$7:E1270,E1270)&amp;E1270)</f>
        <v/>
      </c>
      <c r="E1270" s="58" t="str">
        <f t="shared" si="154"/>
        <v/>
      </c>
      <c r="F1270" s="57">
        <f t="shared" si="155"/>
        <v>0</v>
      </c>
      <c r="H1270" s="51"/>
      <c r="I1270" s="50"/>
      <c r="J1270" s="50"/>
      <c r="K1270" s="50"/>
      <c r="L1270" s="55" t="str">
        <f t="shared" si="151"/>
        <v/>
      </c>
      <c r="M1270" s="48"/>
      <c r="N1270" s="49"/>
      <c r="O1270" s="50"/>
      <c r="P1270" s="81" t="str">
        <f t="shared" si="157"/>
        <v/>
      </c>
      <c r="Q1270" s="5"/>
      <c r="R1270" s="81" t="str">
        <f t="shared" si="156"/>
        <v/>
      </c>
    </row>
    <row r="1271" spans="2:18" ht="13" x14ac:dyDescent="0.3">
      <c r="B1271" s="58">
        <f t="shared" si="152"/>
        <v>0</v>
      </c>
      <c r="C1271" s="58" t="str">
        <f t="shared" si="153"/>
        <v/>
      </c>
      <c r="D1271" s="58" t="str">
        <f>IF(OR(E1271=0,E1271=""),"",COUNTIF($E$7:E1271,E1271)&amp;E1271)</f>
        <v/>
      </c>
      <c r="E1271" s="58" t="str">
        <f t="shared" si="154"/>
        <v/>
      </c>
      <c r="F1271" s="57">
        <f t="shared" si="155"/>
        <v>0</v>
      </c>
      <c r="H1271" s="51"/>
      <c r="I1271" s="50"/>
      <c r="J1271" s="50"/>
      <c r="K1271" s="50"/>
      <c r="L1271" s="55" t="str">
        <f t="shared" si="151"/>
        <v/>
      </c>
      <c r="M1271" s="48"/>
      <c r="N1271" s="49"/>
      <c r="O1271" s="50"/>
      <c r="P1271" s="81" t="str">
        <f t="shared" si="157"/>
        <v/>
      </c>
      <c r="Q1271" s="5"/>
      <c r="R1271" s="81" t="str">
        <f t="shared" si="156"/>
        <v/>
      </c>
    </row>
    <row r="1272" spans="2:18" ht="13" x14ac:dyDescent="0.3">
      <c r="B1272" s="58">
        <f t="shared" si="152"/>
        <v>0</v>
      </c>
      <c r="C1272" s="58" t="str">
        <f t="shared" si="153"/>
        <v/>
      </c>
      <c r="D1272" s="58" t="str">
        <f>IF(OR(E1272=0,E1272=""),"",COUNTIF($E$7:E1272,E1272)&amp;E1272)</f>
        <v/>
      </c>
      <c r="E1272" s="58" t="str">
        <f t="shared" si="154"/>
        <v/>
      </c>
      <c r="F1272" s="57">
        <f t="shared" si="155"/>
        <v>0</v>
      </c>
      <c r="H1272" s="51"/>
      <c r="I1272" s="50"/>
      <c r="J1272" s="50"/>
      <c r="K1272" s="50"/>
      <c r="L1272" s="55" t="str">
        <f t="shared" si="151"/>
        <v/>
      </c>
      <c r="M1272" s="48"/>
      <c r="N1272" s="49"/>
      <c r="O1272" s="50"/>
      <c r="P1272" s="81" t="str">
        <f t="shared" si="157"/>
        <v/>
      </c>
      <c r="Q1272" s="5"/>
      <c r="R1272" s="81" t="str">
        <f t="shared" si="156"/>
        <v/>
      </c>
    </row>
    <row r="1273" spans="2:18" ht="13" x14ac:dyDescent="0.3">
      <c r="B1273" s="58">
        <f t="shared" si="152"/>
        <v>0</v>
      </c>
      <c r="C1273" s="58" t="str">
        <f t="shared" si="153"/>
        <v/>
      </c>
      <c r="D1273" s="58" t="str">
        <f>IF(OR(E1273=0,E1273=""),"",COUNTIF($E$7:E1273,E1273)&amp;E1273)</f>
        <v/>
      </c>
      <c r="E1273" s="58" t="str">
        <f t="shared" si="154"/>
        <v/>
      </c>
      <c r="F1273" s="57">
        <f t="shared" si="155"/>
        <v>0</v>
      </c>
      <c r="H1273" s="51"/>
      <c r="I1273" s="50"/>
      <c r="J1273" s="50"/>
      <c r="K1273" s="50"/>
      <c r="L1273" s="55" t="str">
        <f t="shared" si="151"/>
        <v/>
      </c>
      <c r="M1273" s="48"/>
      <c r="N1273" s="49"/>
      <c r="O1273" s="50"/>
      <c r="P1273" s="81" t="str">
        <f t="shared" si="157"/>
        <v/>
      </c>
      <c r="Q1273" s="5"/>
      <c r="R1273" s="81" t="str">
        <f t="shared" si="156"/>
        <v/>
      </c>
    </row>
    <row r="1274" spans="2:18" ht="13" x14ac:dyDescent="0.3">
      <c r="B1274" s="58">
        <f t="shared" si="152"/>
        <v>0</v>
      </c>
      <c r="C1274" s="58" t="str">
        <f t="shared" si="153"/>
        <v/>
      </c>
      <c r="D1274" s="58" t="str">
        <f>IF(OR(E1274=0,E1274=""),"",COUNTIF($E$7:E1274,E1274)&amp;E1274)</f>
        <v/>
      </c>
      <c r="E1274" s="58" t="str">
        <f t="shared" si="154"/>
        <v/>
      </c>
      <c r="F1274" s="57">
        <f t="shared" si="155"/>
        <v>0</v>
      </c>
      <c r="H1274" s="51"/>
      <c r="I1274" s="50"/>
      <c r="J1274" s="50"/>
      <c r="K1274" s="50"/>
      <c r="L1274" s="55" t="str">
        <f t="shared" si="151"/>
        <v/>
      </c>
      <c r="M1274" s="48"/>
      <c r="N1274" s="49"/>
      <c r="O1274" s="50"/>
      <c r="P1274" s="81" t="str">
        <f t="shared" si="157"/>
        <v/>
      </c>
      <c r="Q1274" s="5"/>
      <c r="R1274" s="81" t="str">
        <f t="shared" si="156"/>
        <v/>
      </c>
    </row>
    <row r="1275" spans="2:18" ht="13" x14ac:dyDescent="0.3">
      <c r="B1275" s="58">
        <f t="shared" si="152"/>
        <v>0</v>
      </c>
      <c r="C1275" s="58" t="str">
        <f t="shared" si="153"/>
        <v/>
      </c>
      <c r="D1275" s="58" t="str">
        <f>IF(OR(E1275=0,E1275=""),"",COUNTIF($E$7:E1275,E1275)&amp;E1275)</f>
        <v/>
      </c>
      <c r="E1275" s="58" t="str">
        <f t="shared" si="154"/>
        <v/>
      </c>
      <c r="F1275" s="57">
        <f t="shared" si="155"/>
        <v>0</v>
      </c>
      <c r="H1275" s="51"/>
      <c r="I1275" s="50"/>
      <c r="J1275" s="50"/>
      <c r="K1275" s="50"/>
      <c r="L1275" s="55" t="str">
        <f t="shared" si="151"/>
        <v/>
      </c>
      <c r="M1275" s="48"/>
      <c r="N1275" s="49"/>
      <c r="O1275" s="50"/>
      <c r="P1275" s="81" t="str">
        <f t="shared" si="157"/>
        <v/>
      </c>
      <c r="Q1275" s="5"/>
      <c r="R1275" s="81" t="str">
        <f t="shared" si="156"/>
        <v/>
      </c>
    </row>
    <row r="1276" spans="2:18" ht="13" x14ac:dyDescent="0.3">
      <c r="B1276" s="58">
        <f t="shared" si="152"/>
        <v>0</v>
      </c>
      <c r="C1276" s="58" t="str">
        <f t="shared" si="153"/>
        <v/>
      </c>
      <c r="D1276" s="58" t="str">
        <f>IF(OR(E1276=0,E1276=""),"",COUNTIF($E$7:E1276,E1276)&amp;E1276)</f>
        <v/>
      </c>
      <c r="E1276" s="58" t="str">
        <f t="shared" si="154"/>
        <v/>
      </c>
      <c r="F1276" s="57">
        <f t="shared" si="155"/>
        <v>0</v>
      </c>
      <c r="H1276" s="51"/>
      <c r="I1276" s="50"/>
      <c r="J1276" s="50"/>
      <c r="K1276" s="50"/>
      <c r="L1276" s="55" t="str">
        <f t="shared" si="151"/>
        <v/>
      </c>
      <c r="M1276" s="48"/>
      <c r="N1276" s="49"/>
      <c r="O1276" s="50"/>
      <c r="P1276" s="81" t="str">
        <f t="shared" si="157"/>
        <v/>
      </c>
      <c r="Q1276" s="5"/>
      <c r="R1276" s="81" t="str">
        <f t="shared" si="156"/>
        <v/>
      </c>
    </row>
    <row r="1277" spans="2:18" ht="13" x14ac:dyDescent="0.3">
      <c r="B1277" s="58">
        <f t="shared" si="152"/>
        <v>0</v>
      </c>
      <c r="C1277" s="58" t="str">
        <f t="shared" si="153"/>
        <v/>
      </c>
      <c r="D1277" s="58" t="str">
        <f>IF(OR(E1277=0,E1277=""),"",COUNTIF($E$7:E1277,E1277)&amp;E1277)</f>
        <v/>
      </c>
      <c r="E1277" s="58" t="str">
        <f t="shared" si="154"/>
        <v/>
      </c>
      <c r="F1277" s="57">
        <f t="shared" si="155"/>
        <v>0</v>
      </c>
      <c r="H1277" s="51"/>
      <c r="I1277" s="50"/>
      <c r="J1277" s="50"/>
      <c r="K1277" s="50"/>
      <c r="L1277" s="55" t="str">
        <f t="shared" si="151"/>
        <v/>
      </c>
      <c r="M1277" s="48"/>
      <c r="N1277" s="49"/>
      <c r="O1277" s="50"/>
      <c r="P1277" s="81" t="str">
        <f t="shared" si="157"/>
        <v/>
      </c>
      <c r="Q1277" s="5"/>
      <c r="R1277" s="81" t="str">
        <f t="shared" si="156"/>
        <v/>
      </c>
    </row>
    <row r="1278" spans="2:18" ht="13" x14ac:dyDescent="0.3">
      <c r="B1278" s="58">
        <f t="shared" si="152"/>
        <v>0</v>
      </c>
      <c r="C1278" s="58" t="str">
        <f t="shared" si="153"/>
        <v/>
      </c>
      <c r="D1278" s="58" t="str">
        <f>IF(OR(E1278=0,E1278=""),"",COUNTIF($E$7:E1278,E1278)&amp;E1278)</f>
        <v/>
      </c>
      <c r="E1278" s="58" t="str">
        <f t="shared" si="154"/>
        <v/>
      </c>
      <c r="F1278" s="57">
        <f t="shared" si="155"/>
        <v>0</v>
      </c>
      <c r="H1278" s="51"/>
      <c r="I1278" s="50"/>
      <c r="J1278" s="50"/>
      <c r="K1278" s="50"/>
      <c r="L1278" s="55" t="str">
        <f t="shared" si="151"/>
        <v/>
      </c>
      <c r="M1278" s="48"/>
      <c r="N1278" s="49"/>
      <c r="O1278" s="50"/>
      <c r="P1278" s="81" t="str">
        <f t="shared" si="157"/>
        <v/>
      </c>
      <c r="Q1278" s="5"/>
      <c r="R1278" s="81" t="str">
        <f t="shared" si="156"/>
        <v/>
      </c>
    </row>
    <row r="1279" spans="2:18" ht="13" x14ac:dyDescent="0.3">
      <c r="B1279" s="58">
        <f t="shared" si="152"/>
        <v>0</v>
      </c>
      <c r="C1279" s="58" t="str">
        <f t="shared" si="153"/>
        <v/>
      </c>
      <c r="D1279" s="58" t="str">
        <f>IF(OR(E1279=0,E1279=""),"",COUNTIF($E$7:E1279,E1279)&amp;E1279)</f>
        <v/>
      </c>
      <c r="E1279" s="58" t="str">
        <f t="shared" si="154"/>
        <v/>
      </c>
      <c r="F1279" s="57">
        <f t="shared" si="155"/>
        <v>0</v>
      </c>
      <c r="H1279" s="51"/>
      <c r="I1279" s="50"/>
      <c r="J1279" s="50"/>
      <c r="K1279" s="50"/>
      <c r="L1279" s="55" t="str">
        <f t="shared" si="151"/>
        <v/>
      </c>
      <c r="M1279" s="48"/>
      <c r="N1279" s="49"/>
      <c r="O1279" s="50"/>
      <c r="P1279" s="81" t="str">
        <f t="shared" si="157"/>
        <v/>
      </c>
      <c r="Q1279" s="5"/>
      <c r="R1279" s="81" t="str">
        <f t="shared" si="156"/>
        <v/>
      </c>
    </row>
    <row r="1280" spans="2:18" ht="13" x14ac:dyDescent="0.3">
      <c r="B1280" s="58">
        <f t="shared" si="152"/>
        <v>0</v>
      </c>
      <c r="C1280" s="58" t="str">
        <f t="shared" si="153"/>
        <v/>
      </c>
      <c r="D1280" s="58" t="str">
        <f>IF(OR(E1280=0,E1280=""),"",COUNTIF($E$7:E1280,E1280)&amp;E1280)</f>
        <v/>
      </c>
      <c r="E1280" s="58" t="str">
        <f t="shared" si="154"/>
        <v/>
      </c>
      <c r="F1280" s="57">
        <f t="shared" si="155"/>
        <v>0</v>
      </c>
      <c r="H1280" s="51"/>
      <c r="I1280" s="50"/>
      <c r="J1280" s="50"/>
      <c r="K1280" s="50"/>
      <c r="L1280" s="55" t="str">
        <f t="shared" si="151"/>
        <v/>
      </c>
      <c r="M1280" s="48"/>
      <c r="N1280" s="49"/>
      <c r="O1280" s="50"/>
      <c r="P1280" s="81" t="str">
        <f t="shared" si="157"/>
        <v/>
      </c>
      <c r="Q1280" s="5"/>
      <c r="R1280" s="81" t="str">
        <f t="shared" si="156"/>
        <v/>
      </c>
    </row>
    <row r="1281" spans="2:18" ht="13" x14ac:dyDescent="0.3">
      <c r="B1281" s="58">
        <f t="shared" si="152"/>
        <v>0</v>
      </c>
      <c r="C1281" s="58" t="str">
        <f t="shared" si="153"/>
        <v/>
      </c>
      <c r="D1281" s="58" t="str">
        <f>IF(OR(E1281=0,E1281=""),"",COUNTIF($E$7:E1281,E1281)&amp;E1281)</f>
        <v/>
      </c>
      <c r="E1281" s="58" t="str">
        <f t="shared" si="154"/>
        <v/>
      </c>
      <c r="F1281" s="57">
        <f t="shared" si="155"/>
        <v>0</v>
      </c>
      <c r="H1281" s="51"/>
      <c r="I1281" s="50"/>
      <c r="J1281" s="50"/>
      <c r="K1281" s="50"/>
      <c r="L1281" s="55" t="str">
        <f t="shared" si="151"/>
        <v/>
      </c>
      <c r="M1281" s="48"/>
      <c r="N1281" s="49"/>
      <c r="O1281" s="50"/>
      <c r="P1281" s="81" t="str">
        <f t="shared" si="157"/>
        <v/>
      </c>
      <c r="Q1281" s="5"/>
      <c r="R1281" s="81" t="str">
        <f t="shared" si="156"/>
        <v/>
      </c>
    </row>
    <row r="1282" spans="2:18" ht="13" x14ac:dyDescent="0.3">
      <c r="B1282" s="58">
        <f t="shared" si="152"/>
        <v>0</v>
      </c>
      <c r="C1282" s="58" t="str">
        <f t="shared" si="153"/>
        <v/>
      </c>
      <c r="D1282" s="58" t="str">
        <f>IF(OR(E1282=0,E1282=""),"",COUNTIF($E$7:E1282,E1282)&amp;E1282)</f>
        <v/>
      </c>
      <c r="E1282" s="58" t="str">
        <f t="shared" si="154"/>
        <v/>
      </c>
      <c r="F1282" s="57">
        <f t="shared" si="155"/>
        <v>0</v>
      </c>
      <c r="H1282" s="51"/>
      <c r="I1282" s="50"/>
      <c r="J1282" s="50"/>
      <c r="K1282" s="50"/>
      <c r="L1282" s="55" t="str">
        <f t="shared" si="151"/>
        <v/>
      </c>
      <c r="M1282" s="48"/>
      <c r="N1282" s="49"/>
      <c r="O1282" s="50"/>
      <c r="P1282" s="81" t="str">
        <f t="shared" si="157"/>
        <v/>
      </c>
      <c r="Q1282" s="5"/>
      <c r="R1282" s="81" t="str">
        <f t="shared" si="156"/>
        <v/>
      </c>
    </row>
    <row r="1283" spans="2:18" ht="13" x14ac:dyDescent="0.3">
      <c r="B1283" s="58">
        <f t="shared" si="152"/>
        <v>0</v>
      </c>
      <c r="C1283" s="58" t="str">
        <f t="shared" si="153"/>
        <v/>
      </c>
      <c r="D1283" s="58" t="str">
        <f>IF(OR(E1283=0,E1283=""),"",COUNTIF($E$7:E1283,E1283)&amp;E1283)</f>
        <v/>
      </c>
      <c r="E1283" s="58" t="str">
        <f t="shared" si="154"/>
        <v/>
      </c>
      <c r="F1283" s="57">
        <f t="shared" si="155"/>
        <v>0</v>
      </c>
      <c r="H1283" s="51"/>
      <c r="I1283" s="50"/>
      <c r="J1283" s="50"/>
      <c r="K1283" s="50"/>
      <c r="L1283" s="55" t="str">
        <f t="shared" si="151"/>
        <v/>
      </c>
      <c r="M1283" s="48"/>
      <c r="N1283" s="49"/>
      <c r="O1283" s="50"/>
      <c r="P1283" s="81" t="str">
        <f t="shared" si="157"/>
        <v/>
      </c>
      <c r="Q1283" s="5"/>
      <c r="R1283" s="81" t="str">
        <f t="shared" si="156"/>
        <v/>
      </c>
    </row>
    <row r="1284" spans="2:18" ht="13" x14ac:dyDescent="0.3">
      <c r="B1284" s="58">
        <f t="shared" si="152"/>
        <v>0</v>
      </c>
      <c r="C1284" s="58" t="str">
        <f t="shared" si="153"/>
        <v/>
      </c>
      <c r="D1284" s="58" t="str">
        <f>IF(OR(E1284=0,E1284=""),"",COUNTIF($E$7:E1284,E1284)&amp;E1284)</f>
        <v/>
      </c>
      <c r="E1284" s="58" t="str">
        <f t="shared" si="154"/>
        <v/>
      </c>
      <c r="F1284" s="57">
        <f t="shared" si="155"/>
        <v>0</v>
      </c>
      <c r="H1284" s="51"/>
      <c r="I1284" s="50"/>
      <c r="J1284" s="50"/>
      <c r="K1284" s="50"/>
      <c r="L1284" s="55" t="str">
        <f t="shared" si="151"/>
        <v/>
      </c>
      <c r="M1284" s="48"/>
      <c r="N1284" s="49"/>
      <c r="O1284" s="50"/>
      <c r="P1284" s="81" t="str">
        <f t="shared" si="157"/>
        <v/>
      </c>
      <c r="Q1284" s="5"/>
      <c r="R1284" s="81" t="str">
        <f t="shared" si="156"/>
        <v/>
      </c>
    </row>
    <row r="1285" spans="2:18" ht="13" x14ac:dyDescent="0.3">
      <c r="B1285" s="58">
        <f t="shared" si="152"/>
        <v>0</v>
      </c>
      <c r="C1285" s="58" t="str">
        <f t="shared" si="153"/>
        <v/>
      </c>
      <c r="D1285" s="58" t="str">
        <f>IF(OR(E1285=0,E1285=""),"",COUNTIF($E$7:E1285,E1285)&amp;E1285)</f>
        <v/>
      </c>
      <c r="E1285" s="58" t="str">
        <f t="shared" si="154"/>
        <v/>
      </c>
      <c r="F1285" s="57">
        <f t="shared" si="155"/>
        <v>0</v>
      </c>
      <c r="H1285" s="51"/>
      <c r="I1285" s="50"/>
      <c r="J1285" s="50"/>
      <c r="K1285" s="50"/>
      <c r="L1285" s="55" t="str">
        <f t="shared" si="151"/>
        <v/>
      </c>
      <c r="M1285" s="48"/>
      <c r="N1285" s="49"/>
      <c r="O1285" s="50"/>
      <c r="P1285" s="81" t="str">
        <f t="shared" si="157"/>
        <v/>
      </c>
      <c r="Q1285" s="5"/>
      <c r="R1285" s="81" t="str">
        <f t="shared" si="156"/>
        <v/>
      </c>
    </row>
    <row r="1286" spans="2:18" ht="13" x14ac:dyDescent="0.3">
      <c r="B1286" s="58">
        <f t="shared" si="152"/>
        <v>0</v>
      </c>
      <c r="C1286" s="58" t="str">
        <f t="shared" si="153"/>
        <v/>
      </c>
      <c r="D1286" s="58" t="str">
        <f>IF(OR(E1286=0,E1286=""),"",COUNTIF($E$7:E1286,E1286)&amp;E1286)</f>
        <v/>
      </c>
      <c r="E1286" s="58" t="str">
        <f t="shared" si="154"/>
        <v/>
      </c>
      <c r="F1286" s="57">
        <f t="shared" si="155"/>
        <v>0</v>
      </c>
      <c r="H1286" s="51"/>
      <c r="I1286" s="50"/>
      <c r="J1286" s="50"/>
      <c r="K1286" s="50"/>
      <c r="L1286" s="55" t="str">
        <f t="shared" si="151"/>
        <v/>
      </c>
      <c r="M1286" s="48"/>
      <c r="N1286" s="49"/>
      <c r="O1286" s="50"/>
      <c r="P1286" s="81" t="str">
        <f t="shared" si="157"/>
        <v/>
      </c>
      <c r="Q1286" s="5"/>
      <c r="R1286" s="81" t="str">
        <f t="shared" si="156"/>
        <v/>
      </c>
    </row>
    <row r="1287" spans="2:18" ht="13" x14ac:dyDescent="0.3">
      <c r="B1287" s="58">
        <f t="shared" si="152"/>
        <v>0</v>
      </c>
      <c r="C1287" s="58" t="str">
        <f t="shared" si="153"/>
        <v/>
      </c>
      <c r="D1287" s="58" t="str">
        <f>IF(OR(E1287=0,E1287=""),"",COUNTIF($E$7:E1287,E1287)&amp;E1287)</f>
        <v/>
      </c>
      <c r="E1287" s="58" t="str">
        <f t="shared" si="154"/>
        <v/>
      </c>
      <c r="F1287" s="57">
        <f t="shared" si="155"/>
        <v>0</v>
      </c>
      <c r="H1287" s="51"/>
      <c r="I1287" s="50"/>
      <c r="J1287" s="50"/>
      <c r="K1287" s="50"/>
      <c r="L1287" s="55" t="str">
        <f t="shared" si="151"/>
        <v/>
      </c>
      <c r="M1287" s="48"/>
      <c r="N1287" s="49"/>
      <c r="O1287" s="50"/>
      <c r="P1287" s="81" t="str">
        <f t="shared" si="157"/>
        <v/>
      </c>
      <c r="Q1287" s="5"/>
      <c r="R1287" s="81" t="str">
        <f t="shared" si="156"/>
        <v/>
      </c>
    </row>
    <row r="1288" spans="2:18" ht="13" x14ac:dyDescent="0.3">
      <c r="B1288" s="58">
        <f t="shared" si="152"/>
        <v>0</v>
      </c>
      <c r="C1288" s="58" t="str">
        <f t="shared" si="153"/>
        <v/>
      </c>
      <c r="D1288" s="58" t="str">
        <f>IF(OR(E1288=0,E1288=""),"",COUNTIF($E$7:E1288,E1288)&amp;E1288)</f>
        <v/>
      </c>
      <c r="E1288" s="58" t="str">
        <f t="shared" si="154"/>
        <v/>
      </c>
      <c r="F1288" s="57">
        <f t="shared" si="155"/>
        <v>0</v>
      </c>
      <c r="H1288" s="51"/>
      <c r="I1288" s="50"/>
      <c r="J1288" s="50"/>
      <c r="K1288" s="50"/>
      <c r="L1288" s="55" t="str">
        <f t="shared" si="151"/>
        <v/>
      </c>
      <c r="M1288" s="48"/>
      <c r="N1288" s="49"/>
      <c r="O1288" s="50"/>
      <c r="P1288" s="81" t="str">
        <f t="shared" si="157"/>
        <v/>
      </c>
      <c r="Q1288" s="5"/>
      <c r="R1288" s="81" t="str">
        <f t="shared" si="156"/>
        <v/>
      </c>
    </row>
    <row r="1289" spans="2:18" ht="13" x14ac:dyDescent="0.3">
      <c r="B1289" s="58">
        <f t="shared" si="152"/>
        <v>0</v>
      </c>
      <c r="C1289" s="58" t="str">
        <f t="shared" si="153"/>
        <v/>
      </c>
      <c r="D1289" s="58" t="str">
        <f>IF(OR(E1289=0,E1289=""),"",COUNTIF($E$7:E1289,E1289)&amp;E1289)</f>
        <v/>
      </c>
      <c r="E1289" s="58" t="str">
        <f t="shared" si="154"/>
        <v/>
      </c>
      <c r="F1289" s="57">
        <f t="shared" si="155"/>
        <v>0</v>
      </c>
      <c r="H1289" s="51"/>
      <c r="I1289" s="50"/>
      <c r="J1289" s="50"/>
      <c r="K1289" s="50"/>
      <c r="L1289" s="55" t="str">
        <f t="shared" si="151"/>
        <v/>
      </c>
      <c r="M1289" s="48"/>
      <c r="N1289" s="49"/>
      <c r="O1289" s="50"/>
      <c r="P1289" s="81" t="str">
        <f t="shared" si="157"/>
        <v/>
      </c>
      <c r="Q1289" s="5"/>
      <c r="R1289" s="81" t="str">
        <f t="shared" si="156"/>
        <v/>
      </c>
    </row>
    <row r="1290" spans="2:18" ht="13" x14ac:dyDescent="0.3">
      <c r="B1290" s="58">
        <f t="shared" si="152"/>
        <v>0</v>
      </c>
      <c r="C1290" s="58" t="str">
        <f t="shared" si="153"/>
        <v/>
      </c>
      <c r="D1290" s="58" t="str">
        <f>IF(OR(E1290=0,E1290=""),"",COUNTIF($E$7:E1290,E1290)&amp;E1290)</f>
        <v/>
      </c>
      <c r="E1290" s="58" t="str">
        <f t="shared" si="154"/>
        <v/>
      </c>
      <c r="F1290" s="57">
        <f t="shared" si="155"/>
        <v>0</v>
      </c>
      <c r="H1290" s="51"/>
      <c r="I1290" s="50"/>
      <c r="J1290" s="50"/>
      <c r="K1290" s="50"/>
      <c r="L1290" s="55" t="str">
        <f t="shared" ref="L1290:L1353" si="158">IFERROR(IF(K1290="","",VLOOKUP(K1290,T_Akun,2,0)),"Cek Kembali Kode Akun nya!!!")</f>
        <v/>
      </c>
      <c r="M1290" s="48"/>
      <c r="N1290" s="49"/>
      <c r="O1290" s="50"/>
      <c r="P1290" s="81" t="str">
        <f t="shared" si="157"/>
        <v/>
      </c>
      <c r="Q1290" s="5"/>
      <c r="R1290" s="81" t="str">
        <f t="shared" si="156"/>
        <v/>
      </c>
    </row>
    <row r="1291" spans="2:18" ht="13" x14ac:dyDescent="0.3">
      <c r="B1291" s="58">
        <f t="shared" ref="B1291:B1354" si="159">IF(C1291&lt;&gt;"","",K1291)</f>
        <v>0</v>
      </c>
      <c r="C1291" s="58" t="str">
        <f t="shared" ref="C1291:C1354" si="160">IF(LEFT(I1291,3)="JP-",K1291,"")</f>
        <v/>
      </c>
      <c r="D1291" s="58" t="str">
        <f>IF(OR(E1291=0,E1291=""),"",COUNTIF($E$7:E1291,E1291)&amp;E1291)</f>
        <v/>
      </c>
      <c r="E1291" s="58" t="str">
        <f t="shared" ref="E1291:E1354" si="161">IF(K1291=Filter_BB,K1291,"")</f>
        <v/>
      </c>
      <c r="F1291" s="57">
        <f t="shared" ref="F1291:F1354" si="162">IF(J1291="",0,1)</f>
        <v>0</v>
      </c>
      <c r="H1291" s="51"/>
      <c r="I1291" s="50"/>
      <c r="J1291" s="50"/>
      <c r="K1291" s="50"/>
      <c r="L1291" s="55" t="str">
        <f t="shared" si="158"/>
        <v/>
      </c>
      <c r="M1291" s="48"/>
      <c r="N1291" s="49"/>
      <c r="O1291" s="50"/>
      <c r="P1291" s="81" t="str">
        <f t="shared" si="157"/>
        <v/>
      </c>
      <c r="Q1291" s="5"/>
      <c r="R1291" s="81" t="str">
        <f t="shared" ref="R1291:R1354" si="163">IF($O1291&gt;0,$O1291,IF($H1291&gt;0,IF($O1292&gt;0,$O1292,""),""))</f>
        <v/>
      </c>
    </row>
    <row r="1292" spans="2:18" ht="13" x14ac:dyDescent="0.3">
      <c r="B1292" s="58">
        <f t="shared" si="159"/>
        <v>0</v>
      </c>
      <c r="C1292" s="58" t="str">
        <f t="shared" si="160"/>
        <v/>
      </c>
      <c r="D1292" s="58" t="str">
        <f>IF(OR(E1292=0,E1292=""),"",COUNTIF($E$7:E1292,E1292)&amp;E1292)</f>
        <v/>
      </c>
      <c r="E1292" s="58" t="str">
        <f t="shared" si="161"/>
        <v/>
      </c>
      <c r="F1292" s="57">
        <f t="shared" si="162"/>
        <v>0</v>
      </c>
      <c r="H1292" s="51"/>
      <c r="I1292" s="50"/>
      <c r="J1292" s="50"/>
      <c r="K1292" s="50"/>
      <c r="L1292" s="55" t="str">
        <f t="shared" si="158"/>
        <v/>
      </c>
      <c r="M1292" s="48"/>
      <c r="N1292" s="49"/>
      <c r="O1292" s="50"/>
      <c r="P1292" s="81" t="str">
        <f t="shared" ref="P1292:P1355" si="164">IF(O1292&gt;0,O1292,IF(H1292&gt;0,IF(OR(P1291="F.TTD",P1291=""),R1293,P1291),""))</f>
        <v/>
      </c>
      <c r="Q1292" s="5"/>
      <c r="R1292" s="81" t="str">
        <f t="shared" si="163"/>
        <v/>
      </c>
    </row>
    <row r="1293" spans="2:18" ht="13" x14ac:dyDescent="0.3">
      <c r="B1293" s="58">
        <f t="shared" si="159"/>
        <v>0</v>
      </c>
      <c r="C1293" s="58" t="str">
        <f t="shared" si="160"/>
        <v/>
      </c>
      <c r="D1293" s="58" t="str">
        <f>IF(OR(E1293=0,E1293=""),"",COUNTIF($E$7:E1293,E1293)&amp;E1293)</f>
        <v/>
      </c>
      <c r="E1293" s="58" t="str">
        <f t="shared" si="161"/>
        <v/>
      </c>
      <c r="F1293" s="57">
        <f t="shared" si="162"/>
        <v>0</v>
      </c>
      <c r="H1293" s="51"/>
      <c r="I1293" s="50"/>
      <c r="J1293" s="50"/>
      <c r="K1293" s="50"/>
      <c r="L1293" s="55" t="str">
        <f t="shared" si="158"/>
        <v/>
      </c>
      <c r="M1293" s="48"/>
      <c r="N1293" s="49"/>
      <c r="O1293" s="50"/>
      <c r="P1293" s="81" t="str">
        <f t="shared" si="164"/>
        <v/>
      </c>
      <c r="Q1293" s="5"/>
      <c r="R1293" s="81" t="str">
        <f t="shared" si="163"/>
        <v/>
      </c>
    </row>
    <row r="1294" spans="2:18" ht="13" x14ac:dyDescent="0.3">
      <c r="B1294" s="58">
        <f t="shared" si="159"/>
        <v>0</v>
      </c>
      <c r="C1294" s="58" t="str">
        <f t="shared" si="160"/>
        <v/>
      </c>
      <c r="D1294" s="58" t="str">
        <f>IF(OR(E1294=0,E1294=""),"",COUNTIF($E$7:E1294,E1294)&amp;E1294)</f>
        <v/>
      </c>
      <c r="E1294" s="58" t="str">
        <f t="shared" si="161"/>
        <v/>
      </c>
      <c r="F1294" s="57">
        <f t="shared" si="162"/>
        <v>0</v>
      </c>
      <c r="H1294" s="51"/>
      <c r="I1294" s="50"/>
      <c r="J1294" s="50"/>
      <c r="K1294" s="50"/>
      <c r="L1294" s="55" t="str">
        <f t="shared" si="158"/>
        <v/>
      </c>
      <c r="M1294" s="48"/>
      <c r="N1294" s="49"/>
      <c r="O1294" s="50"/>
      <c r="P1294" s="81" t="str">
        <f t="shared" si="164"/>
        <v/>
      </c>
      <c r="Q1294" s="5"/>
      <c r="R1294" s="81" t="str">
        <f t="shared" si="163"/>
        <v/>
      </c>
    </row>
    <row r="1295" spans="2:18" ht="13" x14ac:dyDescent="0.3">
      <c r="B1295" s="58">
        <f t="shared" si="159"/>
        <v>0</v>
      </c>
      <c r="C1295" s="58" t="str">
        <f t="shared" si="160"/>
        <v/>
      </c>
      <c r="D1295" s="58" t="str">
        <f>IF(OR(E1295=0,E1295=""),"",COUNTIF($E$7:E1295,E1295)&amp;E1295)</f>
        <v/>
      </c>
      <c r="E1295" s="58" t="str">
        <f t="shared" si="161"/>
        <v/>
      </c>
      <c r="F1295" s="57">
        <f t="shared" si="162"/>
        <v>0</v>
      </c>
      <c r="H1295" s="51"/>
      <c r="I1295" s="50"/>
      <c r="J1295" s="50"/>
      <c r="K1295" s="50"/>
      <c r="L1295" s="55" t="str">
        <f t="shared" si="158"/>
        <v/>
      </c>
      <c r="M1295" s="48"/>
      <c r="N1295" s="49"/>
      <c r="O1295" s="50"/>
      <c r="P1295" s="81" t="str">
        <f t="shared" si="164"/>
        <v/>
      </c>
      <c r="Q1295" s="5"/>
      <c r="R1295" s="81" t="str">
        <f t="shared" si="163"/>
        <v/>
      </c>
    </row>
    <row r="1296" spans="2:18" ht="13" x14ac:dyDescent="0.3">
      <c r="B1296" s="58">
        <f t="shared" si="159"/>
        <v>0</v>
      </c>
      <c r="C1296" s="58" t="str">
        <f t="shared" si="160"/>
        <v/>
      </c>
      <c r="D1296" s="58" t="str">
        <f>IF(OR(E1296=0,E1296=""),"",COUNTIF($E$7:E1296,E1296)&amp;E1296)</f>
        <v/>
      </c>
      <c r="E1296" s="58" t="str">
        <f t="shared" si="161"/>
        <v/>
      </c>
      <c r="F1296" s="57">
        <f t="shared" si="162"/>
        <v>0</v>
      </c>
      <c r="H1296" s="51"/>
      <c r="I1296" s="50"/>
      <c r="J1296" s="50"/>
      <c r="K1296" s="50"/>
      <c r="L1296" s="55" t="str">
        <f t="shared" si="158"/>
        <v/>
      </c>
      <c r="M1296" s="48"/>
      <c r="N1296" s="49"/>
      <c r="O1296" s="50"/>
      <c r="P1296" s="81" t="str">
        <f t="shared" si="164"/>
        <v/>
      </c>
      <c r="Q1296" s="5"/>
      <c r="R1296" s="81" t="str">
        <f t="shared" si="163"/>
        <v/>
      </c>
    </row>
    <row r="1297" spans="2:18" ht="13" x14ac:dyDescent="0.3">
      <c r="B1297" s="58">
        <f t="shared" si="159"/>
        <v>0</v>
      </c>
      <c r="C1297" s="58" t="str">
        <f t="shared" si="160"/>
        <v/>
      </c>
      <c r="D1297" s="58" t="str">
        <f>IF(OR(E1297=0,E1297=""),"",COUNTIF($E$7:E1297,E1297)&amp;E1297)</f>
        <v/>
      </c>
      <c r="E1297" s="58" t="str">
        <f t="shared" si="161"/>
        <v/>
      </c>
      <c r="F1297" s="57">
        <f t="shared" si="162"/>
        <v>0</v>
      </c>
      <c r="H1297" s="51"/>
      <c r="I1297" s="50"/>
      <c r="J1297" s="50"/>
      <c r="K1297" s="50"/>
      <c r="L1297" s="55" t="str">
        <f t="shared" si="158"/>
        <v/>
      </c>
      <c r="M1297" s="48"/>
      <c r="N1297" s="49"/>
      <c r="O1297" s="50"/>
      <c r="P1297" s="81" t="str">
        <f t="shared" si="164"/>
        <v/>
      </c>
      <c r="Q1297" s="5"/>
      <c r="R1297" s="81" t="str">
        <f t="shared" si="163"/>
        <v/>
      </c>
    </row>
    <row r="1298" spans="2:18" ht="13" x14ac:dyDescent="0.3">
      <c r="B1298" s="58">
        <f t="shared" si="159"/>
        <v>0</v>
      </c>
      <c r="C1298" s="58" t="str">
        <f t="shared" si="160"/>
        <v/>
      </c>
      <c r="D1298" s="58" t="str">
        <f>IF(OR(E1298=0,E1298=""),"",COUNTIF($E$7:E1298,E1298)&amp;E1298)</f>
        <v/>
      </c>
      <c r="E1298" s="58" t="str">
        <f t="shared" si="161"/>
        <v/>
      </c>
      <c r="F1298" s="57">
        <f t="shared" si="162"/>
        <v>0</v>
      </c>
      <c r="H1298" s="51"/>
      <c r="I1298" s="50"/>
      <c r="J1298" s="50"/>
      <c r="K1298" s="50"/>
      <c r="L1298" s="55" t="str">
        <f t="shared" si="158"/>
        <v/>
      </c>
      <c r="M1298" s="48"/>
      <c r="N1298" s="49"/>
      <c r="O1298" s="50"/>
      <c r="P1298" s="81" t="str">
        <f t="shared" si="164"/>
        <v/>
      </c>
      <c r="Q1298" s="5"/>
      <c r="R1298" s="81" t="str">
        <f t="shared" si="163"/>
        <v/>
      </c>
    </row>
    <row r="1299" spans="2:18" ht="13" x14ac:dyDescent="0.3">
      <c r="B1299" s="58">
        <f t="shared" si="159"/>
        <v>0</v>
      </c>
      <c r="C1299" s="58" t="str">
        <f t="shared" si="160"/>
        <v/>
      </c>
      <c r="D1299" s="58" t="str">
        <f>IF(OR(E1299=0,E1299=""),"",COUNTIF($E$7:E1299,E1299)&amp;E1299)</f>
        <v/>
      </c>
      <c r="E1299" s="58" t="str">
        <f t="shared" si="161"/>
        <v/>
      </c>
      <c r="F1299" s="57">
        <f t="shared" si="162"/>
        <v>0</v>
      </c>
      <c r="H1299" s="51"/>
      <c r="I1299" s="50"/>
      <c r="J1299" s="50"/>
      <c r="K1299" s="50"/>
      <c r="L1299" s="55" t="str">
        <f t="shared" si="158"/>
        <v/>
      </c>
      <c r="M1299" s="48"/>
      <c r="N1299" s="49"/>
      <c r="O1299" s="50"/>
      <c r="P1299" s="81" t="str">
        <f t="shared" si="164"/>
        <v/>
      </c>
      <c r="Q1299" s="5"/>
      <c r="R1299" s="81" t="str">
        <f t="shared" si="163"/>
        <v/>
      </c>
    </row>
    <row r="1300" spans="2:18" ht="13" x14ac:dyDescent="0.3">
      <c r="B1300" s="58">
        <f t="shared" si="159"/>
        <v>0</v>
      </c>
      <c r="C1300" s="58" t="str">
        <f t="shared" si="160"/>
        <v/>
      </c>
      <c r="D1300" s="58" t="str">
        <f>IF(OR(E1300=0,E1300=""),"",COUNTIF($E$7:E1300,E1300)&amp;E1300)</f>
        <v/>
      </c>
      <c r="E1300" s="58" t="str">
        <f t="shared" si="161"/>
        <v/>
      </c>
      <c r="F1300" s="57">
        <f t="shared" si="162"/>
        <v>0</v>
      </c>
      <c r="H1300" s="51"/>
      <c r="I1300" s="50"/>
      <c r="J1300" s="50"/>
      <c r="K1300" s="50"/>
      <c r="L1300" s="55" t="str">
        <f t="shared" si="158"/>
        <v/>
      </c>
      <c r="M1300" s="48"/>
      <c r="N1300" s="49"/>
      <c r="O1300" s="50"/>
      <c r="P1300" s="81" t="str">
        <f t="shared" si="164"/>
        <v/>
      </c>
      <c r="Q1300" s="5"/>
      <c r="R1300" s="81" t="str">
        <f t="shared" si="163"/>
        <v/>
      </c>
    </row>
    <row r="1301" spans="2:18" ht="13" x14ac:dyDescent="0.3">
      <c r="B1301" s="58">
        <f t="shared" si="159"/>
        <v>0</v>
      </c>
      <c r="C1301" s="58" t="str">
        <f t="shared" si="160"/>
        <v/>
      </c>
      <c r="D1301" s="58" t="str">
        <f>IF(OR(E1301=0,E1301=""),"",COUNTIF($E$7:E1301,E1301)&amp;E1301)</f>
        <v/>
      </c>
      <c r="E1301" s="58" t="str">
        <f t="shared" si="161"/>
        <v/>
      </c>
      <c r="F1301" s="57">
        <f t="shared" si="162"/>
        <v>0</v>
      </c>
      <c r="H1301" s="51"/>
      <c r="I1301" s="50"/>
      <c r="J1301" s="50"/>
      <c r="K1301" s="50"/>
      <c r="L1301" s="55" t="str">
        <f t="shared" si="158"/>
        <v/>
      </c>
      <c r="M1301" s="48"/>
      <c r="N1301" s="49"/>
      <c r="O1301" s="50"/>
      <c r="P1301" s="81" t="str">
        <f t="shared" si="164"/>
        <v/>
      </c>
      <c r="Q1301" s="5"/>
      <c r="R1301" s="81" t="str">
        <f t="shared" si="163"/>
        <v/>
      </c>
    </row>
    <row r="1302" spans="2:18" ht="13" x14ac:dyDescent="0.3">
      <c r="B1302" s="58">
        <f t="shared" si="159"/>
        <v>0</v>
      </c>
      <c r="C1302" s="58" t="str">
        <f t="shared" si="160"/>
        <v/>
      </c>
      <c r="D1302" s="58" t="str">
        <f>IF(OR(E1302=0,E1302=""),"",COUNTIF($E$7:E1302,E1302)&amp;E1302)</f>
        <v/>
      </c>
      <c r="E1302" s="58" t="str">
        <f t="shared" si="161"/>
        <v/>
      </c>
      <c r="F1302" s="57">
        <f t="shared" si="162"/>
        <v>0</v>
      </c>
      <c r="H1302" s="51"/>
      <c r="I1302" s="50"/>
      <c r="J1302" s="50"/>
      <c r="K1302" s="50"/>
      <c r="L1302" s="55" t="str">
        <f t="shared" si="158"/>
        <v/>
      </c>
      <c r="M1302" s="48"/>
      <c r="N1302" s="49"/>
      <c r="O1302" s="50"/>
      <c r="P1302" s="81" t="str">
        <f t="shared" si="164"/>
        <v/>
      </c>
      <c r="Q1302" s="5"/>
      <c r="R1302" s="81" t="str">
        <f t="shared" si="163"/>
        <v/>
      </c>
    </row>
    <row r="1303" spans="2:18" ht="13" x14ac:dyDescent="0.3">
      <c r="B1303" s="58">
        <f t="shared" si="159"/>
        <v>0</v>
      </c>
      <c r="C1303" s="58" t="str">
        <f t="shared" si="160"/>
        <v/>
      </c>
      <c r="D1303" s="58" t="str">
        <f>IF(OR(E1303=0,E1303=""),"",COUNTIF($E$7:E1303,E1303)&amp;E1303)</f>
        <v/>
      </c>
      <c r="E1303" s="58" t="str">
        <f t="shared" si="161"/>
        <v/>
      </c>
      <c r="F1303" s="57">
        <f t="shared" si="162"/>
        <v>0</v>
      </c>
      <c r="H1303" s="51"/>
      <c r="I1303" s="50"/>
      <c r="J1303" s="50"/>
      <c r="K1303" s="50"/>
      <c r="L1303" s="55" t="str">
        <f t="shared" si="158"/>
        <v/>
      </c>
      <c r="M1303" s="48"/>
      <c r="N1303" s="49"/>
      <c r="O1303" s="50"/>
      <c r="P1303" s="81" t="str">
        <f t="shared" si="164"/>
        <v/>
      </c>
      <c r="Q1303" s="5"/>
      <c r="R1303" s="81" t="str">
        <f t="shared" si="163"/>
        <v/>
      </c>
    </row>
    <row r="1304" spans="2:18" ht="13" x14ac:dyDescent="0.3">
      <c r="B1304" s="58">
        <f t="shared" si="159"/>
        <v>0</v>
      </c>
      <c r="C1304" s="58" t="str">
        <f t="shared" si="160"/>
        <v/>
      </c>
      <c r="D1304" s="58" t="str">
        <f>IF(OR(E1304=0,E1304=""),"",COUNTIF($E$7:E1304,E1304)&amp;E1304)</f>
        <v/>
      </c>
      <c r="E1304" s="58" t="str">
        <f t="shared" si="161"/>
        <v/>
      </c>
      <c r="F1304" s="57">
        <f t="shared" si="162"/>
        <v>0</v>
      </c>
      <c r="H1304" s="51"/>
      <c r="I1304" s="50"/>
      <c r="J1304" s="50"/>
      <c r="K1304" s="50"/>
      <c r="L1304" s="55" t="str">
        <f t="shared" si="158"/>
        <v/>
      </c>
      <c r="M1304" s="48"/>
      <c r="N1304" s="49"/>
      <c r="O1304" s="50"/>
      <c r="P1304" s="81" t="str">
        <f t="shared" si="164"/>
        <v/>
      </c>
      <c r="Q1304" s="5"/>
      <c r="R1304" s="81" t="str">
        <f t="shared" si="163"/>
        <v/>
      </c>
    </row>
    <row r="1305" spans="2:18" ht="13" x14ac:dyDescent="0.3">
      <c r="B1305" s="58">
        <f t="shared" si="159"/>
        <v>0</v>
      </c>
      <c r="C1305" s="58" t="str">
        <f t="shared" si="160"/>
        <v/>
      </c>
      <c r="D1305" s="58" t="str">
        <f>IF(OR(E1305=0,E1305=""),"",COUNTIF($E$7:E1305,E1305)&amp;E1305)</f>
        <v/>
      </c>
      <c r="E1305" s="58" t="str">
        <f t="shared" si="161"/>
        <v/>
      </c>
      <c r="F1305" s="57">
        <f t="shared" si="162"/>
        <v>0</v>
      </c>
      <c r="H1305" s="51"/>
      <c r="I1305" s="50"/>
      <c r="J1305" s="50"/>
      <c r="K1305" s="50"/>
      <c r="L1305" s="55" t="str">
        <f t="shared" si="158"/>
        <v/>
      </c>
      <c r="M1305" s="48"/>
      <c r="N1305" s="49"/>
      <c r="O1305" s="50"/>
      <c r="P1305" s="81" t="str">
        <f t="shared" si="164"/>
        <v/>
      </c>
      <c r="Q1305" s="5"/>
      <c r="R1305" s="81" t="str">
        <f t="shared" si="163"/>
        <v/>
      </c>
    </row>
    <row r="1306" spans="2:18" ht="13" x14ac:dyDescent="0.3">
      <c r="B1306" s="58">
        <f t="shared" si="159"/>
        <v>0</v>
      </c>
      <c r="C1306" s="58" t="str">
        <f t="shared" si="160"/>
        <v/>
      </c>
      <c r="D1306" s="58" t="str">
        <f>IF(OR(E1306=0,E1306=""),"",COUNTIF($E$7:E1306,E1306)&amp;E1306)</f>
        <v/>
      </c>
      <c r="E1306" s="58" t="str">
        <f t="shared" si="161"/>
        <v/>
      </c>
      <c r="F1306" s="57">
        <f t="shared" si="162"/>
        <v>0</v>
      </c>
      <c r="H1306" s="51"/>
      <c r="I1306" s="50"/>
      <c r="J1306" s="50"/>
      <c r="K1306" s="50"/>
      <c r="L1306" s="55" t="str">
        <f t="shared" si="158"/>
        <v/>
      </c>
      <c r="M1306" s="48"/>
      <c r="N1306" s="49"/>
      <c r="O1306" s="50"/>
      <c r="P1306" s="81" t="str">
        <f t="shared" si="164"/>
        <v/>
      </c>
      <c r="Q1306" s="5"/>
      <c r="R1306" s="81" t="str">
        <f t="shared" si="163"/>
        <v/>
      </c>
    </row>
    <row r="1307" spans="2:18" ht="13" x14ac:dyDescent="0.3">
      <c r="B1307" s="58">
        <f t="shared" si="159"/>
        <v>0</v>
      </c>
      <c r="C1307" s="58" t="str">
        <f t="shared" si="160"/>
        <v/>
      </c>
      <c r="D1307" s="58" t="str">
        <f>IF(OR(E1307=0,E1307=""),"",COUNTIF($E$7:E1307,E1307)&amp;E1307)</f>
        <v/>
      </c>
      <c r="E1307" s="58" t="str">
        <f t="shared" si="161"/>
        <v/>
      </c>
      <c r="F1307" s="57">
        <f t="shared" si="162"/>
        <v>0</v>
      </c>
      <c r="H1307" s="51"/>
      <c r="I1307" s="50"/>
      <c r="J1307" s="50"/>
      <c r="K1307" s="50"/>
      <c r="L1307" s="55" t="str">
        <f t="shared" si="158"/>
        <v/>
      </c>
      <c r="M1307" s="48"/>
      <c r="N1307" s="49"/>
      <c r="O1307" s="50"/>
      <c r="P1307" s="81" t="str">
        <f t="shared" si="164"/>
        <v/>
      </c>
      <c r="Q1307" s="5"/>
      <c r="R1307" s="81" t="str">
        <f t="shared" si="163"/>
        <v/>
      </c>
    </row>
    <row r="1308" spans="2:18" ht="13" x14ac:dyDescent="0.3">
      <c r="B1308" s="58">
        <f t="shared" si="159"/>
        <v>0</v>
      </c>
      <c r="C1308" s="58" t="str">
        <f t="shared" si="160"/>
        <v/>
      </c>
      <c r="D1308" s="58" t="str">
        <f>IF(OR(E1308=0,E1308=""),"",COUNTIF($E$7:E1308,E1308)&amp;E1308)</f>
        <v/>
      </c>
      <c r="E1308" s="58" t="str">
        <f t="shared" si="161"/>
        <v/>
      </c>
      <c r="F1308" s="57">
        <f t="shared" si="162"/>
        <v>0</v>
      </c>
      <c r="H1308" s="51"/>
      <c r="I1308" s="50"/>
      <c r="J1308" s="50"/>
      <c r="K1308" s="50"/>
      <c r="L1308" s="55" t="str">
        <f t="shared" si="158"/>
        <v/>
      </c>
      <c r="M1308" s="48"/>
      <c r="N1308" s="49"/>
      <c r="O1308" s="50"/>
      <c r="P1308" s="81" t="str">
        <f t="shared" si="164"/>
        <v/>
      </c>
      <c r="Q1308" s="5"/>
      <c r="R1308" s="81" t="str">
        <f t="shared" si="163"/>
        <v/>
      </c>
    </row>
    <row r="1309" spans="2:18" ht="13" x14ac:dyDescent="0.3">
      <c r="B1309" s="58">
        <f t="shared" si="159"/>
        <v>0</v>
      </c>
      <c r="C1309" s="58" t="str">
        <f t="shared" si="160"/>
        <v/>
      </c>
      <c r="D1309" s="58" t="str">
        <f>IF(OR(E1309=0,E1309=""),"",COUNTIF($E$7:E1309,E1309)&amp;E1309)</f>
        <v/>
      </c>
      <c r="E1309" s="58" t="str">
        <f t="shared" si="161"/>
        <v/>
      </c>
      <c r="F1309" s="57">
        <f t="shared" si="162"/>
        <v>0</v>
      </c>
      <c r="H1309" s="51"/>
      <c r="I1309" s="50"/>
      <c r="J1309" s="50"/>
      <c r="K1309" s="50"/>
      <c r="L1309" s="55" t="str">
        <f t="shared" si="158"/>
        <v/>
      </c>
      <c r="M1309" s="48"/>
      <c r="N1309" s="49"/>
      <c r="O1309" s="50"/>
      <c r="P1309" s="81" t="str">
        <f t="shared" si="164"/>
        <v/>
      </c>
      <c r="Q1309" s="5"/>
      <c r="R1309" s="81" t="str">
        <f t="shared" si="163"/>
        <v/>
      </c>
    </row>
    <row r="1310" spans="2:18" ht="13" x14ac:dyDescent="0.3">
      <c r="B1310" s="58">
        <f t="shared" si="159"/>
        <v>0</v>
      </c>
      <c r="C1310" s="58" t="str">
        <f t="shared" si="160"/>
        <v/>
      </c>
      <c r="D1310" s="58" t="str">
        <f>IF(OR(E1310=0,E1310=""),"",COUNTIF($E$7:E1310,E1310)&amp;E1310)</f>
        <v/>
      </c>
      <c r="E1310" s="58" t="str">
        <f t="shared" si="161"/>
        <v/>
      </c>
      <c r="F1310" s="57">
        <f t="shared" si="162"/>
        <v>0</v>
      </c>
      <c r="H1310" s="51"/>
      <c r="I1310" s="50"/>
      <c r="J1310" s="50"/>
      <c r="K1310" s="50"/>
      <c r="L1310" s="55" t="str">
        <f t="shared" si="158"/>
        <v/>
      </c>
      <c r="M1310" s="48"/>
      <c r="N1310" s="49"/>
      <c r="O1310" s="50"/>
      <c r="P1310" s="81" t="str">
        <f t="shared" si="164"/>
        <v/>
      </c>
      <c r="Q1310" s="5"/>
      <c r="R1310" s="81" t="str">
        <f t="shared" si="163"/>
        <v/>
      </c>
    </row>
    <row r="1311" spans="2:18" ht="13" x14ac:dyDescent="0.3">
      <c r="B1311" s="58">
        <f t="shared" si="159"/>
        <v>0</v>
      </c>
      <c r="C1311" s="58" t="str">
        <f t="shared" si="160"/>
        <v/>
      </c>
      <c r="D1311" s="58" t="str">
        <f>IF(OR(E1311=0,E1311=""),"",COUNTIF($E$7:E1311,E1311)&amp;E1311)</f>
        <v/>
      </c>
      <c r="E1311" s="58" t="str">
        <f t="shared" si="161"/>
        <v/>
      </c>
      <c r="F1311" s="57">
        <f t="shared" si="162"/>
        <v>0</v>
      </c>
      <c r="H1311" s="51"/>
      <c r="I1311" s="50"/>
      <c r="J1311" s="50"/>
      <c r="K1311" s="50"/>
      <c r="L1311" s="55" t="str">
        <f t="shared" si="158"/>
        <v/>
      </c>
      <c r="M1311" s="48"/>
      <c r="N1311" s="49"/>
      <c r="O1311" s="50"/>
      <c r="P1311" s="81" t="str">
        <f t="shared" si="164"/>
        <v/>
      </c>
      <c r="Q1311" s="5"/>
      <c r="R1311" s="81" t="str">
        <f t="shared" si="163"/>
        <v/>
      </c>
    </row>
    <row r="1312" spans="2:18" ht="13" x14ac:dyDescent="0.3">
      <c r="B1312" s="58">
        <f t="shared" si="159"/>
        <v>0</v>
      </c>
      <c r="C1312" s="58" t="str">
        <f t="shared" si="160"/>
        <v/>
      </c>
      <c r="D1312" s="58" t="str">
        <f>IF(OR(E1312=0,E1312=""),"",COUNTIF($E$7:E1312,E1312)&amp;E1312)</f>
        <v/>
      </c>
      <c r="E1312" s="58" t="str">
        <f t="shared" si="161"/>
        <v/>
      </c>
      <c r="F1312" s="57">
        <f t="shared" si="162"/>
        <v>0</v>
      </c>
      <c r="H1312" s="51"/>
      <c r="I1312" s="50"/>
      <c r="J1312" s="50"/>
      <c r="K1312" s="50"/>
      <c r="L1312" s="55" t="str">
        <f t="shared" si="158"/>
        <v/>
      </c>
      <c r="M1312" s="48"/>
      <c r="N1312" s="49"/>
      <c r="O1312" s="50"/>
      <c r="P1312" s="81" t="str">
        <f t="shared" si="164"/>
        <v/>
      </c>
      <c r="Q1312" s="5"/>
      <c r="R1312" s="81" t="str">
        <f t="shared" si="163"/>
        <v/>
      </c>
    </row>
    <row r="1313" spans="2:18" ht="13" x14ac:dyDescent="0.3">
      <c r="B1313" s="58">
        <f t="shared" si="159"/>
        <v>0</v>
      </c>
      <c r="C1313" s="58" t="str">
        <f t="shared" si="160"/>
        <v/>
      </c>
      <c r="D1313" s="58" t="str">
        <f>IF(OR(E1313=0,E1313=""),"",COUNTIF($E$7:E1313,E1313)&amp;E1313)</f>
        <v/>
      </c>
      <c r="E1313" s="58" t="str">
        <f t="shared" si="161"/>
        <v/>
      </c>
      <c r="F1313" s="57">
        <f t="shared" si="162"/>
        <v>0</v>
      </c>
      <c r="H1313" s="51"/>
      <c r="I1313" s="50"/>
      <c r="J1313" s="50"/>
      <c r="K1313" s="50"/>
      <c r="L1313" s="55" t="str">
        <f t="shared" si="158"/>
        <v/>
      </c>
      <c r="M1313" s="48"/>
      <c r="N1313" s="49"/>
      <c r="O1313" s="50"/>
      <c r="P1313" s="81" t="str">
        <f t="shared" si="164"/>
        <v/>
      </c>
      <c r="Q1313" s="5"/>
      <c r="R1313" s="81" t="str">
        <f t="shared" si="163"/>
        <v/>
      </c>
    </row>
    <row r="1314" spans="2:18" ht="13" x14ac:dyDescent="0.3">
      <c r="B1314" s="58">
        <f t="shared" si="159"/>
        <v>0</v>
      </c>
      <c r="C1314" s="58" t="str">
        <f t="shared" si="160"/>
        <v/>
      </c>
      <c r="D1314" s="58" t="str">
        <f>IF(OR(E1314=0,E1314=""),"",COUNTIF($E$7:E1314,E1314)&amp;E1314)</f>
        <v/>
      </c>
      <c r="E1314" s="58" t="str">
        <f t="shared" si="161"/>
        <v/>
      </c>
      <c r="F1314" s="57">
        <f t="shared" si="162"/>
        <v>0</v>
      </c>
      <c r="H1314" s="51"/>
      <c r="I1314" s="50"/>
      <c r="J1314" s="50"/>
      <c r="K1314" s="50"/>
      <c r="L1314" s="55" t="str">
        <f t="shared" si="158"/>
        <v/>
      </c>
      <c r="M1314" s="48"/>
      <c r="N1314" s="49"/>
      <c r="O1314" s="50"/>
      <c r="P1314" s="81" t="str">
        <f t="shared" si="164"/>
        <v/>
      </c>
      <c r="Q1314" s="5"/>
      <c r="R1314" s="81" t="str">
        <f t="shared" si="163"/>
        <v/>
      </c>
    </row>
    <row r="1315" spans="2:18" ht="13" x14ac:dyDescent="0.3">
      <c r="B1315" s="58">
        <f t="shared" si="159"/>
        <v>0</v>
      </c>
      <c r="C1315" s="58" t="str">
        <f t="shared" si="160"/>
        <v/>
      </c>
      <c r="D1315" s="58" t="str">
        <f>IF(OR(E1315=0,E1315=""),"",COUNTIF($E$7:E1315,E1315)&amp;E1315)</f>
        <v/>
      </c>
      <c r="E1315" s="58" t="str">
        <f t="shared" si="161"/>
        <v/>
      </c>
      <c r="F1315" s="57">
        <f t="shared" si="162"/>
        <v>0</v>
      </c>
      <c r="H1315" s="51"/>
      <c r="I1315" s="50"/>
      <c r="J1315" s="50"/>
      <c r="K1315" s="50"/>
      <c r="L1315" s="55" t="str">
        <f t="shared" si="158"/>
        <v/>
      </c>
      <c r="M1315" s="48"/>
      <c r="N1315" s="49"/>
      <c r="O1315" s="50"/>
      <c r="P1315" s="81" t="str">
        <f t="shared" si="164"/>
        <v/>
      </c>
      <c r="Q1315" s="5"/>
      <c r="R1315" s="81" t="str">
        <f t="shared" si="163"/>
        <v/>
      </c>
    </row>
    <row r="1316" spans="2:18" ht="13" x14ac:dyDescent="0.3">
      <c r="B1316" s="58">
        <f t="shared" si="159"/>
        <v>0</v>
      </c>
      <c r="C1316" s="58" t="str">
        <f t="shared" si="160"/>
        <v/>
      </c>
      <c r="D1316" s="58" t="str">
        <f>IF(OR(E1316=0,E1316=""),"",COUNTIF($E$7:E1316,E1316)&amp;E1316)</f>
        <v/>
      </c>
      <c r="E1316" s="58" t="str">
        <f t="shared" si="161"/>
        <v/>
      </c>
      <c r="F1316" s="57">
        <f t="shared" si="162"/>
        <v>0</v>
      </c>
      <c r="H1316" s="51"/>
      <c r="I1316" s="50"/>
      <c r="J1316" s="50"/>
      <c r="K1316" s="50"/>
      <c r="L1316" s="55" t="str">
        <f t="shared" si="158"/>
        <v/>
      </c>
      <c r="M1316" s="48"/>
      <c r="N1316" s="49"/>
      <c r="O1316" s="50"/>
      <c r="P1316" s="81" t="str">
        <f t="shared" si="164"/>
        <v/>
      </c>
      <c r="Q1316" s="5"/>
      <c r="R1316" s="81" t="str">
        <f t="shared" si="163"/>
        <v/>
      </c>
    </row>
    <row r="1317" spans="2:18" ht="13" x14ac:dyDescent="0.3">
      <c r="B1317" s="58">
        <f t="shared" si="159"/>
        <v>0</v>
      </c>
      <c r="C1317" s="58" t="str">
        <f t="shared" si="160"/>
        <v/>
      </c>
      <c r="D1317" s="58" t="str">
        <f>IF(OR(E1317=0,E1317=""),"",COUNTIF($E$7:E1317,E1317)&amp;E1317)</f>
        <v/>
      </c>
      <c r="E1317" s="58" t="str">
        <f t="shared" si="161"/>
        <v/>
      </c>
      <c r="F1317" s="57">
        <f t="shared" si="162"/>
        <v>0</v>
      </c>
      <c r="H1317" s="51"/>
      <c r="I1317" s="50"/>
      <c r="J1317" s="50"/>
      <c r="K1317" s="50"/>
      <c r="L1317" s="55" t="str">
        <f t="shared" si="158"/>
        <v/>
      </c>
      <c r="M1317" s="48"/>
      <c r="N1317" s="49"/>
      <c r="O1317" s="50"/>
      <c r="P1317" s="81" t="str">
        <f t="shared" si="164"/>
        <v/>
      </c>
      <c r="Q1317" s="5"/>
      <c r="R1317" s="81" t="str">
        <f t="shared" si="163"/>
        <v/>
      </c>
    </row>
    <row r="1318" spans="2:18" ht="13" x14ac:dyDescent="0.3">
      <c r="B1318" s="58">
        <f t="shared" si="159"/>
        <v>0</v>
      </c>
      <c r="C1318" s="58" t="str">
        <f t="shared" si="160"/>
        <v/>
      </c>
      <c r="D1318" s="58" t="str">
        <f>IF(OR(E1318=0,E1318=""),"",COUNTIF($E$7:E1318,E1318)&amp;E1318)</f>
        <v/>
      </c>
      <c r="E1318" s="58" t="str">
        <f t="shared" si="161"/>
        <v/>
      </c>
      <c r="F1318" s="57">
        <f t="shared" si="162"/>
        <v>0</v>
      </c>
      <c r="H1318" s="51"/>
      <c r="I1318" s="50"/>
      <c r="J1318" s="50"/>
      <c r="K1318" s="50"/>
      <c r="L1318" s="55" t="str">
        <f t="shared" si="158"/>
        <v/>
      </c>
      <c r="M1318" s="48"/>
      <c r="N1318" s="49"/>
      <c r="O1318" s="50"/>
      <c r="P1318" s="81" t="str">
        <f t="shared" si="164"/>
        <v/>
      </c>
      <c r="Q1318" s="5"/>
      <c r="R1318" s="81" t="str">
        <f t="shared" si="163"/>
        <v/>
      </c>
    </row>
    <row r="1319" spans="2:18" ht="13" x14ac:dyDescent="0.3">
      <c r="B1319" s="58">
        <f t="shared" si="159"/>
        <v>0</v>
      </c>
      <c r="C1319" s="58" t="str">
        <f t="shared" si="160"/>
        <v/>
      </c>
      <c r="D1319" s="58" t="str">
        <f>IF(OR(E1319=0,E1319=""),"",COUNTIF($E$7:E1319,E1319)&amp;E1319)</f>
        <v/>
      </c>
      <c r="E1319" s="58" t="str">
        <f t="shared" si="161"/>
        <v/>
      </c>
      <c r="F1319" s="57">
        <f t="shared" si="162"/>
        <v>0</v>
      </c>
      <c r="H1319" s="51"/>
      <c r="I1319" s="50"/>
      <c r="J1319" s="50"/>
      <c r="K1319" s="50"/>
      <c r="L1319" s="55" t="str">
        <f t="shared" si="158"/>
        <v/>
      </c>
      <c r="M1319" s="48"/>
      <c r="N1319" s="49"/>
      <c r="O1319" s="50"/>
      <c r="P1319" s="81" t="str">
        <f t="shared" si="164"/>
        <v/>
      </c>
      <c r="Q1319" s="5"/>
      <c r="R1319" s="81" t="str">
        <f t="shared" si="163"/>
        <v/>
      </c>
    </row>
    <row r="1320" spans="2:18" ht="13" x14ac:dyDescent="0.3">
      <c r="B1320" s="58">
        <f t="shared" si="159"/>
        <v>0</v>
      </c>
      <c r="C1320" s="58" t="str">
        <f t="shared" si="160"/>
        <v/>
      </c>
      <c r="D1320" s="58" t="str">
        <f>IF(OR(E1320=0,E1320=""),"",COUNTIF($E$7:E1320,E1320)&amp;E1320)</f>
        <v/>
      </c>
      <c r="E1320" s="58" t="str">
        <f t="shared" si="161"/>
        <v/>
      </c>
      <c r="F1320" s="57">
        <f t="shared" si="162"/>
        <v>0</v>
      </c>
      <c r="H1320" s="51"/>
      <c r="I1320" s="50"/>
      <c r="J1320" s="50"/>
      <c r="K1320" s="50"/>
      <c r="L1320" s="55" t="str">
        <f t="shared" si="158"/>
        <v/>
      </c>
      <c r="M1320" s="48"/>
      <c r="N1320" s="49"/>
      <c r="O1320" s="50"/>
      <c r="P1320" s="81" t="str">
        <f t="shared" si="164"/>
        <v/>
      </c>
      <c r="Q1320" s="5"/>
      <c r="R1320" s="81" t="str">
        <f t="shared" si="163"/>
        <v/>
      </c>
    </row>
    <row r="1321" spans="2:18" ht="13" x14ac:dyDescent="0.3">
      <c r="B1321" s="58">
        <f t="shared" si="159"/>
        <v>0</v>
      </c>
      <c r="C1321" s="58" t="str">
        <f t="shared" si="160"/>
        <v/>
      </c>
      <c r="D1321" s="58" t="str">
        <f>IF(OR(E1321=0,E1321=""),"",COUNTIF($E$7:E1321,E1321)&amp;E1321)</f>
        <v/>
      </c>
      <c r="E1321" s="58" t="str">
        <f t="shared" si="161"/>
        <v/>
      </c>
      <c r="F1321" s="57">
        <f t="shared" si="162"/>
        <v>0</v>
      </c>
      <c r="H1321" s="51"/>
      <c r="I1321" s="50"/>
      <c r="J1321" s="50"/>
      <c r="K1321" s="50"/>
      <c r="L1321" s="55" t="str">
        <f t="shared" si="158"/>
        <v/>
      </c>
      <c r="M1321" s="48"/>
      <c r="N1321" s="49"/>
      <c r="O1321" s="50"/>
      <c r="P1321" s="81" t="str">
        <f t="shared" si="164"/>
        <v/>
      </c>
      <c r="Q1321" s="5"/>
      <c r="R1321" s="81" t="str">
        <f t="shared" si="163"/>
        <v/>
      </c>
    </row>
    <row r="1322" spans="2:18" ht="13" x14ac:dyDescent="0.3">
      <c r="B1322" s="58">
        <f t="shared" si="159"/>
        <v>0</v>
      </c>
      <c r="C1322" s="58" t="str">
        <f t="shared" si="160"/>
        <v/>
      </c>
      <c r="D1322" s="58" t="str">
        <f>IF(OR(E1322=0,E1322=""),"",COUNTIF($E$7:E1322,E1322)&amp;E1322)</f>
        <v/>
      </c>
      <c r="E1322" s="58" t="str">
        <f t="shared" si="161"/>
        <v/>
      </c>
      <c r="F1322" s="57">
        <f t="shared" si="162"/>
        <v>0</v>
      </c>
      <c r="H1322" s="51"/>
      <c r="I1322" s="50"/>
      <c r="J1322" s="50"/>
      <c r="K1322" s="50"/>
      <c r="L1322" s="55" t="str">
        <f t="shared" si="158"/>
        <v/>
      </c>
      <c r="M1322" s="48"/>
      <c r="N1322" s="49"/>
      <c r="O1322" s="50"/>
      <c r="P1322" s="81" t="str">
        <f t="shared" si="164"/>
        <v/>
      </c>
      <c r="Q1322" s="5"/>
      <c r="R1322" s="81" t="str">
        <f t="shared" si="163"/>
        <v/>
      </c>
    </row>
    <row r="1323" spans="2:18" ht="13" x14ac:dyDescent="0.3">
      <c r="B1323" s="58">
        <f t="shared" si="159"/>
        <v>0</v>
      </c>
      <c r="C1323" s="58" t="str">
        <f t="shared" si="160"/>
        <v/>
      </c>
      <c r="D1323" s="58" t="str">
        <f>IF(OR(E1323=0,E1323=""),"",COUNTIF($E$7:E1323,E1323)&amp;E1323)</f>
        <v/>
      </c>
      <c r="E1323" s="58" t="str">
        <f t="shared" si="161"/>
        <v/>
      </c>
      <c r="F1323" s="57">
        <f t="shared" si="162"/>
        <v>0</v>
      </c>
      <c r="H1323" s="51"/>
      <c r="I1323" s="50"/>
      <c r="J1323" s="50"/>
      <c r="K1323" s="50"/>
      <c r="L1323" s="55" t="str">
        <f t="shared" si="158"/>
        <v/>
      </c>
      <c r="M1323" s="48"/>
      <c r="N1323" s="49"/>
      <c r="O1323" s="50"/>
      <c r="P1323" s="81" t="str">
        <f t="shared" si="164"/>
        <v/>
      </c>
      <c r="Q1323" s="5"/>
      <c r="R1323" s="81" t="str">
        <f t="shared" si="163"/>
        <v/>
      </c>
    </row>
    <row r="1324" spans="2:18" ht="13" x14ac:dyDescent="0.3">
      <c r="B1324" s="58">
        <f t="shared" si="159"/>
        <v>0</v>
      </c>
      <c r="C1324" s="58" t="str">
        <f t="shared" si="160"/>
        <v/>
      </c>
      <c r="D1324" s="58" t="str">
        <f>IF(OR(E1324=0,E1324=""),"",COUNTIF($E$7:E1324,E1324)&amp;E1324)</f>
        <v/>
      </c>
      <c r="E1324" s="58" t="str">
        <f t="shared" si="161"/>
        <v/>
      </c>
      <c r="F1324" s="57">
        <f t="shared" si="162"/>
        <v>0</v>
      </c>
      <c r="H1324" s="51"/>
      <c r="I1324" s="50"/>
      <c r="J1324" s="50"/>
      <c r="K1324" s="50"/>
      <c r="L1324" s="55" t="str">
        <f t="shared" si="158"/>
        <v/>
      </c>
      <c r="M1324" s="48"/>
      <c r="N1324" s="49"/>
      <c r="O1324" s="50"/>
      <c r="P1324" s="81" t="str">
        <f t="shared" si="164"/>
        <v/>
      </c>
      <c r="Q1324" s="5"/>
      <c r="R1324" s="81" t="str">
        <f t="shared" si="163"/>
        <v/>
      </c>
    </row>
    <row r="1325" spans="2:18" ht="13" x14ac:dyDescent="0.3">
      <c r="B1325" s="58">
        <f t="shared" si="159"/>
        <v>0</v>
      </c>
      <c r="C1325" s="58" t="str">
        <f t="shared" si="160"/>
        <v/>
      </c>
      <c r="D1325" s="58" t="str">
        <f>IF(OR(E1325=0,E1325=""),"",COUNTIF($E$7:E1325,E1325)&amp;E1325)</f>
        <v/>
      </c>
      <c r="E1325" s="58" t="str">
        <f t="shared" si="161"/>
        <v/>
      </c>
      <c r="F1325" s="57">
        <f t="shared" si="162"/>
        <v>0</v>
      </c>
      <c r="H1325" s="51"/>
      <c r="I1325" s="50"/>
      <c r="J1325" s="50"/>
      <c r="K1325" s="50"/>
      <c r="L1325" s="55" t="str">
        <f t="shared" si="158"/>
        <v/>
      </c>
      <c r="M1325" s="48"/>
      <c r="N1325" s="49"/>
      <c r="O1325" s="50"/>
      <c r="P1325" s="81" t="str">
        <f t="shared" si="164"/>
        <v/>
      </c>
      <c r="Q1325" s="5"/>
      <c r="R1325" s="81" t="str">
        <f t="shared" si="163"/>
        <v/>
      </c>
    </row>
    <row r="1326" spans="2:18" ht="13" x14ac:dyDescent="0.3">
      <c r="B1326" s="58">
        <f t="shared" si="159"/>
        <v>0</v>
      </c>
      <c r="C1326" s="58" t="str">
        <f t="shared" si="160"/>
        <v/>
      </c>
      <c r="D1326" s="58" t="str">
        <f>IF(OR(E1326=0,E1326=""),"",COUNTIF($E$7:E1326,E1326)&amp;E1326)</f>
        <v/>
      </c>
      <c r="E1326" s="58" t="str">
        <f t="shared" si="161"/>
        <v/>
      </c>
      <c r="F1326" s="57">
        <f t="shared" si="162"/>
        <v>0</v>
      </c>
      <c r="H1326" s="51"/>
      <c r="I1326" s="50"/>
      <c r="J1326" s="50"/>
      <c r="K1326" s="50"/>
      <c r="L1326" s="55" t="str">
        <f t="shared" si="158"/>
        <v/>
      </c>
      <c r="M1326" s="48"/>
      <c r="N1326" s="49"/>
      <c r="O1326" s="50"/>
      <c r="P1326" s="81" t="str">
        <f t="shared" si="164"/>
        <v/>
      </c>
      <c r="Q1326" s="5"/>
      <c r="R1326" s="81" t="str">
        <f t="shared" si="163"/>
        <v/>
      </c>
    </row>
    <row r="1327" spans="2:18" ht="13" x14ac:dyDescent="0.3">
      <c r="B1327" s="58">
        <f t="shared" si="159"/>
        <v>0</v>
      </c>
      <c r="C1327" s="58" t="str">
        <f t="shared" si="160"/>
        <v/>
      </c>
      <c r="D1327" s="58" t="str">
        <f>IF(OR(E1327=0,E1327=""),"",COUNTIF($E$7:E1327,E1327)&amp;E1327)</f>
        <v/>
      </c>
      <c r="E1327" s="58" t="str">
        <f t="shared" si="161"/>
        <v/>
      </c>
      <c r="F1327" s="57">
        <f t="shared" si="162"/>
        <v>0</v>
      </c>
      <c r="H1327" s="51"/>
      <c r="I1327" s="50"/>
      <c r="J1327" s="50"/>
      <c r="K1327" s="50"/>
      <c r="L1327" s="55" t="str">
        <f t="shared" si="158"/>
        <v/>
      </c>
      <c r="M1327" s="48"/>
      <c r="N1327" s="49"/>
      <c r="O1327" s="50"/>
      <c r="P1327" s="81" t="str">
        <f t="shared" si="164"/>
        <v/>
      </c>
      <c r="Q1327" s="5"/>
      <c r="R1327" s="81" t="str">
        <f t="shared" si="163"/>
        <v/>
      </c>
    </row>
    <row r="1328" spans="2:18" ht="13" x14ac:dyDescent="0.3">
      <c r="B1328" s="58">
        <f t="shared" si="159"/>
        <v>0</v>
      </c>
      <c r="C1328" s="58" t="str">
        <f t="shared" si="160"/>
        <v/>
      </c>
      <c r="D1328" s="58" t="str">
        <f>IF(OR(E1328=0,E1328=""),"",COUNTIF($E$7:E1328,E1328)&amp;E1328)</f>
        <v/>
      </c>
      <c r="E1328" s="58" t="str">
        <f t="shared" si="161"/>
        <v/>
      </c>
      <c r="F1328" s="57">
        <f t="shared" si="162"/>
        <v>0</v>
      </c>
      <c r="H1328" s="51"/>
      <c r="I1328" s="50"/>
      <c r="J1328" s="50"/>
      <c r="K1328" s="50"/>
      <c r="L1328" s="55" t="str">
        <f t="shared" si="158"/>
        <v/>
      </c>
      <c r="M1328" s="48"/>
      <c r="N1328" s="49"/>
      <c r="O1328" s="50"/>
      <c r="P1328" s="81" t="str">
        <f t="shared" si="164"/>
        <v/>
      </c>
      <c r="Q1328" s="5"/>
      <c r="R1328" s="81" t="str">
        <f t="shared" si="163"/>
        <v/>
      </c>
    </row>
    <row r="1329" spans="2:18" ht="13" x14ac:dyDescent="0.3">
      <c r="B1329" s="58">
        <f t="shared" si="159"/>
        <v>0</v>
      </c>
      <c r="C1329" s="58" t="str">
        <f t="shared" si="160"/>
        <v/>
      </c>
      <c r="D1329" s="58" t="str">
        <f>IF(OR(E1329=0,E1329=""),"",COUNTIF($E$7:E1329,E1329)&amp;E1329)</f>
        <v/>
      </c>
      <c r="E1329" s="58" t="str">
        <f t="shared" si="161"/>
        <v/>
      </c>
      <c r="F1329" s="57">
        <f t="shared" si="162"/>
        <v>0</v>
      </c>
      <c r="H1329" s="51"/>
      <c r="I1329" s="50"/>
      <c r="J1329" s="50"/>
      <c r="K1329" s="50"/>
      <c r="L1329" s="55" t="str">
        <f t="shared" si="158"/>
        <v/>
      </c>
      <c r="M1329" s="48"/>
      <c r="N1329" s="49"/>
      <c r="O1329" s="50"/>
      <c r="P1329" s="81" t="str">
        <f t="shared" si="164"/>
        <v/>
      </c>
      <c r="Q1329" s="5"/>
      <c r="R1329" s="81" t="str">
        <f t="shared" si="163"/>
        <v/>
      </c>
    </row>
    <row r="1330" spans="2:18" ht="13" x14ac:dyDescent="0.3">
      <c r="B1330" s="58">
        <f t="shared" si="159"/>
        <v>0</v>
      </c>
      <c r="C1330" s="58" t="str">
        <f t="shared" si="160"/>
        <v/>
      </c>
      <c r="D1330" s="58" t="str">
        <f>IF(OR(E1330=0,E1330=""),"",COUNTIF($E$7:E1330,E1330)&amp;E1330)</f>
        <v/>
      </c>
      <c r="E1330" s="58" t="str">
        <f t="shared" si="161"/>
        <v/>
      </c>
      <c r="F1330" s="57">
        <f t="shared" si="162"/>
        <v>0</v>
      </c>
      <c r="H1330" s="51"/>
      <c r="I1330" s="50"/>
      <c r="J1330" s="50"/>
      <c r="K1330" s="50"/>
      <c r="L1330" s="55" t="str">
        <f t="shared" si="158"/>
        <v/>
      </c>
      <c r="M1330" s="48"/>
      <c r="N1330" s="49"/>
      <c r="O1330" s="50"/>
      <c r="P1330" s="81" t="str">
        <f t="shared" si="164"/>
        <v/>
      </c>
      <c r="Q1330" s="5"/>
      <c r="R1330" s="81" t="str">
        <f t="shared" si="163"/>
        <v/>
      </c>
    </row>
    <row r="1331" spans="2:18" ht="13" x14ac:dyDescent="0.3">
      <c r="B1331" s="58">
        <f t="shared" si="159"/>
        <v>0</v>
      </c>
      <c r="C1331" s="58" t="str">
        <f t="shared" si="160"/>
        <v/>
      </c>
      <c r="D1331" s="58" t="str">
        <f>IF(OR(E1331=0,E1331=""),"",COUNTIF($E$7:E1331,E1331)&amp;E1331)</f>
        <v/>
      </c>
      <c r="E1331" s="58" t="str">
        <f t="shared" si="161"/>
        <v/>
      </c>
      <c r="F1331" s="57">
        <f t="shared" si="162"/>
        <v>0</v>
      </c>
      <c r="H1331" s="51"/>
      <c r="I1331" s="50"/>
      <c r="J1331" s="50"/>
      <c r="K1331" s="50"/>
      <c r="L1331" s="55" t="str">
        <f t="shared" si="158"/>
        <v/>
      </c>
      <c r="M1331" s="48"/>
      <c r="N1331" s="49"/>
      <c r="O1331" s="50"/>
      <c r="P1331" s="81" t="str">
        <f t="shared" si="164"/>
        <v/>
      </c>
      <c r="Q1331" s="5"/>
      <c r="R1331" s="81" t="str">
        <f t="shared" si="163"/>
        <v/>
      </c>
    </row>
    <row r="1332" spans="2:18" ht="13" x14ac:dyDescent="0.3">
      <c r="B1332" s="58">
        <f t="shared" si="159"/>
        <v>0</v>
      </c>
      <c r="C1332" s="58" t="str">
        <f t="shared" si="160"/>
        <v/>
      </c>
      <c r="D1332" s="58" t="str">
        <f>IF(OR(E1332=0,E1332=""),"",COUNTIF($E$7:E1332,E1332)&amp;E1332)</f>
        <v/>
      </c>
      <c r="E1332" s="58" t="str">
        <f t="shared" si="161"/>
        <v/>
      </c>
      <c r="F1332" s="57">
        <f t="shared" si="162"/>
        <v>0</v>
      </c>
      <c r="H1332" s="51"/>
      <c r="I1332" s="50"/>
      <c r="J1332" s="50"/>
      <c r="K1332" s="50"/>
      <c r="L1332" s="55" t="str">
        <f t="shared" si="158"/>
        <v/>
      </c>
      <c r="M1332" s="48"/>
      <c r="N1332" s="49"/>
      <c r="O1332" s="50"/>
      <c r="P1332" s="81" t="str">
        <f t="shared" si="164"/>
        <v/>
      </c>
      <c r="Q1332" s="5"/>
      <c r="R1332" s="81" t="str">
        <f t="shared" si="163"/>
        <v/>
      </c>
    </row>
    <row r="1333" spans="2:18" ht="13" x14ac:dyDescent="0.3">
      <c r="B1333" s="58">
        <f t="shared" si="159"/>
        <v>0</v>
      </c>
      <c r="C1333" s="58" t="str">
        <f t="shared" si="160"/>
        <v/>
      </c>
      <c r="D1333" s="58" t="str">
        <f>IF(OR(E1333=0,E1333=""),"",COUNTIF($E$7:E1333,E1333)&amp;E1333)</f>
        <v/>
      </c>
      <c r="E1333" s="58" t="str">
        <f t="shared" si="161"/>
        <v/>
      </c>
      <c r="F1333" s="57">
        <f t="shared" si="162"/>
        <v>0</v>
      </c>
      <c r="H1333" s="51"/>
      <c r="I1333" s="50"/>
      <c r="J1333" s="50"/>
      <c r="K1333" s="50"/>
      <c r="L1333" s="55" t="str">
        <f t="shared" si="158"/>
        <v/>
      </c>
      <c r="M1333" s="48"/>
      <c r="N1333" s="49"/>
      <c r="O1333" s="50"/>
      <c r="P1333" s="81" t="str">
        <f t="shared" si="164"/>
        <v/>
      </c>
      <c r="Q1333" s="5"/>
      <c r="R1333" s="81" t="str">
        <f t="shared" si="163"/>
        <v/>
      </c>
    </row>
    <row r="1334" spans="2:18" ht="13" x14ac:dyDescent="0.3">
      <c r="B1334" s="58">
        <f t="shared" si="159"/>
        <v>0</v>
      </c>
      <c r="C1334" s="58" t="str">
        <f t="shared" si="160"/>
        <v/>
      </c>
      <c r="D1334" s="58" t="str">
        <f>IF(OR(E1334=0,E1334=""),"",COUNTIF($E$7:E1334,E1334)&amp;E1334)</f>
        <v/>
      </c>
      <c r="E1334" s="58" t="str">
        <f t="shared" si="161"/>
        <v/>
      </c>
      <c r="F1334" s="57">
        <f t="shared" si="162"/>
        <v>0</v>
      </c>
      <c r="H1334" s="51"/>
      <c r="I1334" s="50"/>
      <c r="J1334" s="50"/>
      <c r="K1334" s="50"/>
      <c r="L1334" s="55" t="str">
        <f t="shared" si="158"/>
        <v/>
      </c>
      <c r="M1334" s="48"/>
      <c r="N1334" s="49"/>
      <c r="O1334" s="50"/>
      <c r="P1334" s="81" t="str">
        <f t="shared" si="164"/>
        <v/>
      </c>
      <c r="Q1334" s="5"/>
      <c r="R1334" s="81" t="str">
        <f t="shared" si="163"/>
        <v/>
      </c>
    </row>
    <row r="1335" spans="2:18" ht="13" x14ac:dyDescent="0.3">
      <c r="B1335" s="58">
        <f t="shared" si="159"/>
        <v>0</v>
      </c>
      <c r="C1335" s="58" t="str">
        <f t="shared" si="160"/>
        <v/>
      </c>
      <c r="D1335" s="58" t="str">
        <f>IF(OR(E1335=0,E1335=""),"",COUNTIF($E$7:E1335,E1335)&amp;E1335)</f>
        <v/>
      </c>
      <c r="E1335" s="58" t="str">
        <f t="shared" si="161"/>
        <v/>
      </c>
      <c r="F1335" s="57">
        <f t="shared" si="162"/>
        <v>0</v>
      </c>
      <c r="H1335" s="51"/>
      <c r="I1335" s="50"/>
      <c r="J1335" s="50"/>
      <c r="K1335" s="50"/>
      <c r="L1335" s="55" t="str">
        <f t="shared" si="158"/>
        <v/>
      </c>
      <c r="M1335" s="48"/>
      <c r="N1335" s="49"/>
      <c r="O1335" s="50"/>
      <c r="P1335" s="81" t="str">
        <f t="shared" si="164"/>
        <v/>
      </c>
      <c r="Q1335" s="5"/>
      <c r="R1335" s="81" t="str">
        <f t="shared" si="163"/>
        <v/>
      </c>
    </row>
    <row r="1336" spans="2:18" ht="13" x14ac:dyDescent="0.3">
      <c r="B1336" s="58">
        <f t="shared" si="159"/>
        <v>0</v>
      </c>
      <c r="C1336" s="58" t="str">
        <f t="shared" si="160"/>
        <v/>
      </c>
      <c r="D1336" s="58" t="str">
        <f>IF(OR(E1336=0,E1336=""),"",COUNTIF($E$7:E1336,E1336)&amp;E1336)</f>
        <v/>
      </c>
      <c r="E1336" s="58" t="str">
        <f t="shared" si="161"/>
        <v/>
      </c>
      <c r="F1336" s="57">
        <f t="shared" si="162"/>
        <v>0</v>
      </c>
      <c r="H1336" s="51"/>
      <c r="I1336" s="50"/>
      <c r="J1336" s="50"/>
      <c r="K1336" s="50"/>
      <c r="L1336" s="55" t="str">
        <f t="shared" si="158"/>
        <v/>
      </c>
      <c r="M1336" s="48"/>
      <c r="N1336" s="49"/>
      <c r="O1336" s="50"/>
      <c r="P1336" s="81" t="str">
        <f t="shared" si="164"/>
        <v/>
      </c>
      <c r="Q1336" s="5"/>
      <c r="R1336" s="81" t="str">
        <f t="shared" si="163"/>
        <v/>
      </c>
    </row>
    <row r="1337" spans="2:18" ht="13" x14ac:dyDescent="0.3">
      <c r="B1337" s="58">
        <f t="shared" si="159"/>
        <v>0</v>
      </c>
      <c r="C1337" s="58" t="str">
        <f t="shared" si="160"/>
        <v/>
      </c>
      <c r="D1337" s="58" t="str">
        <f>IF(OR(E1337=0,E1337=""),"",COUNTIF($E$7:E1337,E1337)&amp;E1337)</f>
        <v/>
      </c>
      <c r="E1337" s="58" t="str">
        <f t="shared" si="161"/>
        <v/>
      </c>
      <c r="F1337" s="57">
        <f t="shared" si="162"/>
        <v>0</v>
      </c>
      <c r="H1337" s="51"/>
      <c r="I1337" s="50"/>
      <c r="J1337" s="50"/>
      <c r="K1337" s="50"/>
      <c r="L1337" s="55" t="str">
        <f t="shared" si="158"/>
        <v/>
      </c>
      <c r="M1337" s="48"/>
      <c r="N1337" s="49"/>
      <c r="O1337" s="50"/>
      <c r="P1337" s="81" t="str">
        <f t="shared" si="164"/>
        <v/>
      </c>
      <c r="Q1337" s="5"/>
      <c r="R1337" s="81" t="str">
        <f t="shared" si="163"/>
        <v/>
      </c>
    </row>
    <row r="1338" spans="2:18" ht="13" x14ac:dyDescent="0.3">
      <c r="B1338" s="58">
        <f t="shared" si="159"/>
        <v>0</v>
      </c>
      <c r="C1338" s="58" t="str">
        <f t="shared" si="160"/>
        <v/>
      </c>
      <c r="D1338" s="58" t="str">
        <f>IF(OR(E1338=0,E1338=""),"",COUNTIF($E$7:E1338,E1338)&amp;E1338)</f>
        <v/>
      </c>
      <c r="E1338" s="58" t="str">
        <f t="shared" si="161"/>
        <v/>
      </c>
      <c r="F1338" s="57">
        <f t="shared" si="162"/>
        <v>0</v>
      </c>
      <c r="H1338" s="51"/>
      <c r="I1338" s="50"/>
      <c r="J1338" s="50"/>
      <c r="K1338" s="50"/>
      <c r="L1338" s="55" t="str">
        <f t="shared" si="158"/>
        <v/>
      </c>
      <c r="M1338" s="48"/>
      <c r="N1338" s="49"/>
      <c r="O1338" s="50"/>
      <c r="P1338" s="81" t="str">
        <f t="shared" si="164"/>
        <v/>
      </c>
      <c r="Q1338" s="5"/>
      <c r="R1338" s="81" t="str">
        <f t="shared" si="163"/>
        <v/>
      </c>
    </row>
    <row r="1339" spans="2:18" ht="13" x14ac:dyDescent="0.3">
      <c r="B1339" s="58">
        <f t="shared" si="159"/>
        <v>0</v>
      </c>
      <c r="C1339" s="58" t="str">
        <f t="shared" si="160"/>
        <v/>
      </c>
      <c r="D1339" s="58" t="str">
        <f>IF(OR(E1339=0,E1339=""),"",COUNTIF($E$7:E1339,E1339)&amp;E1339)</f>
        <v/>
      </c>
      <c r="E1339" s="58" t="str">
        <f t="shared" si="161"/>
        <v/>
      </c>
      <c r="F1339" s="57">
        <f t="shared" si="162"/>
        <v>0</v>
      </c>
      <c r="H1339" s="51"/>
      <c r="I1339" s="50"/>
      <c r="J1339" s="50"/>
      <c r="K1339" s="50"/>
      <c r="L1339" s="55" t="str">
        <f t="shared" si="158"/>
        <v/>
      </c>
      <c r="M1339" s="48"/>
      <c r="N1339" s="49"/>
      <c r="O1339" s="50"/>
      <c r="P1339" s="81" t="str">
        <f t="shared" si="164"/>
        <v/>
      </c>
      <c r="Q1339" s="5"/>
      <c r="R1339" s="81" t="str">
        <f t="shared" si="163"/>
        <v/>
      </c>
    </row>
    <row r="1340" spans="2:18" ht="13" x14ac:dyDescent="0.3">
      <c r="B1340" s="58">
        <f t="shared" si="159"/>
        <v>0</v>
      </c>
      <c r="C1340" s="58" t="str">
        <f t="shared" si="160"/>
        <v/>
      </c>
      <c r="D1340" s="58" t="str">
        <f>IF(OR(E1340=0,E1340=""),"",COUNTIF($E$7:E1340,E1340)&amp;E1340)</f>
        <v/>
      </c>
      <c r="E1340" s="58" t="str">
        <f t="shared" si="161"/>
        <v/>
      </c>
      <c r="F1340" s="57">
        <f t="shared" si="162"/>
        <v>0</v>
      </c>
      <c r="H1340" s="51"/>
      <c r="I1340" s="50"/>
      <c r="J1340" s="50"/>
      <c r="K1340" s="50"/>
      <c r="L1340" s="55" t="str">
        <f t="shared" si="158"/>
        <v/>
      </c>
      <c r="M1340" s="48"/>
      <c r="N1340" s="49"/>
      <c r="O1340" s="50"/>
      <c r="P1340" s="81" t="str">
        <f t="shared" si="164"/>
        <v/>
      </c>
      <c r="Q1340" s="5"/>
      <c r="R1340" s="81" t="str">
        <f t="shared" si="163"/>
        <v/>
      </c>
    </row>
    <row r="1341" spans="2:18" ht="13" x14ac:dyDescent="0.3">
      <c r="B1341" s="58">
        <f t="shared" si="159"/>
        <v>0</v>
      </c>
      <c r="C1341" s="58" t="str">
        <f t="shared" si="160"/>
        <v/>
      </c>
      <c r="D1341" s="58" t="str">
        <f>IF(OR(E1341=0,E1341=""),"",COUNTIF($E$7:E1341,E1341)&amp;E1341)</f>
        <v/>
      </c>
      <c r="E1341" s="58" t="str">
        <f t="shared" si="161"/>
        <v/>
      </c>
      <c r="F1341" s="57">
        <f t="shared" si="162"/>
        <v>0</v>
      </c>
      <c r="H1341" s="51"/>
      <c r="I1341" s="50"/>
      <c r="J1341" s="50"/>
      <c r="K1341" s="50"/>
      <c r="L1341" s="55" t="str">
        <f t="shared" si="158"/>
        <v/>
      </c>
      <c r="M1341" s="48"/>
      <c r="N1341" s="49"/>
      <c r="O1341" s="50"/>
      <c r="P1341" s="81" t="str">
        <f t="shared" si="164"/>
        <v/>
      </c>
      <c r="Q1341" s="5"/>
      <c r="R1341" s="81" t="str">
        <f t="shared" si="163"/>
        <v/>
      </c>
    </row>
    <row r="1342" spans="2:18" ht="13" x14ac:dyDescent="0.3">
      <c r="B1342" s="58">
        <f t="shared" si="159"/>
        <v>0</v>
      </c>
      <c r="C1342" s="58" t="str">
        <f t="shared" si="160"/>
        <v/>
      </c>
      <c r="D1342" s="58" t="str">
        <f>IF(OR(E1342=0,E1342=""),"",COUNTIF($E$7:E1342,E1342)&amp;E1342)</f>
        <v/>
      </c>
      <c r="E1342" s="58" t="str">
        <f t="shared" si="161"/>
        <v/>
      </c>
      <c r="F1342" s="57">
        <f t="shared" si="162"/>
        <v>0</v>
      </c>
      <c r="H1342" s="51"/>
      <c r="I1342" s="50"/>
      <c r="J1342" s="50"/>
      <c r="K1342" s="50"/>
      <c r="L1342" s="55" t="str">
        <f t="shared" si="158"/>
        <v/>
      </c>
      <c r="M1342" s="48"/>
      <c r="N1342" s="49"/>
      <c r="O1342" s="50"/>
      <c r="P1342" s="81" t="str">
        <f t="shared" si="164"/>
        <v/>
      </c>
      <c r="Q1342" s="5"/>
      <c r="R1342" s="81" t="str">
        <f t="shared" si="163"/>
        <v/>
      </c>
    </row>
    <row r="1343" spans="2:18" ht="13" x14ac:dyDescent="0.3">
      <c r="B1343" s="58">
        <f t="shared" si="159"/>
        <v>0</v>
      </c>
      <c r="C1343" s="58" t="str">
        <f t="shared" si="160"/>
        <v/>
      </c>
      <c r="D1343" s="58" t="str">
        <f>IF(OR(E1343=0,E1343=""),"",COUNTIF($E$7:E1343,E1343)&amp;E1343)</f>
        <v/>
      </c>
      <c r="E1343" s="58" t="str">
        <f t="shared" si="161"/>
        <v/>
      </c>
      <c r="F1343" s="57">
        <f t="shared" si="162"/>
        <v>0</v>
      </c>
      <c r="H1343" s="51"/>
      <c r="I1343" s="50"/>
      <c r="J1343" s="50"/>
      <c r="K1343" s="50"/>
      <c r="L1343" s="55" t="str">
        <f t="shared" si="158"/>
        <v/>
      </c>
      <c r="M1343" s="48"/>
      <c r="N1343" s="49"/>
      <c r="O1343" s="50"/>
      <c r="P1343" s="81" t="str">
        <f t="shared" si="164"/>
        <v/>
      </c>
      <c r="Q1343" s="5"/>
      <c r="R1343" s="81" t="str">
        <f t="shared" si="163"/>
        <v/>
      </c>
    </row>
    <row r="1344" spans="2:18" ht="13" x14ac:dyDescent="0.3">
      <c r="B1344" s="58">
        <f t="shared" si="159"/>
        <v>0</v>
      </c>
      <c r="C1344" s="58" t="str">
        <f t="shared" si="160"/>
        <v/>
      </c>
      <c r="D1344" s="58" t="str">
        <f>IF(OR(E1344=0,E1344=""),"",COUNTIF($E$7:E1344,E1344)&amp;E1344)</f>
        <v/>
      </c>
      <c r="E1344" s="58" t="str">
        <f t="shared" si="161"/>
        <v/>
      </c>
      <c r="F1344" s="57">
        <f t="shared" si="162"/>
        <v>0</v>
      </c>
      <c r="H1344" s="51"/>
      <c r="I1344" s="50"/>
      <c r="J1344" s="50"/>
      <c r="K1344" s="50"/>
      <c r="L1344" s="55" t="str">
        <f t="shared" si="158"/>
        <v/>
      </c>
      <c r="M1344" s="48"/>
      <c r="N1344" s="49"/>
      <c r="O1344" s="50"/>
      <c r="P1344" s="81" t="str">
        <f t="shared" si="164"/>
        <v/>
      </c>
      <c r="Q1344" s="5"/>
      <c r="R1344" s="81" t="str">
        <f t="shared" si="163"/>
        <v/>
      </c>
    </row>
    <row r="1345" spans="2:18" ht="13" x14ac:dyDescent="0.3">
      <c r="B1345" s="58">
        <f t="shared" si="159"/>
        <v>0</v>
      </c>
      <c r="C1345" s="58" t="str">
        <f t="shared" si="160"/>
        <v/>
      </c>
      <c r="D1345" s="58" t="str">
        <f>IF(OR(E1345=0,E1345=""),"",COUNTIF($E$7:E1345,E1345)&amp;E1345)</f>
        <v/>
      </c>
      <c r="E1345" s="58" t="str">
        <f t="shared" si="161"/>
        <v/>
      </c>
      <c r="F1345" s="57">
        <f t="shared" si="162"/>
        <v>0</v>
      </c>
      <c r="H1345" s="51"/>
      <c r="I1345" s="50"/>
      <c r="J1345" s="50"/>
      <c r="K1345" s="50"/>
      <c r="L1345" s="55" t="str">
        <f t="shared" si="158"/>
        <v/>
      </c>
      <c r="M1345" s="48"/>
      <c r="N1345" s="49"/>
      <c r="O1345" s="50"/>
      <c r="P1345" s="81" t="str">
        <f t="shared" si="164"/>
        <v/>
      </c>
      <c r="Q1345" s="5"/>
      <c r="R1345" s="81" t="str">
        <f t="shared" si="163"/>
        <v/>
      </c>
    </row>
    <row r="1346" spans="2:18" ht="13" x14ac:dyDescent="0.3">
      <c r="B1346" s="58">
        <f t="shared" si="159"/>
        <v>0</v>
      </c>
      <c r="C1346" s="58" t="str">
        <f t="shared" si="160"/>
        <v/>
      </c>
      <c r="D1346" s="58" t="str">
        <f>IF(OR(E1346=0,E1346=""),"",COUNTIF($E$7:E1346,E1346)&amp;E1346)</f>
        <v/>
      </c>
      <c r="E1346" s="58" t="str">
        <f t="shared" si="161"/>
        <v/>
      </c>
      <c r="F1346" s="57">
        <f t="shared" si="162"/>
        <v>0</v>
      </c>
      <c r="H1346" s="51"/>
      <c r="I1346" s="50"/>
      <c r="J1346" s="50"/>
      <c r="K1346" s="50"/>
      <c r="L1346" s="55" t="str">
        <f t="shared" si="158"/>
        <v/>
      </c>
      <c r="M1346" s="48"/>
      <c r="N1346" s="49"/>
      <c r="O1346" s="50"/>
      <c r="P1346" s="81" t="str">
        <f t="shared" si="164"/>
        <v/>
      </c>
      <c r="Q1346" s="5"/>
      <c r="R1346" s="81" t="str">
        <f t="shared" si="163"/>
        <v/>
      </c>
    </row>
    <row r="1347" spans="2:18" ht="13" x14ac:dyDescent="0.3">
      <c r="B1347" s="58">
        <f t="shared" si="159"/>
        <v>0</v>
      </c>
      <c r="C1347" s="58" t="str">
        <f t="shared" si="160"/>
        <v/>
      </c>
      <c r="D1347" s="58" t="str">
        <f>IF(OR(E1347=0,E1347=""),"",COUNTIF($E$7:E1347,E1347)&amp;E1347)</f>
        <v/>
      </c>
      <c r="E1347" s="58" t="str">
        <f t="shared" si="161"/>
        <v/>
      </c>
      <c r="F1347" s="57">
        <f t="shared" si="162"/>
        <v>0</v>
      </c>
      <c r="H1347" s="51"/>
      <c r="I1347" s="50"/>
      <c r="J1347" s="50"/>
      <c r="K1347" s="50"/>
      <c r="L1347" s="55" t="str">
        <f t="shared" si="158"/>
        <v/>
      </c>
      <c r="M1347" s="48"/>
      <c r="N1347" s="49"/>
      <c r="O1347" s="50"/>
      <c r="P1347" s="81" t="str">
        <f t="shared" si="164"/>
        <v/>
      </c>
      <c r="Q1347" s="5"/>
      <c r="R1347" s="81" t="str">
        <f t="shared" si="163"/>
        <v/>
      </c>
    </row>
    <row r="1348" spans="2:18" ht="13" x14ac:dyDescent="0.3">
      <c r="B1348" s="58">
        <f t="shared" si="159"/>
        <v>0</v>
      </c>
      <c r="C1348" s="58" t="str">
        <f t="shared" si="160"/>
        <v/>
      </c>
      <c r="D1348" s="58" t="str">
        <f>IF(OR(E1348=0,E1348=""),"",COUNTIF($E$7:E1348,E1348)&amp;E1348)</f>
        <v/>
      </c>
      <c r="E1348" s="58" t="str">
        <f t="shared" si="161"/>
        <v/>
      </c>
      <c r="F1348" s="57">
        <f t="shared" si="162"/>
        <v>0</v>
      </c>
      <c r="H1348" s="51"/>
      <c r="I1348" s="50"/>
      <c r="J1348" s="50"/>
      <c r="K1348" s="50"/>
      <c r="L1348" s="55" t="str">
        <f t="shared" si="158"/>
        <v/>
      </c>
      <c r="M1348" s="48"/>
      <c r="N1348" s="49"/>
      <c r="O1348" s="50"/>
      <c r="P1348" s="81" t="str">
        <f t="shared" si="164"/>
        <v/>
      </c>
      <c r="Q1348" s="5"/>
      <c r="R1348" s="81" t="str">
        <f t="shared" si="163"/>
        <v/>
      </c>
    </row>
    <row r="1349" spans="2:18" ht="13" x14ac:dyDescent="0.3">
      <c r="B1349" s="58">
        <f t="shared" si="159"/>
        <v>0</v>
      </c>
      <c r="C1349" s="58" t="str">
        <f t="shared" si="160"/>
        <v/>
      </c>
      <c r="D1349" s="58" t="str">
        <f>IF(OR(E1349=0,E1349=""),"",COUNTIF($E$7:E1349,E1349)&amp;E1349)</f>
        <v/>
      </c>
      <c r="E1349" s="58" t="str">
        <f t="shared" si="161"/>
        <v/>
      </c>
      <c r="F1349" s="57">
        <f t="shared" si="162"/>
        <v>0</v>
      </c>
      <c r="H1349" s="51"/>
      <c r="I1349" s="50"/>
      <c r="J1349" s="50"/>
      <c r="K1349" s="50"/>
      <c r="L1349" s="55" t="str">
        <f t="shared" si="158"/>
        <v/>
      </c>
      <c r="M1349" s="48"/>
      <c r="N1349" s="49"/>
      <c r="O1349" s="50"/>
      <c r="P1349" s="81" t="str">
        <f t="shared" si="164"/>
        <v/>
      </c>
      <c r="Q1349" s="5"/>
      <c r="R1349" s="81" t="str">
        <f t="shared" si="163"/>
        <v/>
      </c>
    </row>
    <row r="1350" spans="2:18" ht="13" x14ac:dyDescent="0.3">
      <c r="B1350" s="58">
        <f t="shared" si="159"/>
        <v>0</v>
      </c>
      <c r="C1350" s="58" t="str">
        <f t="shared" si="160"/>
        <v/>
      </c>
      <c r="D1350" s="58" t="str">
        <f>IF(OR(E1350=0,E1350=""),"",COUNTIF($E$7:E1350,E1350)&amp;E1350)</f>
        <v/>
      </c>
      <c r="E1350" s="58" t="str">
        <f t="shared" si="161"/>
        <v/>
      </c>
      <c r="F1350" s="57">
        <f t="shared" si="162"/>
        <v>0</v>
      </c>
      <c r="H1350" s="51"/>
      <c r="I1350" s="50"/>
      <c r="J1350" s="50"/>
      <c r="K1350" s="50"/>
      <c r="L1350" s="55" t="str">
        <f t="shared" si="158"/>
        <v/>
      </c>
      <c r="M1350" s="48"/>
      <c r="N1350" s="49"/>
      <c r="O1350" s="50"/>
      <c r="P1350" s="81" t="str">
        <f t="shared" si="164"/>
        <v/>
      </c>
      <c r="Q1350" s="5"/>
      <c r="R1350" s="81" t="str">
        <f t="shared" si="163"/>
        <v/>
      </c>
    </row>
    <row r="1351" spans="2:18" ht="13" x14ac:dyDescent="0.3">
      <c r="B1351" s="58">
        <f t="shared" si="159"/>
        <v>0</v>
      </c>
      <c r="C1351" s="58" t="str">
        <f t="shared" si="160"/>
        <v/>
      </c>
      <c r="D1351" s="58" t="str">
        <f>IF(OR(E1351=0,E1351=""),"",COUNTIF($E$7:E1351,E1351)&amp;E1351)</f>
        <v/>
      </c>
      <c r="E1351" s="58" t="str">
        <f t="shared" si="161"/>
        <v/>
      </c>
      <c r="F1351" s="57">
        <f t="shared" si="162"/>
        <v>0</v>
      </c>
      <c r="H1351" s="51"/>
      <c r="I1351" s="50"/>
      <c r="J1351" s="50"/>
      <c r="K1351" s="50"/>
      <c r="L1351" s="55" t="str">
        <f t="shared" si="158"/>
        <v/>
      </c>
      <c r="M1351" s="48"/>
      <c r="N1351" s="49"/>
      <c r="O1351" s="50"/>
      <c r="P1351" s="81" t="str">
        <f t="shared" si="164"/>
        <v/>
      </c>
      <c r="Q1351" s="5"/>
      <c r="R1351" s="81" t="str">
        <f t="shared" si="163"/>
        <v/>
      </c>
    </row>
    <row r="1352" spans="2:18" ht="13" x14ac:dyDescent="0.3">
      <c r="B1352" s="58">
        <f t="shared" si="159"/>
        <v>0</v>
      </c>
      <c r="C1352" s="58" t="str">
        <f t="shared" si="160"/>
        <v/>
      </c>
      <c r="D1352" s="58" t="str">
        <f>IF(OR(E1352=0,E1352=""),"",COUNTIF($E$7:E1352,E1352)&amp;E1352)</f>
        <v/>
      </c>
      <c r="E1352" s="58" t="str">
        <f t="shared" si="161"/>
        <v/>
      </c>
      <c r="F1352" s="57">
        <f t="shared" si="162"/>
        <v>0</v>
      </c>
      <c r="H1352" s="51"/>
      <c r="I1352" s="50"/>
      <c r="J1352" s="50"/>
      <c r="K1352" s="50"/>
      <c r="L1352" s="55" t="str">
        <f t="shared" si="158"/>
        <v/>
      </c>
      <c r="M1352" s="48"/>
      <c r="N1352" s="49"/>
      <c r="O1352" s="50"/>
      <c r="P1352" s="81" t="str">
        <f t="shared" si="164"/>
        <v/>
      </c>
      <c r="Q1352" s="5"/>
      <c r="R1352" s="81" t="str">
        <f t="shared" si="163"/>
        <v/>
      </c>
    </row>
    <row r="1353" spans="2:18" ht="13" x14ac:dyDescent="0.3">
      <c r="B1353" s="58">
        <f t="shared" si="159"/>
        <v>0</v>
      </c>
      <c r="C1353" s="58" t="str">
        <f t="shared" si="160"/>
        <v/>
      </c>
      <c r="D1353" s="58" t="str">
        <f>IF(OR(E1353=0,E1353=""),"",COUNTIF($E$7:E1353,E1353)&amp;E1353)</f>
        <v/>
      </c>
      <c r="E1353" s="58" t="str">
        <f t="shared" si="161"/>
        <v/>
      </c>
      <c r="F1353" s="57">
        <f t="shared" si="162"/>
        <v>0</v>
      </c>
      <c r="H1353" s="51"/>
      <c r="I1353" s="50"/>
      <c r="J1353" s="50"/>
      <c r="K1353" s="50"/>
      <c r="L1353" s="55" t="str">
        <f t="shared" si="158"/>
        <v/>
      </c>
      <c r="M1353" s="48"/>
      <c r="N1353" s="49"/>
      <c r="O1353" s="50"/>
      <c r="P1353" s="81" t="str">
        <f t="shared" si="164"/>
        <v/>
      </c>
      <c r="Q1353" s="5"/>
      <c r="R1353" s="81" t="str">
        <f t="shared" si="163"/>
        <v/>
      </c>
    </row>
    <row r="1354" spans="2:18" ht="13" x14ac:dyDescent="0.3">
      <c r="B1354" s="58">
        <f t="shared" si="159"/>
        <v>0</v>
      </c>
      <c r="C1354" s="58" t="str">
        <f t="shared" si="160"/>
        <v/>
      </c>
      <c r="D1354" s="58" t="str">
        <f>IF(OR(E1354=0,E1354=""),"",COUNTIF($E$7:E1354,E1354)&amp;E1354)</f>
        <v/>
      </c>
      <c r="E1354" s="58" t="str">
        <f t="shared" si="161"/>
        <v/>
      </c>
      <c r="F1354" s="57">
        <f t="shared" si="162"/>
        <v>0</v>
      </c>
      <c r="H1354" s="51"/>
      <c r="I1354" s="50"/>
      <c r="J1354" s="50"/>
      <c r="K1354" s="50"/>
      <c r="L1354" s="55" t="str">
        <f t="shared" ref="L1354:L1422" si="165">IFERROR(IF(K1354="","",VLOOKUP(K1354,T_Akun,2,0)),"Cek Kembali Kode Akun nya!!!")</f>
        <v/>
      </c>
      <c r="M1354" s="48"/>
      <c r="N1354" s="49"/>
      <c r="O1354" s="50"/>
      <c r="P1354" s="81" t="str">
        <f t="shared" si="164"/>
        <v/>
      </c>
      <c r="Q1354" s="5"/>
      <c r="R1354" s="81" t="str">
        <f t="shared" si="163"/>
        <v/>
      </c>
    </row>
    <row r="1355" spans="2:18" ht="13" x14ac:dyDescent="0.3">
      <c r="B1355" s="58">
        <f t="shared" ref="B1355:B1418" si="166">IF(C1355&lt;&gt;"","",K1355)</f>
        <v>0</v>
      </c>
      <c r="C1355" s="58" t="str">
        <f t="shared" ref="C1355:C1418" si="167">IF(LEFT(I1355,3)="JP-",K1355,"")</f>
        <v/>
      </c>
      <c r="D1355" s="58" t="str">
        <f>IF(OR(E1355=0,E1355=""),"",COUNTIF($E$7:E1355,E1355)&amp;E1355)</f>
        <v/>
      </c>
      <c r="E1355" s="58" t="str">
        <f t="shared" ref="E1355:E1418" si="168">IF(K1355=Filter_BB,K1355,"")</f>
        <v/>
      </c>
      <c r="F1355" s="57">
        <f t="shared" ref="F1355:F1418" si="169">IF(J1355="",0,1)</f>
        <v>0</v>
      </c>
      <c r="H1355" s="51"/>
      <c r="I1355" s="50"/>
      <c r="J1355" s="50"/>
      <c r="K1355" s="50"/>
      <c r="L1355" s="55" t="str">
        <f t="shared" si="165"/>
        <v/>
      </c>
      <c r="M1355" s="48"/>
      <c r="N1355" s="49"/>
      <c r="O1355" s="50"/>
      <c r="P1355" s="81" t="str">
        <f t="shared" si="164"/>
        <v/>
      </c>
      <c r="Q1355" s="5"/>
      <c r="R1355" s="81" t="str">
        <f t="shared" ref="R1355:R1418" si="170">IF($O1355&gt;0,$O1355,IF($H1355&gt;0,IF($O1356&gt;0,$O1356,""),""))</f>
        <v/>
      </c>
    </row>
    <row r="1356" spans="2:18" ht="13" x14ac:dyDescent="0.3">
      <c r="B1356" s="58">
        <f t="shared" si="166"/>
        <v>0</v>
      </c>
      <c r="C1356" s="58" t="str">
        <f t="shared" si="167"/>
        <v/>
      </c>
      <c r="D1356" s="58" t="str">
        <f>IF(OR(E1356=0,E1356=""),"",COUNTIF($E$7:E1356,E1356)&amp;E1356)</f>
        <v/>
      </c>
      <c r="E1356" s="58" t="str">
        <f t="shared" si="168"/>
        <v/>
      </c>
      <c r="F1356" s="57">
        <f t="shared" si="169"/>
        <v>0</v>
      </c>
      <c r="H1356" s="51"/>
      <c r="I1356" s="50"/>
      <c r="J1356" s="50"/>
      <c r="K1356" s="50"/>
      <c r="L1356" s="55" t="str">
        <f t="shared" si="165"/>
        <v/>
      </c>
      <c r="M1356" s="48"/>
      <c r="N1356" s="49"/>
      <c r="O1356" s="50"/>
      <c r="P1356" s="81" t="str">
        <f t="shared" ref="P1356:P1419" si="171">IF(O1356&gt;0,O1356,IF(H1356&gt;0,IF(OR(P1355="F.TTD",P1355=""),R1357,P1355),""))</f>
        <v/>
      </c>
      <c r="Q1356" s="5"/>
      <c r="R1356" s="81" t="str">
        <f t="shared" si="170"/>
        <v/>
      </c>
    </row>
    <row r="1357" spans="2:18" ht="13" x14ac:dyDescent="0.3">
      <c r="B1357" s="58">
        <f t="shared" si="166"/>
        <v>0</v>
      </c>
      <c r="C1357" s="58" t="str">
        <f t="shared" si="167"/>
        <v/>
      </c>
      <c r="D1357" s="58" t="str">
        <f>IF(OR(E1357=0,E1357=""),"",COUNTIF($E$7:E1357,E1357)&amp;E1357)</f>
        <v/>
      </c>
      <c r="E1357" s="58" t="str">
        <f t="shared" si="168"/>
        <v/>
      </c>
      <c r="F1357" s="57">
        <f t="shared" si="169"/>
        <v>0</v>
      </c>
      <c r="H1357" s="51"/>
      <c r="I1357" s="50"/>
      <c r="J1357" s="50"/>
      <c r="K1357" s="50"/>
      <c r="L1357" s="55" t="str">
        <f t="shared" si="165"/>
        <v/>
      </c>
      <c r="M1357" s="48"/>
      <c r="N1357" s="49"/>
      <c r="O1357" s="50"/>
      <c r="P1357" s="81" t="str">
        <f t="shared" si="171"/>
        <v/>
      </c>
      <c r="Q1357" s="5"/>
      <c r="R1357" s="81" t="str">
        <f t="shared" si="170"/>
        <v/>
      </c>
    </row>
    <row r="1358" spans="2:18" ht="13" x14ac:dyDescent="0.3">
      <c r="B1358" s="58">
        <f t="shared" si="166"/>
        <v>0</v>
      </c>
      <c r="C1358" s="58" t="str">
        <f t="shared" si="167"/>
        <v/>
      </c>
      <c r="D1358" s="58" t="str">
        <f>IF(OR(E1358=0,E1358=""),"",COUNTIF($E$7:E1358,E1358)&amp;E1358)</f>
        <v/>
      </c>
      <c r="E1358" s="58" t="str">
        <f t="shared" si="168"/>
        <v/>
      </c>
      <c r="F1358" s="57">
        <f t="shared" si="169"/>
        <v>0</v>
      </c>
      <c r="H1358" s="51"/>
      <c r="I1358" s="50"/>
      <c r="J1358" s="50"/>
      <c r="K1358" s="50"/>
      <c r="L1358" s="55" t="str">
        <f t="shared" si="165"/>
        <v/>
      </c>
      <c r="M1358" s="48"/>
      <c r="N1358" s="49"/>
      <c r="O1358" s="50"/>
      <c r="P1358" s="81" t="str">
        <f t="shared" si="171"/>
        <v/>
      </c>
      <c r="Q1358" s="5"/>
      <c r="R1358" s="81" t="str">
        <f t="shared" si="170"/>
        <v/>
      </c>
    </row>
    <row r="1359" spans="2:18" ht="13" x14ac:dyDescent="0.3">
      <c r="B1359" s="58">
        <f t="shared" si="166"/>
        <v>0</v>
      </c>
      <c r="C1359" s="58" t="str">
        <f t="shared" si="167"/>
        <v/>
      </c>
      <c r="D1359" s="58" t="str">
        <f>IF(OR(E1359=0,E1359=""),"",COUNTIF($E$7:E1359,E1359)&amp;E1359)</f>
        <v/>
      </c>
      <c r="E1359" s="58" t="str">
        <f t="shared" si="168"/>
        <v/>
      </c>
      <c r="F1359" s="57">
        <f t="shared" si="169"/>
        <v>0</v>
      </c>
      <c r="H1359" s="51"/>
      <c r="I1359" s="50"/>
      <c r="J1359" s="50"/>
      <c r="K1359" s="50"/>
      <c r="L1359" s="55" t="str">
        <f t="shared" si="165"/>
        <v/>
      </c>
      <c r="M1359" s="48"/>
      <c r="N1359" s="49"/>
      <c r="O1359" s="50"/>
      <c r="P1359" s="81" t="str">
        <f t="shared" si="171"/>
        <v/>
      </c>
      <c r="Q1359" s="5"/>
      <c r="R1359" s="81" t="str">
        <f t="shared" si="170"/>
        <v/>
      </c>
    </row>
    <row r="1360" spans="2:18" ht="13" x14ac:dyDescent="0.3">
      <c r="B1360" s="58">
        <f t="shared" si="166"/>
        <v>0</v>
      </c>
      <c r="C1360" s="58" t="str">
        <f t="shared" si="167"/>
        <v/>
      </c>
      <c r="D1360" s="58" t="str">
        <f>IF(OR(E1360=0,E1360=""),"",COUNTIF($E$7:E1360,E1360)&amp;E1360)</f>
        <v/>
      </c>
      <c r="E1360" s="58" t="str">
        <f t="shared" si="168"/>
        <v/>
      </c>
      <c r="F1360" s="57">
        <f t="shared" si="169"/>
        <v>0</v>
      </c>
      <c r="H1360" s="51"/>
      <c r="I1360" s="50"/>
      <c r="J1360" s="50"/>
      <c r="K1360" s="50"/>
      <c r="L1360" s="55" t="str">
        <f t="shared" si="165"/>
        <v/>
      </c>
      <c r="M1360" s="48"/>
      <c r="N1360" s="49"/>
      <c r="O1360" s="50"/>
      <c r="P1360" s="81" t="str">
        <f t="shared" si="171"/>
        <v/>
      </c>
      <c r="Q1360" s="5"/>
      <c r="R1360" s="81" t="str">
        <f t="shared" si="170"/>
        <v/>
      </c>
    </row>
    <row r="1361" spans="2:18" ht="13" x14ac:dyDescent="0.3">
      <c r="B1361" s="58">
        <f t="shared" si="166"/>
        <v>0</v>
      </c>
      <c r="C1361" s="58" t="str">
        <f t="shared" si="167"/>
        <v/>
      </c>
      <c r="D1361" s="58" t="str">
        <f>IF(OR(E1361=0,E1361=""),"",COUNTIF($E$7:E1361,E1361)&amp;E1361)</f>
        <v/>
      </c>
      <c r="E1361" s="58" t="str">
        <f t="shared" si="168"/>
        <v/>
      </c>
      <c r="F1361" s="57">
        <f t="shared" si="169"/>
        <v>0</v>
      </c>
      <c r="H1361" s="51"/>
      <c r="I1361" s="50"/>
      <c r="J1361" s="50"/>
      <c r="K1361" s="50"/>
      <c r="L1361" s="55" t="str">
        <f t="shared" si="165"/>
        <v/>
      </c>
      <c r="M1361" s="48"/>
      <c r="N1361" s="49"/>
      <c r="O1361" s="50"/>
      <c r="P1361" s="81" t="str">
        <f t="shared" si="171"/>
        <v/>
      </c>
      <c r="Q1361" s="5"/>
      <c r="R1361" s="81" t="str">
        <f t="shared" si="170"/>
        <v/>
      </c>
    </row>
    <row r="1362" spans="2:18" ht="13" x14ac:dyDescent="0.3">
      <c r="B1362" s="58">
        <f t="shared" si="166"/>
        <v>0</v>
      </c>
      <c r="C1362" s="58" t="str">
        <f t="shared" si="167"/>
        <v/>
      </c>
      <c r="D1362" s="58" t="str">
        <f>IF(OR(E1362=0,E1362=""),"",COUNTIF($E$7:E1362,E1362)&amp;E1362)</f>
        <v/>
      </c>
      <c r="E1362" s="58" t="str">
        <f t="shared" si="168"/>
        <v/>
      </c>
      <c r="F1362" s="57">
        <f t="shared" si="169"/>
        <v>0</v>
      </c>
      <c r="H1362" s="51"/>
      <c r="I1362" s="50"/>
      <c r="J1362" s="50"/>
      <c r="K1362" s="50"/>
      <c r="L1362" s="55" t="str">
        <f t="shared" si="165"/>
        <v/>
      </c>
      <c r="M1362" s="48"/>
      <c r="N1362" s="49"/>
      <c r="O1362" s="50"/>
      <c r="P1362" s="81" t="str">
        <f t="shared" si="171"/>
        <v/>
      </c>
      <c r="Q1362" s="5"/>
      <c r="R1362" s="81" t="str">
        <f t="shared" si="170"/>
        <v/>
      </c>
    </row>
    <row r="1363" spans="2:18" ht="13" x14ac:dyDescent="0.3">
      <c r="B1363" s="58">
        <f t="shared" si="166"/>
        <v>0</v>
      </c>
      <c r="C1363" s="58" t="str">
        <f t="shared" si="167"/>
        <v/>
      </c>
      <c r="D1363" s="58" t="str">
        <f>IF(OR(E1363=0,E1363=""),"",COUNTIF($E$7:E1363,E1363)&amp;E1363)</f>
        <v/>
      </c>
      <c r="E1363" s="58" t="str">
        <f t="shared" si="168"/>
        <v/>
      </c>
      <c r="F1363" s="57">
        <f t="shared" si="169"/>
        <v>0</v>
      </c>
      <c r="H1363" s="51"/>
      <c r="I1363" s="50"/>
      <c r="J1363" s="50"/>
      <c r="K1363" s="50"/>
      <c r="L1363" s="55" t="str">
        <f t="shared" si="165"/>
        <v/>
      </c>
      <c r="M1363" s="48"/>
      <c r="N1363" s="49"/>
      <c r="O1363" s="50"/>
      <c r="P1363" s="81" t="str">
        <f t="shared" si="171"/>
        <v/>
      </c>
      <c r="Q1363" s="5"/>
      <c r="R1363" s="81" t="str">
        <f t="shared" si="170"/>
        <v/>
      </c>
    </row>
    <row r="1364" spans="2:18" ht="13" x14ac:dyDescent="0.3">
      <c r="B1364" s="58">
        <f t="shared" si="166"/>
        <v>0</v>
      </c>
      <c r="C1364" s="58" t="str">
        <f t="shared" si="167"/>
        <v/>
      </c>
      <c r="D1364" s="58" t="str">
        <f>IF(OR(E1364=0,E1364=""),"",COUNTIF($E$7:E1364,E1364)&amp;E1364)</f>
        <v/>
      </c>
      <c r="E1364" s="58" t="str">
        <f t="shared" si="168"/>
        <v/>
      </c>
      <c r="F1364" s="57">
        <f t="shared" si="169"/>
        <v>0</v>
      </c>
      <c r="H1364" s="51"/>
      <c r="I1364" s="50"/>
      <c r="J1364" s="50"/>
      <c r="K1364" s="50"/>
      <c r="L1364" s="55" t="str">
        <f t="shared" si="165"/>
        <v/>
      </c>
      <c r="M1364" s="48"/>
      <c r="N1364" s="49"/>
      <c r="O1364" s="50"/>
      <c r="P1364" s="81" t="str">
        <f t="shared" si="171"/>
        <v/>
      </c>
      <c r="Q1364" s="5"/>
      <c r="R1364" s="81" t="str">
        <f t="shared" si="170"/>
        <v/>
      </c>
    </row>
    <row r="1365" spans="2:18" ht="13" x14ac:dyDescent="0.3">
      <c r="B1365" s="58">
        <f t="shared" si="166"/>
        <v>0</v>
      </c>
      <c r="C1365" s="58" t="str">
        <f t="shared" si="167"/>
        <v/>
      </c>
      <c r="D1365" s="58" t="str">
        <f>IF(OR(E1365=0,E1365=""),"",COUNTIF($E$7:E1365,E1365)&amp;E1365)</f>
        <v/>
      </c>
      <c r="E1365" s="58" t="str">
        <f t="shared" si="168"/>
        <v/>
      </c>
      <c r="F1365" s="57">
        <f t="shared" si="169"/>
        <v>0</v>
      </c>
      <c r="H1365" s="51"/>
      <c r="I1365" s="50"/>
      <c r="J1365" s="50"/>
      <c r="K1365" s="50"/>
      <c r="L1365" s="55" t="str">
        <f t="shared" si="165"/>
        <v/>
      </c>
      <c r="M1365" s="48"/>
      <c r="N1365" s="49"/>
      <c r="O1365" s="50"/>
      <c r="P1365" s="81" t="str">
        <f t="shared" si="171"/>
        <v/>
      </c>
      <c r="Q1365" s="5"/>
      <c r="R1365" s="81" t="str">
        <f t="shared" si="170"/>
        <v/>
      </c>
    </row>
    <row r="1366" spans="2:18" ht="13" x14ac:dyDescent="0.3">
      <c r="B1366" s="58">
        <f t="shared" si="166"/>
        <v>0</v>
      </c>
      <c r="C1366" s="58" t="str">
        <f t="shared" si="167"/>
        <v/>
      </c>
      <c r="D1366" s="58" t="str">
        <f>IF(OR(E1366=0,E1366=""),"",COUNTIF($E$7:E1366,E1366)&amp;E1366)</f>
        <v/>
      </c>
      <c r="E1366" s="58" t="str">
        <f t="shared" si="168"/>
        <v/>
      </c>
      <c r="F1366" s="57">
        <f t="shared" si="169"/>
        <v>0</v>
      </c>
      <c r="H1366" s="51"/>
      <c r="I1366" s="50"/>
      <c r="J1366" s="50"/>
      <c r="K1366" s="50"/>
      <c r="L1366" s="55" t="str">
        <f t="shared" si="165"/>
        <v/>
      </c>
      <c r="M1366" s="48"/>
      <c r="N1366" s="49"/>
      <c r="O1366" s="50"/>
      <c r="P1366" s="81" t="str">
        <f t="shared" si="171"/>
        <v/>
      </c>
      <c r="Q1366" s="5"/>
      <c r="R1366" s="81" t="str">
        <f t="shared" si="170"/>
        <v/>
      </c>
    </row>
    <row r="1367" spans="2:18" ht="13" x14ac:dyDescent="0.3">
      <c r="B1367" s="58">
        <f t="shared" si="166"/>
        <v>0</v>
      </c>
      <c r="C1367" s="58" t="str">
        <f t="shared" si="167"/>
        <v/>
      </c>
      <c r="D1367" s="58" t="str">
        <f>IF(OR(E1367=0,E1367=""),"",COUNTIF($E$7:E1367,E1367)&amp;E1367)</f>
        <v/>
      </c>
      <c r="E1367" s="58" t="str">
        <f t="shared" si="168"/>
        <v/>
      </c>
      <c r="F1367" s="57">
        <f t="shared" si="169"/>
        <v>0</v>
      </c>
      <c r="H1367" s="51"/>
      <c r="I1367" s="50"/>
      <c r="J1367" s="50"/>
      <c r="K1367" s="85"/>
      <c r="L1367" s="55" t="str">
        <f t="shared" si="165"/>
        <v/>
      </c>
      <c r="M1367" s="48"/>
      <c r="N1367" s="49"/>
      <c r="O1367" s="50"/>
      <c r="P1367" s="81" t="str">
        <f t="shared" si="171"/>
        <v/>
      </c>
      <c r="Q1367" s="5"/>
      <c r="R1367" s="81" t="str">
        <f t="shared" si="170"/>
        <v/>
      </c>
    </row>
    <row r="1368" spans="2:18" ht="13" x14ac:dyDescent="0.3">
      <c r="B1368" s="58">
        <f t="shared" si="166"/>
        <v>0</v>
      </c>
      <c r="C1368" s="58" t="str">
        <f t="shared" si="167"/>
        <v/>
      </c>
      <c r="D1368" s="58" t="str">
        <f>IF(OR(E1368=0,E1368=""),"",COUNTIF($E$7:E1368,E1368)&amp;E1368)</f>
        <v/>
      </c>
      <c r="E1368" s="58" t="str">
        <f t="shared" si="168"/>
        <v/>
      </c>
      <c r="F1368" s="57">
        <f t="shared" si="169"/>
        <v>0</v>
      </c>
      <c r="H1368" s="51"/>
      <c r="I1368" s="50"/>
      <c r="J1368" s="50"/>
      <c r="K1368" s="50"/>
      <c r="L1368" s="55" t="str">
        <f t="shared" si="165"/>
        <v/>
      </c>
      <c r="M1368" s="48"/>
      <c r="N1368" s="49"/>
      <c r="O1368" s="50"/>
      <c r="P1368" s="81" t="str">
        <f t="shared" si="171"/>
        <v/>
      </c>
      <c r="Q1368" s="5"/>
      <c r="R1368" s="81" t="str">
        <f t="shared" si="170"/>
        <v/>
      </c>
    </row>
    <row r="1369" spans="2:18" ht="13" x14ac:dyDescent="0.3">
      <c r="B1369" s="58">
        <f t="shared" si="166"/>
        <v>0</v>
      </c>
      <c r="C1369" s="58" t="str">
        <f t="shared" si="167"/>
        <v/>
      </c>
      <c r="D1369" s="58" t="str">
        <f>IF(OR(E1369=0,E1369=""),"",COUNTIF($E$7:E1369,E1369)&amp;E1369)</f>
        <v/>
      </c>
      <c r="E1369" s="58" t="str">
        <f t="shared" si="168"/>
        <v/>
      </c>
      <c r="F1369" s="57">
        <f t="shared" si="169"/>
        <v>0</v>
      </c>
      <c r="H1369" s="51"/>
      <c r="I1369" s="50"/>
      <c r="J1369" s="50"/>
      <c r="K1369" s="50"/>
      <c r="L1369" s="55" t="str">
        <f t="shared" si="165"/>
        <v/>
      </c>
      <c r="M1369" s="48"/>
      <c r="N1369" s="49"/>
      <c r="O1369" s="50"/>
      <c r="P1369" s="81" t="str">
        <f t="shared" si="171"/>
        <v/>
      </c>
      <c r="Q1369" s="5"/>
      <c r="R1369" s="81" t="str">
        <f t="shared" si="170"/>
        <v/>
      </c>
    </row>
    <row r="1370" spans="2:18" ht="13" x14ac:dyDescent="0.3">
      <c r="B1370" s="58">
        <f t="shared" si="166"/>
        <v>0</v>
      </c>
      <c r="C1370" s="58" t="str">
        <f t="shared" si="167"/>
        <v/>
      </c>
      <c r="D1370" s="58" t="str">
        <f>IF(OR(E1370=0,E1370=""),"",COUNTIF($E$7:E1370,E1370)&amp;E1370)</f>
        <v/>
      </c>
      <c r="E1370" s="58" t="str">
        <f t="shared" si="168"/>
        <v/>
      </c>
      <c r="F1370" s="57">
        <f t="shared" si="169"/>
        <v>0</v>
      </c>
      <c r="H1370" s="51"/>
      <c r="I1370" s="50"/>
      <c r="J1370" s="50"/>
      <c r="K1370" s="85"/>
      <c r="L1370" s="55" t="str">
        <f t="shared" si="165"/>
        <v/>
      </c>
      <c r="M1370" s="48"/>
      <c r="N1370" s="49"/>
      <c r="O1370" s="50"/>
      <c r="P1370" s="81" t="str">
        <f t="shared" si="171"/>
        <v/>
      </c>
      <c r="Q1370" s="5"/>
      <c r="R1370" s="81" t="str">
        <f t="shared" si="170"/>
        <v/>
      </c>
    </row>
    <row r="1371" spans="2:18" ht="13" x14ac:dyDescent="0.3">
      <c r="B1371" s="58">
        <f t="shared" si="166"/>
        <v>0</v>
      </c>
      <c r="C1371" s="58" t="str">
        <f t="shared" si="167"/>
        <v/>
      </c>
      <c r="D1371" s="58" t="str">
        <f>IF(OR(E1371=0,E1371=""),"",COUNTIF($E$7:E1371,E1371)&amp;E1371)</f>
        <v/>
      </c>
      <c r="E1371" s="58" t="str">
        <f t="shared" si="168"/>
        <v/>
      </c>
      <c r="F1371" s="57">
        <f t="shared" si="169"/>
        <v>0</v>
      </c>
      <c r="H1371" s="51"/>
      <c r="I1371" s="50"/>
      <c r="J1371" s="50"/>
      <c r="K1371" s="50"/>
      <c r="L1371" s="55" t="str">
        <f t="shared" si="165"/>
        <v/>
      </c>
      <c r="M1371" s="48"/>
      <c r="N1371" s="49"/>
      <c r="O1371" s="50"/>
      <c r="P1371" s="81" t="str">
        <f t="shared" si="171"/>
        <v/>
      </c>
      <c r="Q1371" s="5"/>
      <c r="R1371" s="81" t="str">
        <f t="shared" si="170"/>
        <v/>
      </c>
    </row>
    <row r="1372" spans="2:18" ht="13" x14ac:dyDescent="0.3">
      <c r="B1372" s="58">
        <f t="shared" si="166"/>
        <v>0</v>
      </c>
      <c r="C1372" s="58" t="str">
        <f t="shared" si="167"/>
        <v/>
      </c>
      <c r="D1372" s="58" t="str">
        <f>IF(OR(E1372=0,E1372=""),"",COUNTIF($E$7:E1372,E1372)&amp;E1372)</f>
        <v/>
      </c>
      <c r="E1372" s="58" t="str">
        <f t="shared" si="168"/>
        <v/>
      </c>
      <c r="F1372" s="57">
        <f t="shared" si="169"/>
        <v>0</v>
      </c>
      <c r="H1372" s="51"/>
      <c r="I1372" s="50"/>
      <c r="J1372" s="50"/>
      <c r="K1372" s="50"/>
      <c r="L1372" s="55" t="str">
        <f t="shared" si="165"/>
        <v/>
      </c>
      <c r="M1372" s="48"/>
      <c r="N1372" s="49"/>
      <c r="O1372" s="50"/>
      <c r="P1372" s="81" t="str">
        <f t="shared" si="171"/>
        <v/>
      </c>
      <c r="Q1372" s="5"/>
      <c r="R1372" s="81" t="str">
        <f t="shared" si="170"/>
        <v/>
      </c>
    </row>
    <row r="1373" spans="2:18" ht="13" x14ac:dyDescent="0.3">
      <c r="B1373" s="58">
        <f t="shared" si="166"/>
        <v>0</v>
      </c>
      <c r="C1373" s="58" t="str">
        <f t="shared" si="167"/>
        <v/>
      </c>
      <c r="D1373" s="58" t="str">
        <f>IF(OR(E1373=0,E1373=""),"",COUNTIF($E$7:E1373,E1373)&amp;E1373)</f>
        <v/>
      </c>
      <c r="E1373" s="58" t="str">
        <f t="shared" si="168"/>
        <v/>
      </c>
      <c r="F1373" s="57">
        <f t="shared" si="169"/>
        <v>0</v>
      </c>
      <c r="H1373" s="51"/>
      <c r="I1373" s="50"/>
      <c r="J1373" s="50"/>
      <c r="K1373" s="50"/>
      <c r="L1373" s="55" t="str">
        <f t="shared" si="165"/>
        <v/>
      </c>
      <c r="M1373" s="48"/>
      <c r="N1373" s="49"/>
      <c r="O1373" s="50"/>
      <c r="P1373" s="81" t="str">
        <f t="shared" si="171"/>
        <v/>
      </c>
      <c r="Q1373" s="5"/>
      <c r="R1373" s="81" t="str">
        <f t="shared" si="170"/>
        <v/>
      </c>
    </row>
    <row r="1374" spans="2:18" ht="13" x14ac:dyDescent="0.3">
      <c r="B1374" s="58">
        <f t="shared" si="166"/>
        <v>0</v>
      </c>
      <c r="C1374" s="58" t="str">
        <f t="shared" si="167"/>
        <v/>
      </c>
      <c r="D1374" s="58" t="str">
        <f>IF(OR(E1374=0,E1374=""),"",COUNTIF($E$7:E1374,E1374)&amp;E1374)</f>
        <v/>
      </c>
      <c r="E1374" s="58" t="str">
        <f t="shared" si="168"/>
        <v/>
      </c>
      <c r="F1374" s="57">
        <f t="shared" si="169"/>
        <v>0</v>
      </c>
      <c r="H1374" s="51"/>
      <c r="I1374" s="50"/>
      <c r="J1374" s="50"/>
      <c r="K1374" s="50"/>
      <c r="L1374" s="55" t="str">
        <f t="shared" si="165"/>
        <v/>
      </c>
      <c r="M1374" s="48"/>
      <c r="N1374" s="49"/>
      <c r="O1374" s="50"/>
      <c r="P1374" s="81" t="str">
        <f t="shared" si="171"/>
        <v/>
      </c>
      <c r="Q1374" s="5"/>
      <c r="R1374" s="81" t="str">
        <f t="shared" si="170"/>
        <v/>
      </c>
    </row>
    <row r="1375" spans="2:18" ht="13" x14ac:dyDescent="0.3">
      <c r="B1375" s="58">
        <f t="shared" si="166"/>
        <v>0</v>
      </c>
      <c r="C1375" s="58" t="str">
        <f t="shared" si="167"/>
        <v/>
      </c>
      <c r="D1375" s="58" t="str">
        <f>IF(OR(E1375=0,E1375=""),"",COUNTIF($E$7:E1375,E1375)&amp;E1375)</f>
        <v/>
      </c>
      <c r="E1375" s="58" t="str">
        <f t="shared" si="168"/>
        <v/>
      </c>
      <c r="F1375" s="57">
        <f t="shared" si="169"/>
        <v>0</v>
      </c>
      <c r="H1375" s="51"/>
      <c r="I1375" s="50"/>
      <c r="J1375" s="50"/>
      <c r="K1375" s="50"/>
      <c r="L1375" s="55" t="str">
        <f t="shared" si="165"/>
        <v/>
      </c>
      <c r="M1375" s="48"/>
      <c r="N1375" s="49"/>
      <c r="O1375" s="50"/>
      <c r="P1375" s="81" t="str">
        <f t="shared" si="171"/>
        <v/>
      </c>
      <c r="Q1375" s="5"/>
      <c r="R1375" s="81" t="str">
        <f t="shared" si="170"/>
        <v/>
      </c>
    </row>
    <row r="1376" spans="2:18" ht="13" x14ac:dyDescent="0.3">
      <c r="B1376" s="58">
        <f t="shared" si="166"/>
        <v>0</v>
      </c>
      <c r="C1376" s="58" t="str">
        <f t="shared" si="167"/>
        <v/>
      </c>
      <c r="D1376" s="58" t="str">
        <f>IF(OR(E1376=0,E1376=""),"",COUNTIF($E$7:E1376,E1376)&amp;E1376)</f>
        <v/>
      </c>
      <c r="E1376" s="58" t="str">
        <f t="shared" si="168"/>
        <v/>
      </c>
      <c r="F1376" s="57">
        <f t="shared" si="169"/>
        <v>0</v>
      </c>
      <c r="H1376" s="51"/>
      <c r="I1376" s="50"/>
      <c r="J1376" s="50"/>
      <c r="K1376" s="50"/>
      <c r="L1376" s="55" t="str">
        <f t="shared" si="165"/>
        <v/>
      </c>
      <c r="M1376" s="48"/>
      <c r="N1376" s="49"/>
      <c r="O1376" s="50"/>
      <c r="P1376" s="81" t="str">
        <f t="shared" si="171"/>
        <v/>
      </c>
      <c r="Q1376" s="5"/>
      <c r="R1376" s="81" t="str">
        <f t="shared" si="170"/>
        <v/>
      </c>
    </row>
    <row r="1377" spans="2:18" ht="13" x14ac:dyDescent="0.3">
      <c r="B1377" s="58">
        <f t="shared" si="166"/>
        <v>0</v>
      </c>
      <c r="C1377" s="58" t="str">
        <f t="shared" si="167"/>
        <v/>
      </c>
      <c r="D1377" s="58" t="str">
        <f>IF(OR(E1377=0,E1377=""),"",COUNTIF($E$7:E1377,E1377)&amp;E1377)</f>
        <v/>
      </c>
      <c r="E1377" s="58" t="str">
        <f t="shared" si="168"/>
        <v/>
      </c>
      <c r="F1377" s="57">
        <f t="shared" si="169"/>
        <v>0</v>
      </c>
      <c r="H1377" s="51"/>
      <c r="I1377" s="50"/>
      <c r="J1377" s="50"/>
      <c r="K1377" s="50"/>
      <c r="L1377" s="55" t="str">
        <f t="shared" si="165"/>
        <v/>
      </c>
      <c r="M1377" s="48"/>
      <c r="N1377" s="49"/>
      <c r="O1377" s="50"/>
      <c r="P1377" s="81" t="str">
        <f t="shared" si="171"/>
        <v/>
      </c>
      <c r="Q1377" s="5"/>
      <c r="R1377" s="81" t="str">
        <f t="shared" si="170"/>
        <v/>
      </c>
    </row>
    <row r="1378" spans="2:18" ht="13" x14ac:dyDescent="0.3">
      <c r="B1378" s="58">
        <f t="shared" si="166"/>
        <v>0</v>
      </c>
      <c r="C1378" s="58" t="str">
        <f t="shared" si="167"/>
        <v/>
      </c>
      <c r="D1378" s="58" t="str">
        <f>IF(OR(E1378=0,E1378=""),"",COUNTIF($E$7:E1378,E1378)&amp;E1378)</f>
        <v/>
      </c>
      <c r="E1378" s="58" t="str">
        <f t="shared" si="168"/>
        <v/>
      </c>
      <c r="F1378" s="57">
        <f t="shared" si="169"/>
        <v>0</v>
      </c>
      <c r="H1378" s="51"/>
      <c r="I1378" s="50"/>
      <c r="J1378" s="50"/>
      <c r="K1378" s="50"/>
      <c r="L1378" s="55" t="str">
        <f t="shared" si="165"/>
        <v/>
      </c>
      <c r="M1378" s="48"/>
      <c r="N1378" s="49"/>
      <c r="O1378" s="50"/>
      <c r="P1378" s="81" t="str">
        <f t="shared" si="171"/>
        <v/>
      </c>
      <c r="Q1378" s="5"/>
      <c r="R1378" s="81" t="str">
        <f t="shared" si="170"/>
        <v/>
      </c>
    </row>
    <row r="1379" spans="2:18" ht="13" x14ac:dyDescent="0.3">
      <c r="B1379" s="58">
        <f t="shared" si="166"/>
        <v>0</v>
      </c>
      <c r="C1379" s="58" t="str">
        <f t="shared" si="167"/>
        <v/>
      </c>
      <c r="D1379" s="58" t="str">
        <f>IF(OR(E1379=0,E1379=""),"",COUNTIF($E$7:E1379,E1379)&amp;E1379)</f>
        <v/>
      </c>
      <c r="E1379" s="58" t="str">
        <f t="shared" si="168"/>
        <v/>
      </c>
      <c r="F1379" s="57">
        <f t="shared" si="169"/>
        <v>0</v>
      </c>
      <c r="H1379" s="51"/>
      <c r="I1379" s="50"/>
      <c r="J1379" s="50"/>
      <c r="K1379" s="50"/>
      <c r="L1379" s="55" t="str">
        <f t="shared" si="165"/>
        <v/>
      </c>
      <c r="M1379" s="48"/>
      <c r="N1379" s="49"/>
      <c r="O1379" s="50"/>
      <c r="P1379" s="81" t="str">
        <f t="shared" si="171"/>
        <v/>
      </c>
      <c r="Q1379" s="5"/>
      <c r="R1379" s="81" t="str">
        <f t="shared" si="170"/>
        <v/>
      </c>
    </row>
    <row r="1380" spans="2:18" ht="13" x14ac:dyDescent="0.3">
      <c r="B1380" s="58">
        <f t="shared" si="166"/>
        <v>0</v>
      </c>
      <c r="C1380" s="58" t="str">
        <f t="shared" si="167"/>
        <v/>
      </c>
      <c r="D1380" s="58" t="str">
        <f>IF(OR(E1380=0,E1380=""),"",COUNTIF($E$7:E1380,E1380)&amp;E1380)</f>
        <v/>
      </c>
      <c r="E1380" s="58" t="str">
        <f t="shared" si="168"/>
        <v/>
      </c>
      <c r="F1380" s="57">
        <f t="shared" si="169"/>
        <v>0</v>
      </c>
      <c r="H1380" s="51"/>
      <c r="I1380" s="50"/>
      <c r="J1380" s="50"/>
      <c r="K1380" s="50"/>
      <c r="L1380" s="55" t="str">
        <f t="shared" si="165"/>
        <v/>
      </c>
      <c r="M1380" s="48"/>
      <c r="N1380" s="49"/>
      <c r="O1380" s="50"/>
      <c r="P1380" s="81" t="str">
        <f t="shared" si="171"/>
        <v/>
      </c>
      <c r="Q1380" s="5"/>
      <c r="R1380" s="81" t="str">
        <f t="shared" si="170"/>
        <v/>
      </c>
    </row>
    <row r="1381" spans="2:18" ht="13" x14ac:dyDescent="0.3">
      <c r="B1381" s="58">
        <f t="shared" si="166"/>
        <v>0</v>
      </c>
      <c r="C1381" s="58" t="str">
        <f t="shared" si="167"/>
        <v/>
      </c>
      <c r="D1381" s="58" t="str">
        <f>IF(OR(E1381=0,E1381=""),"",COUNTIF($E$7:E1381,E1381)&amp;E1381)</f>
        <v/>
      </c>
      <c r="E1381" s="58" t="str">
        <f t="shared" si="168"/>
        <v/>
      </c>
      <c r="F1381" s="57">
        <f t="shared" si="169"/>
        <v>0</v>
      </c>
      <c r="H1381" s="51"/>
      <c r="I1381" s="50"/>
      <c r="J1381" s="50"/>
      <c r="K1381" s="50"/>
      <c r="L1381" s="55" t="str">
        <f t="shared" si="165"/>
        <v/>
      </c>
      <c r="M1381" s="48"/>
      <c r="N1381" s="49"/>
      <c r="O1381" s="50"/>
      <c r="P1381" s="81" t="str">
        <f t="shared" si="171"/>
        <v/>
      </c>
      <c r="Q1381" s="5"/>
      <c r="R1381" s="81" t="str">
        <f t="shared" si="170"/>
        <v/>
      </c>
    </row>
    <row r="1382" spans="2:18" ht="13" x14ac:dyDescent="0.3">
      <c r="B1382" s="58">
        <f t="shared" si="166"/>
        <v>0</v>
      </c>
      <c r="C1382" s="58" t="str">
        <f t="shared" si="167"/>
        <v/>
      </c>
      <c r="D1382" s="58" t="str">
        <f>IF(OR(E1382=0,E1382=""),"",COUNTIF($E$7:E1382,E1382)&amp;E1382)</f>
        <v/>
      </c>
      <c r="E1382" s="58" t="str">
        <f t="shared" si="168"/>
        <v/>
      </c>
      <c r="F1382" s="57">
        <f t="shared" si="169"/>
        <v>0</v>
      </c>
      <c r="H1382" s="51"/>
      <c r="I1382" s="50"/>
      <c r="J1382" s="50"/>
      <c r="K1382" s="50"/>
      <c r="L1382" s="55" t="str">
        <f t="shared" si="165"/>
        <v/>
      </c>
      <c r="M1382" s="48"/>
      <c r="N1382" s="49"/>
      <c r="O1382" s="50"/>
      <c r="P1382" s="81" t="str">
        <f t="shared" si="171"/>
        <v/>
      </c>
      <c r="Q1382" s="5"/>
      <c r="R1382" s="81" t="str">
        <f t="shared" si="170"/>
        <v/>
      </c>
    </row>
    <row r="1383" spans="2:18" ht="13" x14ac:dyDescent="0.3">
      <c r="B1383" s="58">
        <f t="shared" si="166"/>
        <v>0</v>
      </c>
      <c r="C1383" s="58" t="str">
        <f t="shared" si="167"/>
        <v/>
      </c>
      <c r="D1383" s="58" t="str">
        <f>IF(OR(E1383=0,E1383=""),"",COUNTIF($E$7:E1383,E1383)&amp;E1383)</f>
        <v/>
      </c>
      <c r="E1383" s="58" t="str">
        <f t="shared" si="168"/>
        <v/>
      </c>
      <c r="F1383" s="57">
        <f t="shared" si="169"/>
        <v>0</v>
      </c>
      <c r="H1383" s="51"/>
      <c r="I1383" s="50"/>
      <c r="J1383" s="50"/>
      <c r="K1383" s="50"/>
      <c r="L1383" s="55" t="str">
        <f t="shared" si="165"/>
        <v/>
      </c>
      <c r="M1383" s="48"/>
      <c r="N1383" s="49"/>
      <c r="O1383" s="50"/>
      <c r="P1383" s="81" t="str">
        <f t="shared" si="171"/>
        <v/>
      </c>
      <c r="Q1383" s="5"/>
      <c r="R1383" s="81" t="str">
        <f t="shared" si="170"/>
        <v/>
      </c>
    </row>
    <row r="1384" spans="2:18" ht="13" x14ac:dyDescent="0.3">
      <c r="B1384" s="58">
        <f t="shared" si="166"/>
        <v>0</v>
      </c>
      <c r="C1384" s="58" t="str">
        <f t="shared" si="167"/>
        <v/>
      </c>
      <c r="D1384" s="58" t="str">
        <f>IF(OR(E1384=0,E1384=""),"",COUNTIF($E$7:E1384,E1384)&amp;E1384)</f>
        <v/>
      </c>
      <c r="E1384" s="58" t="str">
        <f t="shared" si="168"/>
        <v/>
      </c>
      <c r="F1384" s="57">
        <f t="shared" si="169"/>
        <v>0</v>
      </c>
      <c r="H1384" s="51"/>
      <c r="I1384" s="50"/>
      <c r="J1384" s="50"/>
      <c r="K1384" s="50"/>
      <c r="L1384" s="55" t="str">
        <f t="shared" si="165"/>
        <v/>
      </c>
      <c r="M1384" s="48"/>
      <c r="N1384" s="49"/>
      <c r="O1384" s="50"/>
      <c r="P1384" s="81" t="str">
        <f t="shared" si="171"/>
        <v/>
      </c>
      <c r="Q1384" s="5"/>
      <c r="R1384" s="81" t="str">
        <f t="shared" si="170"/>
        <v/>
      </c>
    </row>
    <row r="1385" spans="2:18" ht="13" x14ac:dyDescent="0.3">
      <c r="B1385" s="58">
        <f t="shared" si="166"/>
        <v>0</v>
      </c>
      <c r="C1385" s="58" t="str">
        <f t="shared" si="167"/>
        <v/>
      </c>
      <c r="D1385" s="58" t="str">
        <f>IF(OR(E1385=0,E1385=""),"",COUNTIF($E$7:E1385,E1385)&amp;E1385)</f>
        <v/>
      </c>
      <c r="E1385" s="58" t="str">
        <f t="shared" si="168"/>
        <v/>
      </c>
      <c r="F1385" s="57">
        <f t="shared" si="169"/>
        <v>0</v>
      </c>
      <c r="H1385" s="51"/>
      <c r="I1385" s="50"/>
      <c r="J1385" s="50"/>
      <c r="K1385" s="50"/>
      <c r="L1385" s="55" t="str">
        <f t="shared" si="165"/>
        <v/>
      </c>
      <c r="M1385" s="48"/>
      <c r="N1385" s="49"/>
      <c r="O1385" s="50"/>
      <c r="P1385" s="81" t="str">
        <f t="shared" si="171"/>
        <v/>
      </c>
      <c r="Q1385" s="5"/>
      <c r="R1385" s="81" t="str">
        <f t="shared" si="170"/>
        <v/>
      </c>
    </row>
    <row r="1386" spans="2:18" ht="13" x14ac:dyDescent="0.3">
      <c r="B1386" s="58">
        <f t="shared" si="166"/>
        <v>0</v>
      </c>
      <c r="C1386" s="58" t="str">
        <f t="shared" si="167"/>
        <v/>
      </c>
      <c r="D1386" s="58" t="str">
        <f>IF(OR(E1386=0,E1386=""),"",COUNTIF($E$7:E1386,E1386)&amp;E1386)</f>
        <v/>
      </c>
      <c r="E1386" s="58" t="str">
        <f t="shared" si="168"/>
        <v/>
      </c>
      <c r="F1386" s="57">
        <f t="shared" si="169"/>
        <v>0</v>
      </c>
      <c r="H1386" s="51"/>
      <c r="I1386" s="50"/>
      <c r="J1386" s="50"/>
      <c r="K1386" s="50"/>
      <c r="L1386" s="55" t="str">
        <f t="shared" si="165"/>
        <v/>
      </c>
      <c r="M1386" s="48"/>
      <c r="N1386" s="49"/>
      <c r="O1386" s="50"/>
      <c r="P1386" s="81" t="str">
        <f t="shared" si="171"/>
        <v/>
      </c>
      <c r="Q1386" s="5"/>
      <c r="R1386" s="81" t="str">
        <f t="shared" si="170"/>
        <v/>
      </c>
    </row>
    <row r="1387" spans="2:18" ht="13" x14ac:dyDescent="0.3">
      <c r="B1387" s="58">
        <f t="shared" si="166"/>
        <v>0</v>
      </c>
      <c r="C1387" s="58" t="str">
        <f t="shared" si="167"/>
        <v/>
      </c>
      <c r="D1387" s="58" t="str">
        <f>IF(OR(E1387=0,E1387=""),"",COUNTIF($E$7:E1387,E1387)&amp;E1387)</f>
        <v/>
      </c>
      <c r="E1387" s="58" t="str">
        <f t="shared" si="168"/>
        <v/>
      </c>
      <c r="F1387" s="57">
        <f t="shared" si="169"/>
        <v>0</v>
      </c>
      <c r="H1387" s="51"/>
      <c r="I1387" s="50"/>
      <c r="J1387" s="50"/>
      <c r="K1387" s="50"/>
      <c r="L1387" s="55" t="str">
        <f t="shared" si="165"/>
        <v/>
      </c>
      <c r="M1387" s="48"/>
      <c r="N1387" s="49"/>
      <c r="O1387" s="50"/>
      <c r="P1387" s="81" t="str">
        <f t="shared" si="171"/>
        <v/>
      </c>
      <c r="Q1387" s="5"/>
      <c r="R1387" s="81" t="str">
        <f t="shared" si="170"/>
        <v/>
      </c>
    </row>
    <row r="1388" spans="2:18" ht="13" x14ac:dyDescent="0.3">
      <c r="B1388" s="58">
        <f t="shared" si="166"/>
        <v>0</v>
      </c>
      <c r="C1388" s="58" t="str">
        <f t="shared" si="167"/>
        <v/>
      </c>
      <c r="D1388" s="58" t="str">
        <f>IF(OR(E1388=0,E1388=""),"",COUNTIF($E$7:E1388,E1388)&amp;E1388)</f>
        <v/>
      </c>
      <c r="E1388" s="58" t="str">
        <f t="shared" si="168"/>
        <v/>
      </c>
      <c r="F1388" s="57">
        <f t="shared" si="169"/>
        <v>0</v>
      </c>
      <c r="H1388" s="51"/>
      <c r="I1388" s="50"/>
      <c r="J1388" s="50"/>
      <c r="K1388" s="50"/>
      <c r="L1388" s="55" t="str">
        <f t="shared" si="165"/>
        <v/>
      </c>
      <c r="M1388" s="48"/>
      <c r="N1388" s="49"/>
      <c r="O1388" s="50"/>
      <c r="P1388" s="81" t="str">
        <f t="shared" si="171"/>
        <v/>
      </c>
      <c r="Q1388" s="5"/>
      <c r="R1388" s="81" t="str">
        <f t="shared" si="170"/>
        <v/>
      </c>
    </row>
    <row r="1389" spans="2:18" ht="13" x14ac:dyDescent="0.3">
      <c r="B1389" s="58">
        <f t="shared" si="166"/>
        <v>0</v>
      </c>
      <c r="C1389" s="58" t="str">
        <f t="shared" si="167"/>
        <v/>
      </c>
      <c r="D1389" s="58" t="str">
        <f>IF(OR(E1389=0,E1389=""),"",COUNTIF($E$7:E1389,E1389)&amp;E1389)</f>
        <v/>
      </c>
      <c r="E1389" s="58" t="str">
        <f t="shared" si="168"/>
        <v/>
      </c>
      <c r="F1389" s="57">
        <f t="shared" si="169"/>
        <v>0</v>
      </c>
      <c r="H1389" s="51"/>
      <c r="I1389" s="50"/>
      <c r="J1389" s="50"/>
      <c r="K1389" s="50"/>
      <c r="L1389" s="55" t="str">
        <f t="shared" si="165"/>
        <v/>
      </c>
      <c r="M1389" s="48"/>
      <c r="N1389" s="49"/>
      <c r="O1389" s="50"/>
      <c r="P1389" s="81" t="str">
        <f t="shared" si="171"/>
        <v/>
      </c>
      <c r="Q1389" s="5"/>
      <c r="R1389" s="81" t="str">
        <f t="shared" si="170"/>
        <v/>
      </c>
    </row>
    <row r="1390" spans="2:18" ht="13" x14ac:dyDescent="0.3">
      <c r="B1390" s="58">
        <f t="shared" si="166"/>
        <v>0</v>
      </c>
      <c r="C1390" s="58" t="str">
        <f t="shared" si="167"/>
        <v/>
      </c>
      <c r="D1390" s="58" t="str">
        <f>IF(OR(E1390=0,E1390=""),"",COUNTIF($E$7:E1390,E1390)&amp;E1390)</f>
        <v/>
      </c>
      <c r="E1390" s="58" t="str">
        <f t="shared" si="168"/>
        <v/>
      </c>
      <c r="F1390" s="57">
        <f t="shared" si="169"/>
        <v>0</v>
      </c>
      <c r="H1390" s="51"/>
      <c r="I1390" s="50"/>
      <c r="J1390" s="50"/>
      <c r="K1390" s="50"/>
      <c r="L1390" s="55" t="str">
        <f t="shared" si="165"/>
        <v/>
      </c>
      <c r="M1390" s="48"/>
      <c r="N1390" s="49"/>
      <c r="O1390" s="50"/>
      <c r="P1390" s="81" t="str">
        <f t="shared" si="171"/>
        <v/>
      </c>
      <c r="Q1390" s="5"/>
      <c r="R1390" s="81" t="str">
        <f t="shared" si="170"/>
        <v/>
      </c>
    </row>
    <row r="1391" spans="2:18" ht="13" x14ac:dyDescent="0.3">
      <c r="B1391" s="58">
        <f t="shared" si="166"/>
        <v>0</v>
      </c>
      <c r="C1391" s="58" t="str">
        <f t="shared" si="167"/>
        <v/>
      </c>
      <c r="D1391" s="58" t="str">
        <f>IF(OR(E1391=0,E1391=""),"",COUNTIF($E$7:E1391,E1391)&amp;E1391)</f>
        <v/>
      </c>
      <c r="E1391" s="58" t="str">
        <f t="shared" si="168"/>
        <v/>
      </c>
      <c r="F1391" s="57">
        <f t="shared" si="169"/>
        <v>0</v>
      </c>
      <c r="H1391" s="51"/>
      <c r="I1391" s="50"/>
      <c r="J1391" s="50"/>
      <c r="K1391" s="50"/>
      <c r="L1391" s="55" t="str">
        <f t="shared" si="165"/>
        <v/>
      </c>
      <c r="M1391" s="48"/>
      <c r="N1391" s="49"/>
      <c r="O1391" s="50"/>
      <c r="P1391" s="81" t="str">
        <f t="shared" si="171"/>
        <v/>
      </c>
      <c r="Q1391" s="5"/>
      <c r="R1391" s="81" t="str">
        <f t="shared" si="170"/>
        <v/>
      </c>
    </row>
    <row r="1392" spans="2:18" ht="13" x14ac:dyDescent="0.3">
      <c r="B1392" s="58">
        <f t="shared" si="166"/>
        <v>0</v>
      </c>
      <c r="C1392" s="58" t="str">
        <f t="shared" si="167"/>
        <v/>
      </c>
      <c r="D1392" s="58" t="str">
        <f>IF(OR(E1392=0,E1392=""),"",COUNTIF($E$7:E1392,E1392)&amp;E1392)</f>
        <v/>
      </c>
      <c r="E1392" s="58" t="str">
        <f t="shared" si="168"/>
        <v/>
      </c>
      <c r="F1392" s="57">
        <f t="shared" si="169"/>
        <v>0</v>
      </c>
      <c r="H1392" s="51"/>
      <c r="I1392" s="50"/>
      <c r="J1392" s="50"/>
      <c r="K1392" s="50"/>
      <c r="L1392" s="55" t="str">
        <f t="shared" si="165"/>
        <v/>
      </c>
      <c r="M1392" s="48"/>
      <c r="N1392" s="49"/>
      <c r="O1392" s="50"/>
      <c r="P1392" s="81" t="str">
        <f t="shared" si="171"/>
        <v/>
      </c>
      <c r="Q1392" s="5"/>
      <c r="R1392" s="81" t="str">
        <f t="shared" si="170"/>
        <v/>
      </c>
    </row>
    <row r="1393" spans="2:18" ht="13" x14ac:dyDescent="0.3">
      <c r="B1393" s="58">
        <f t="shared" si="166"/>
        <v>0</v>
      </c>
      <c r="C1393" s="58" t="str">
        <f t="shared" si="167"/>
        <v/>
      </c>
      <c r="D1393" s="58" t="str">
        <f>IF(OR(E1393=0,E1393=""),"",COUNTIF($E$7:E1393,E1393)&amp;E1393)</f>
        <v/>
      </c>
      <c r="E1393" s="58" t="str">
        <f t="shared" si="168"/>
        <v/>
      </c>
      <c r="F1393" s="57">
        <f t="shared" si="169"/>
        <v>0</v>
      </c>
      <c r="H1393" s="51"/>
      <c r="I1393" s="50"/>
      <c r="J1393" s="50"/>
      <c r="K1393" s="50"/>
      <c r="L1393" s="55" t="str">
        <f t="shared" si="165"/>
        <v/>
      </c>
      <c r="M1393" s="48"/>
      <c r="N1393" s="49"/>
      <c r="O1393" s="50"/>
      <c r="P1393" s="81" t="str">
        <f t="shared" si="171"/>
        <v/>
      </c>
      <c r="Q1393" s="5"/>
      <c r="R1393" s="81" t="str">
        <f t="shared" si="170"/>
        <v/>
      </c>
    </row>
    <row r="1394" spans="2:18" ht="13" x14ac:dyDescent="0.3">
      <c r="B1394" s="58">
        <f t="shared" si="166"/>
        <v>0</v>
      </c>
      <c r="C1394" s="58" t="str">
        <f t="shared" si="167"/>
        <v/>
      </c>
      <c r="D1394" s="58" t="str">
        <f>IF(OR(E1394=0,E1394=""),"",COUNTIF($E$7:E1394,E1394)&amp;E1394)</f>
        <v/>
      </c>
      <c r="E1394" s="58" t="str">
        <f t="shared" si="168"/>
        <v/>
      </c>
      <c r="F1394" s="57">
        <f t="shared" si="169"/>
        <v>0</v>
      </c>
      <c r="H1394" s="51"/>
      <c r="I1394" s="50"/>
      <c r="J1394" s="50"/>
      <c r="K1394" s="50"/>
      <c r="L1394" s="55" t="str">
        <f t="shared" si="165"/>
        <v/>
      </c>
      <c r="M1394" s="48"/>
      <c r="N1394" s="49"/>
      <c r="O1394" s="50"/>
      <c r="P1394" s="81" t="str">
        <f t="shared" si="171"/>
        <v/>
      </c>
      <c r="Q1394" s="5"/>
      <c r="R1394" s="81" t="str">
        <f t="shared" si="170"/>
        <v/>
      </c>
    </row>
    <row r="1395" spans="2:18" ht="13" x14ac:dyDescent="0.3">
      <c r="B1395" s="58">
        <f t="shared" si="166"/>
        <v>0</v>
      </c>
      <c r="C1395" s="58" t="str">
        <f t="shared" si="167"/>
        <v/>
      </c>
      <c r="D1395" s="58" t="str">
        <f>IF(OR(E1395=0,E1395=""),"",COUNTIF($E$7:E1395,E1395)&amp;E1395)</f>
        <v/>
      </c>
      <c r="E1395" s="58" t="str">
        <f t="shared" si="168"/>
        <v/>
      </c>
      <c r="F1395" s="57">
        <f t="shared" si="169"/>
        <v>0</v>
      </c>
      <c r="H1395" s="51"/>
      <c r="I1395" s="50"/>
      <c r="J1395" s="50"/>
      <c r="K1395" s="50"/>
      <c r="L1395" s="55" t="str">
        <f t="shared" si="165"/>
        <v/>
      </c>
      <c r="M1395" s="48"/>
      <c r="N1395" s="49"/>
      <c r="O1395" s="50"/>
      <c r="P1395" s="81" t="str">
        <f t="shared" si="171"/>
        <v/>
      </c>
      <c r="Q1395" s="5"/>
      <c r="R1395" s="81" t="str">
        <f t="shared" si="170"/>
        <v/>
      </c>
    </row>
    <row r="1396" spans="2:18" ht="13" x14ac:dyDescent="0.3">
      <c r="B1396" s="58">
        <f t="shared" si="166"/>
        <v>0</v>
      </c>
      <c r="C1396" s="58" t="str">
        <f t="shared" si="167"/>
        <v/>
      </c>
      <c r="D1396" s="58" t="str">
        <f>IF(OR(E1396=0,E1396=""),"",COUNTIF($E$7:E1396,E1396)&amp;E1396)</f>
        <v/>
      </c>
      <c r="E1396" s="58" t="str">
        <f t="shared" si="168"/>
        <v/>
      </c>
      <c r="F1396" s="57">
        <f t="shared" si="169"/>
        <v>0</v>
      </c>
      <c r="H1396" s="51"/>
      <c r="I1396" s="50"/>
      <c r="J1396" s="50"/>
      <c r="K1396" s="50"/>
      <c r="L1396" s="55" t="str">
        <f t="shared" si="165"/>
        <v/>
      </c>
      <c r="M1396" s="48"/>
      <c r="N1396" s="49"/>
      <c r="O1396" s="50"/>
      <c r="P1396" s="81" t="str">
        <f t="shared" si="171"/>
        <v/>
      </c>
      <c r="Q1396" s="5"/>
      <c r="R1396" s="81" t="str">
        <f t="shared" si="170"/>
        <v/>
      </c>
    </row>
    <row r="1397" spans="2:18" ht="13" x14ac:dyDescent="0.3">
      <c r="B1397" s="58">
        <f t="shared" si="166"/>
        <v>0</v>
      </c>
      <c r="C1397" s="58" t="str">
        <f t="shared" si="167"/>
        <v/>
      </c>
      <c r="D1397" s="58" t="str">
        <f>IF(OR(E1397=0,E1397=""),"",COUNTIF($E$7:E1397,E1397)&amp;E1397)</f>
        <v/>
      </c>
      <c r="E1397" s="58" t="str">
        <f t="shared" si="168"/>
        <v/>
      </c>
      <c r="F1397" s="57">
        <f t="shared" si="169"/>
        <v>0</v>
      </c>
      <c r="H1397" s="51"/>
      <c r="I1397" s="50"/>
      <c r="J1397" s="50"/>
      <c r="K1397" s="50"/>
      <c r="L1397" s="55" t="str">
        <f t="shared" si="165"/>
        <v/>
      </c>
      <c r="M1397" s="48"/>
      <c r="N1397" s="49"/>
      <c r="O1397" s="50"/>
      <c r="P1397" s="81" t="str">
        <f t="shared" si="171"/>
        <v/>
      </c>
      <c r="Q1397" s="5"/>
      <c r="R1397" s="81" t="str">
        <f t="shared" si="170"/>
        <v/>
      </c>
    </row>
    <row r="1398" spans="2:18" ht="13" x14ac:dyDescent="0.3">
      <c r="B1398" s="58">
        <f t="shared" si="166"/>
        <v>0</v>
      </c>
      <c r="C1398" s="58" t="str">
        <f t="shared" si="167"/>
        <v/>
      </c>
      <c r="D1398" s="58" t="str">
        <f>IF(OR(E1398=0,E1398=""),"",COUNTIF($E$7:E1398,E1398)&amp;E1398)</f>
        <v/>
      </c>
      <c r="E1398" s="58" t="str">
        <f t="shared" si="168"/>
        <v/>
      </c>
      <c r="F1398" s="57">
        <f t="shared" si="169"/>
        <v>0</v>
      </c>
      <c r="H1398" s="51"/>
      <c r="I1398" s="50"/>
      <c r="J1398" s="50"/>
      <c r="K1398" s="50"/>
      <c r="L1398" s="55" t="str">
        <f t="shared" si="165"/>
        <v/>
      </c>
      <c r="M1398" s="48"/>
      <c r="N1398" s="49"/>
      <c r="O1398" s="50"/>
      <c r="P1398" s="81" t="str">
        <f t="shared" si="171"/>
        <v/>
      </c>
      <c r="Q1398" s="5"/>
      <c r="R1398" s="81" t="str">
        <f t="shared" si="170"/>
        <v/>
      </c>
    </row>
    <row r="1399" spans="2:18" ht="13" x14ac:dyDescent="0.3">
      <c r="B1399" s="58">
        <f t="shared" si="166"/>
        <v>0</v>
      </c>
      <c r="C1399" s="58" t="str">
        <f t="shared" si="167"/>
        <v/>
      </c>
      <c r="D1399" s="58" t="str">
        <f>IF(OR(E1399=0,E1399=""),"",COUNTIF($E$7:E1399,E1399)&amp;E1399)</f>
        <v/>
      </c>
      <c r="E1399" s="58" t="str">
        <f t="shared" si="168"/>
        <v/>
      </c>
      <c r="F1399" s="57">
        <f t="shared" si="169"/>
        <v>0</v>
      </c>
      <c r="H1399" s="51"/>
      <c r="I1399" s="50"/>
      <c r="J1399" s="50"/>
      <c r="K1399" s="50"/>
      <c r="L1399" s="55" t="str">
        <f t="shared" si="165"/>
        <v/>
      </c>
      <c r="M1399" s="48"/>
      <c r="N1399" s="49"/>
      <c r="O1399" s="50"/>
      <c r="P1399" s="81" t="str">
        <f t="shared" si="171"/>
        <v/>
      </c>
      <c r="Q1399" s="5"/>
      <c r="R1399" s="81" t="str">
        <f t="shared" si="170"/>
        <v/>
      </c>
    </row>
    <row r="1400" spans="2:18" ht="13" x14ac:dyDescent="0.3">
      <c r="B1400" s="58">
        <f t="shared" si="166"/>
        <v>0</v>
      </c>
      <c r="C1400" s="58" t="str">
        <f t="shared" si="167"/>
        <v/>
      </c>
      <c r="D1400" s="58" t="str">
        <f>IF(OR(E1400=0,E1400=""),"",COUNTIF($E$7:E1400,E1400)&amp;E1400)</f>
        <v/>
      </c>
      <c r="E1400" s="58" t="str">
        <f t="shared" si="168"/>
        <v/>
      </c>
      <c r="F1400" s="57">
        <f t="shared" si="169"/>
        <v>0</v>
      </c>
      <c r="H1400" s="51"/>
      <c r="I1400" s="50"/>
      <c r="J1400" s="50"/>
      <c r="K1400" s="50"/>
      <c r="L1400" s="55" t="str">
        <f t="shared" si="165"/>
        <v/>
      </c>
      <c r="M1400" s="48"/>
      <c r="N1400" s="49"/>
      <c r="O1400" s="50"/>
      <c r="P1400" s="81" t="str">
        <f t="shared" si="171"/>
        <v/>
      </c>
      <c r="Q1400" s="5"/>
      <c r="R1400" s="81" t="str">
        <f t="shared" si="170"/>
        <v/>
      </c>
    </row>
    <row r="1401" spans="2:18" ht="13" x14ac:dyDescent="0.3">
      <c r="B1401" s="58">
        <f t="shared" si="166"/>
        <v>0</v>
      </c>
      <c r="C1401" s="58" t="str">
        <f t="shared" si="167"/>
        <v/>
      </c>
      <c r="D1401" s="58" t="str">
        <f>IF(OR(E1401=0,E1401=""),"",COUNTIF($E$7:E1401,E1401)&amp;E1401)</f>
        <v/>
      </c>
      <c r="E1401" s="58" t="str">
        <f t="shared" si="168"/>
        <v/>
      </c>
      <c r="F1401" s="57">
        <f t="shared" si="169"/>
        <v>0</v>
      </c>
      <c r="H1401" s="51"/>
      <c r="I1401" s="50"/>
      <c r="J1401" s="50"/>
      <c r="K1401" s="50"/>
      <c r="L1401" s="55" t="str">
        <f t="shared" si="165"/>
        <v/>
      </c>
      <c r="M1401" s="48"/>
      <c r="N1401" s="49"/>
      <c r="O1401" s="50"/>
      <c r="P1401" s="81" t="str">
        <f t="shared" si="171"/>
        <v/>
      </c>
      <c r="Q1401" s="5"/>
      <c r="R1401" s="81" t="str">
        <f t="shared" si="170"/>
        <v/>
      </c>
    </row>
    <row r="1402" spans="2:18" ht="13" x14ac:dyDescent="0.3">
      <c r="B1402" s="58">
        <f t="shared" si="166"/>
        <v>0</v>
      </c>
      <c r="C1402" s="58" t="str">
        <f t="shared" si="167"/>
        <v/>
      </c>
      <c r="D1402" s="58" t="str">
        <f>IF(OR(E1402=0,E1402=""),"",COUNTIF($E$7:E1402,E1402)&amp;E1402)</f>
        <v/>
      </c>
      <c r="E1402" s="58" t="str">
        <f t="shared" si="168"/>
        <v/>
      </c>
      <c r="F1402" s="57">
        <f t="shared" si="169"/>
        <v>0</v>
      </c>
      <c r="H1402" s="51"/>
      <c r="I1402" s="50"/>
      <c r="J1402" s="50"/>
      <c r="K1402" s="50"/>
      <c r="L1402" s="55" t="str">
        <f t="shared" si="165"/>
        <v/>
      </c>
      <c r="M1402" s="48"/>
      <c r="N1402" s="49"/>
      <c r="O1402" s="50"/>
      <c r="P1402" s="81" t="str">
        <f t="shared" si="171"/>
        <v/>
      </c>
      <c r="Q1402" s="5"/>
      <c r="R1402" s="81" t="str">
        <f t="shared" si="170"/>
        <v/>
      </c>
    </row>
    <row r="1403" spans="2:18" ht="13" x14ac:dyDescent="0.3">
      <c r="B1403" s="58">
        <f t="shared" si="166"/>
        <v>0</v>
      </c>
      <c r="C1403" s="58" t="str">
        <f t="shared" si="167"/>
        <v/>
      </c>
      <c r="D1403" s="58" t="str">
        <f>IF(OR(E1403=0,E1403=""),"",COUNTIF($E$7:E1403,E1403)&amp;E1403)</f>
        <v/>
      </c>
      <c r="E1403" s="58" t="str">
        <f t="shared" si="168"/>
        <v/>
      </c>
      <c r="F1403" s="57">
        <f t="shared" si="169"/>
        <v>0</v>
      </c>
      <c r="H1403" s="51"/>
      <c r="I1403" s="50"/>
      <c r="J1403" s="50"/>
      <c r="K1403" s="50"/>
      <c r="L1403" s="55" t="str">
        <f t="shared" si="165"/>
        <v/>
      </c>
      <c r="M1403" s="48"/>
      <c r="N1403" s="49"/>
      <c r="O1403" s="50"/>
      <c r="P1403" s="81" t="str">
        <f t="shared" si="171"/>
        <v/>
      </c>
      <c r="Q1403" s="5"/>
      <c r="R1403" s="81" t="str">
        <f t="shared" si="170"/>
        <v/>
      </c>
    </row>
    <row r="1404" spans="2:18" ht="13" x14ac:dyDescent="0.3">
      <c r="B1404" s="58">
        <f t="shared" si="166"/>
        <v>0</v>
      </c>
      <c r="C1404" s="58" t="str">
        <f t="shared" si="167"/>
        <v/>
      </c>
      <c r="D1404" s="58" t="str">
        <f>IF(OR(E1404=0,E1404=""),"",COUNTIF($E$7:E1404,E1404)&amp;E1404)</f>
        <v/>
      </c>
      <c r="E1404" s="58" t="str">
        <f t="shared" si="168"/>
        <v/>
      </c>
      <c r="F1404" s="57">
        <f t="shared" si="169"/>
        <v>0</v>
      </c>
      <c r="H1404" s="51"/>
      <c r="I1404" s="50"/>
      <c r="J1404" s="50"/>
      <c r="K1404" s="50"/>
      <c r="L1404" s="55" t="str">
        <f t="shared" si="165"/>
        <v/>
      </c>
      <c r="M1404" s="48"/>
      <c r="N1404" s="49"/>
      <c r="O1404" s="50"/>
      <c r="P1404" s="81" t="str">
        <f t="shared" si="171"/>
        <v/>
      </c>
      <c r="Q1404" s="5"/>
      <c r="R1404" s="81" t="str">
        <f t="shared" si="170"/>
        <v/>
      </c>
    </row>
    <row r="1405" spans="2:18" ht="13" x14ac:dyDescent="0.3">
      <c r="B1405" s="58">
        <f t="shared" si="166"/>
        <v>0</v>
      </c>
      <c r="C1405" s="58" t="str">
        <f t="shared" si="167"/>
        <v/>
      </c>
      <c r="D1405" s="58" t="str">
        <f>IF(OR(E1405=0,E1405=""),"",COUNTIF($E$7:E1405,E1405)&amp;E1405)</f>
        <v/>
      </c>
      <c r="E1405" s="58" t="str">
        <f t="shared" si="168"/>
        <v/>
      </c>
      <c r="F1405" s="57">
        <f t="shared" si="169"/>
        <v>0</v>
      </c>
      <c r="H1405" s="51"/>
      <c r="I1405" s="50"/>
      <c r="J1405" s="50"/>
      <c r="K1405" s="50"/>
      <c r="L1405" s="55" t="str">
        <f t="shared" si="165"/>
        <v/>
      </c>
      <c r="M1405" s="48"/>
      <c r="N1405" s="49"/>
      <c r="O1405" s="50"/>
      <c r="P1405" s="81" t="str">
        <f t="shared" si="171"/>
        <v/>
      </c>
      <c r="Q1405" s="5"/>
      <c r="R1405" s="81" t="str">
        <f t="shared" si="170"/>
        <v/>
      </c>
    </row>
    <row r="1406" spans="2:18" ht="13" x14ac:dyDescent="0.3">
      <c r="B1406" s="58">
        <f t="shared" si="166"/>
        <v>0</v>
      </c>
      <c r="C1406" s="58" t="str">
        <f t="shared" si="167"/>
        <v/>
      </c>
      <c r="D1406" s="58" t="str">
        <f>IF(OR(E1406=0,E1406=""),"",COUNTIF($E$7:E1406,E1406)&amp;E1406)</f>
        <v/>
      </c>
      <c r="E1406" s="58" t="str">
        <f t="shared" si="168"/>
        <v/>
      </c>
      <c r="F1406" s="57">
        <f t="shared" si="169"/>
        <v>0</v>
      </c>
      <c r="H1406" s="51"/>
      <c r="I1406" s="50"/>
      <c r="J1406" s="50"/>
      <c r="K1406" s="50"/>
      <c r="L1406" s="55" t="str">
        <f t="shared" ref="L1406" si="172">IFERROR(IF(K1406="","",VLOOKUP(K1406,T_Akun,2,0)),"Cek Kembali Kode Akun nya!!!")</f>
        <v/>
      </c>
      <c r="M1406" s="48"/>
      <c r="N1406" s="49"/>
      <c r="O1406" s="50"/>
      <c r="P1406" s="81" t="str">
        <f t="shared" si="171"/>
        <v/>
      </c>
      <c r="Q1406" s="5"/>
      <c r="R1406" s="81" t="str">
        <f t="shared" si="170"/>
        <v/>
      </c>
    </row>
    <row r="1407" spans="2:18" ht="13" x14ac:dyDescent="0.3">
      <c r="B1407" s="58">
        <f t="shared" si="166"/>
        <v>0</v>
      </c>
      <c r="C1407" s="58" t="str">
        <f t="shared" si="167"/>
        <v/>
      </c>
      <c r="D1407" s="58" t="str">
        <f>IF(OR(E1407=0,E1407=""),"",COUNTIF($E$7:E1407,E1407)&amp;E1407)</f>
        <v/>
      </c>
      <c r="E1407" s="58" t="str">
        <f t="shared" si="168"/>
        <v/>
      </c>
      <c r="F1407" s="57">
        <f t="shared" si="169"/>
        <v>0</v>
      </c>
      <c r="H1407" s="51"/>
      <c r="I1407" s="50"/>
      <c r="J1407" s="50"/>
      <c r="K1407" s="50"/>
      <c r="L1407" s="55" t="str">
        <f t="shared" si="165"/>
        <v/>
      </c>
      <c r="M1407" s="48"/>
      <c r="N1407" s="49"/>
      <c r="O1407" s="50"/>
      <c r="P1407" s="81" t="str">
        <f t="shared" si="171"/>
        <v/>
      </c>
      <c r="Q1407" s="5"/>
      <c r="R1407" s="81" t="str">
        <f t="shared" si="170"/>
        <v/>
      </c>
    </row>
    <row r="1408" spans="2:18" ht="13" x14ac:dyDescent="0.3">
      <c r="B1408" s="58">
        <f t="shared" si="166"/>
        <v>0</v>
      </c>
      <c r="C1408" s="58" t="str">
        <f t="shared" si="167"/>
        <v/>
      </c>
      <c r="D1408" s="58" t="str">
        <f>IF(OR(E1408=0,E1408=""),"",COUNTIF($E$7:E1408,E1408)&amp;E1408)</f>
        <v/>
      </c>
      <c r="E1408" s="58" t="str">
        <f t="shared" si="168"/>
        <v/>
      </c>
      <c r="F1408" s="57">
        <f t="shared" si="169"/>
        <v>0</v>
      </c>
      <c r="H1408" s="51"/>
      <c r="I1408" s="50"/>
      <c r="J1408" s="50"/>
      <c r="K1408" s="50"/>
      <c r="L1408" s="55" t="str">
        <f t="shared" si="165"/>
        <v/>
      </c>
      <c r="M1408" s="48"/>
      <c r="N1408" s="49"/>
      <c r="O1408" s="50"/>
      <c r="P1408" s="81" t="str">
        <f t="shared" si="171"/>
        <v/>
      </c>
      <c r="Q1408" s="5"/>
      <c r="R1408" s="81" t="str">
        <f t="shared" si="170"/>
        <v/>
      </c>
    </row>
    <row r="1409" spans="2:18" ht="13" x14ac:dyDescent="0.3">
      <c r="B1409" s="58">
        <f t="shared" si="166"/>
        <v>0</v>
      </c>
      <c r="C1409" s="58" t="str">
        <f t="shared" si="167"/>
        <v/>
      </c>
      <c r="D1409" s="58" t="str">
        <f>IF(OR(E1409=0,E1409=""),"",COUNTIF($E$7:E1409,E1409)&amp;E1409)</f>
        <v/>
      </c>
      <c r="E1409" s="58" t="str">
        <f t="shared" si="168"/>
        <v/>
      </c>
      <c r="F1409" s="57">
        <f t="shared" si="169"/>
        <v>0</v>
      </c>
      <c r="H1409" s="51"/>
      <c r="I1409" s="50"/>
      <c r="J1409" s="50"/>
      <c r="K1409" s="50"/>
      <c r="L1409" s="55" t="str">
        <f t="shared" si="165"/>
        <v/>
      </c>
      <c r="M1409" s="48"/>
      <c r="N1409" s="49"/>
      <c r="O1409" s="50"/>
      <c r="P1409" s="81" t="str">
        <f t="shared" si="171"/>
        <v/>
      </c>
      <c r="Q1409" s="5"/>
      <c r="R1409" s="81" t="str">
        <f t="shared" si="170"/>
        <v/>
      </c>
    </row>
    <row r="1410" spans="2:18" ht="13" x14ac:dyDescent="0.3">
      <c r="B1410" s="58">
        <f t="shared" si="166"/>
        <v>0</v>
      </c>
      <c r="C1410" s="58" t="str">
        <f t="shared" si="167"/>
        <v/>
      </c>
      <c r="D1410" s="58" t="str">
        <f>IF(OR(E1410=0,E1410=""),"",COUNTIF($E$7:E1410,E1410)&amp;E1410)</f>
        <v/>
      </c>
      <c r="E1410" s="58" t="str">
        <f t="shared" si="168"/>
        <v/>
      </c>
      <c r="F1410" s="57">
        <f t="shared" si="169"/>
        <v>0</v>
      </c>
      <c r="H1410" s="51"/>
      <c r="I1410" s="50"/>
      <c r="J1410" s="50"/>
      <c r="K1410" s="50"/>
      <c r="L1410" s="55" t="str">
        <f t="shared" si="165"/>
        <v/>
      </c>
      <c r="M1410" s="48"/>
      <c r="N1410" s="49"/>
      <c r="O1410" s="50"/>
      <c r="P1410" s="81" t="str">
        <f t="shared" si="171"/>
        <v/>
      </c>
      <c r="Q1410" s="5"/>
      <c r="R1410" s="81" t="str">
        <f t="shared" si="170"/>
        <v/>
      </c>
    </row>
    <row r="1411" spans="2:18" ht="13" x14ac:dyDescent="0.3">
      <c r="B1411" s="58">
        <f t="shared" si="166"/>
        <v>0</v>
      </c>
      <c r="C1411" s="58" t="str">
        <f t="shared" si="167"/>
        <v/>
      </c>
      <c r="D1411" s="58" t="str">
        <f>IF(OR(E1411=0,E1411=""),"",COUNTIF($E$7:E1411,E1411)&amp;E1411)</f>
        <v/>
      </c>
      <c r="E1411" s="58" t="str">
        <f t="shared" si="168"/>
        <v/>
      </c>
      <c r="F1411" s="57">
        <f t="shared" si="169"/>
        <v>0</v>
      </c>
      <c r="H1411" s="51"/>
      <c r="I1411" s="50"/>
      <c r="J1411" s="50"/>
      <c r="K1411" s="50"/>
      <c r="L1411" s="55" t="str">
        <f t="shared" si="165"/>
        <v/>
      </c>
      <c r="M1411" s="48"/>
      <c r="N1411" s="49"/>
      <c r="O1411" s="50"/>
      <c r="P1411" s="81" t="str">
        <f t="shared" si="171"/>
        <v/>
      </c>
      <c r="Q1411" s="5"/>
      <c r="R1411" s="81" t="str">
        <f t="shared" si="170"/>
        <v/>
      </c>
    </row>
    <row r="1412" spans="2:18" ht="13" x14ac:dyDescent="0.3">
      <c r="B1412" s="58">
        <f t="shared" si="166"/>
        <v>0</v>
      </c>
      <c r="C1412" s="58" t="str">
        <f t="shared" si="167"/>
        <v/>
      </c>
      <c r="D1412" s="58" t="str">
        <f>IF(OR(E1412=0,E1412=""),"",COUNTIF($E$7:E1412,E1412)&amp;E1412)</f>
        <v/>
      </c>
      <c r="E1412" s="58" t="str">
        <f t="shared" si="168"/>
        <v/>
      </c>
      <c r="F1412" s="57">
        <f t="shared" si="169"/>
        <v>0</v>
      </c>
      <c r="H1412" s="51"/>
      <c r="I1412" s="50"/>
      <c r="J1412" s="50"/>
      <c r="K1412" s="50"/>
      <c r="L1412" s="55" t="str">
        <f t="shared" si="165"/>
        <v/>
      </c>
      <c r="M1412" s="48"/>
      <c r="N1412" s="49"/>
      <c r="O1412" s="50"/>
      <c r="P1412" s="81" t="str">
        <f t="shared" si="171"/>
        <v/>
      </c>
      <c r="Q1412" s="5"/>
      <c r="R1412" s="81" t="str">
        <f t="shared" si="170"/>
        <v/>
      </c>
    </row>
    <row r="1413" spans="2:18" ht="13" x14ac:dyDescent="0.3">
      <c r="B1413" s="58">
        <f t="shared" si="166"/>
        <v>0</v>
      </c>
      <c r="C1413" s="58" t="str">
        <f t="shared" si="167"/>
        <v/>
      </c>
      <c r="D1413" s="58" t="str">
        <f>IF(OR(E1413=0,E1413=""),"",COUNTIF($E$7:E1413,E1413)&amp;E1413)</f>
        <v/>
      </c>
      <c r="E1413" s="58" t="str">
        <f t="shared" si="168"/>
        <v/>
      </c>
      <c r="F1413" s="57">
        <f t="shared" si="169"/>
        <v>0</v>
      </c>
      <c r="H1413" s="51"/>
      <c r="I1413" s="50"/>
      <c r="J1413" s="50"/>
      <c r="K1413" s="50"/>
      <c r="L1413" s="55" t="str">
        <f t="shared" si="165"/>
        <v/>
      </c>
      <c r="M1413" s="48"/>
      <c r="N1413" s="49"/>
      <c r="O1413" s="50"/>
      <c r="P1413" s="81" t="str">
        <f t="shared" si="171"/>
        <v/>
      </c>
      <c r="Q1413" s="5"/>
      <c r="R1413" s="81" t="str">
        <f t="shared" si="170"/>
        <v/>
      </c>
    </row>
    <row r="1414" spans="2:18" ht="13" x14ac:dyDescent="0.3">
      <c r="B1414" s="58">
        <f t="shared" si="166"/>
        <v>0</v>
      </c>
      <c r="C1414" s="58" t="str">
        <f t="shared" si="167"/>
        <v/>
      </c>
      <c r="D1414" s="58" t="str">
        <f>IF(OR(E1414=0,E1414=""),"",COUNTIF($E$7:E1414,E1414)&amp;E1414)</f>
        <v/>
      </c>
      <c r="E1414" s="58" t="str">
        <f t="shared" si="168"/>
        <v/>
      </c>
      <c r="F1414" s="57">
        <f t="shared" si="169"/>
        <v>0</v>
      </c>
      <c r="H1414" s="51"/>
      <c r="I1414" s="50"/>
      <c r="J1414" s="50"/>
      <c r="K1414" s="50"/>
      <c r="L1414" s="55" t="str">
        <f t="shared" ref="L1414" si="173">IFERROR(IF(K1414="","",VLOOKUP(K1414,T_Akun,2,0)),"Cek Kembali Kode Akun nya!!!")</f>
        <v/>
      </c>
      <c r="M1414" s="48"/>
      <c r="N1414" s="49"/>
      <c r="O1414" s="50"/>
      <c r="P1414" s="81" t="str">
        <f t="shared" si="171"/>
        <v/>
      </c>
      <c r="Q1414" s="5"/>
      <c r="R1414" s="81" t="str">
        <f t="shared" si="170"/>
        <v/>
      </c>
    </row>
    <row r="1415" spans="2:18" ht="13" x14ac:dyDescent="0.3">
      <c r="B1415" s="58">
        <f t="shared" si="166"/>
        <v>0</v>
      </c>
      <c r="C1415" s="58" t="str">
        <f t="shared" si="167"/>
        <v/>
      </c>
      <c r="D1415" s="58" t="str">
        <f>IF(OR(E1415=0,E1415=""),"",COUNTIF($E$7:E1415,E1415)&amp;E1415)</f>
        <v/>
      </c>
      <c r="E1415" s="58" t="str">
        <f t="shared" si="168"/>
        <v/>
      </c>
      <c r="F1415" s="57">
        <f t="shared" si="169"/>
        <v>0</v>
      </c>
      <c r="H1415" s="51"/>
      <c r="I1415" s="50"/>
      <c r="J1415" s="50"/>
      <c r="K1415" s="50"/>
      <c r="L1415" s="55" t="str">
        <f t="shared" si="165"/>
        <v/>
      </c>
      <c r="M1415" s="48"/>
      <c r="N1415" s="49"/>
      <c r="O1415" s="50"/>
      <c r="P1415" s="81" t="str">
        <f t="shared" si="171"/>
        <v/>
      </c>
      <c r="Q1415" s="5"/>
      <c r="R1415" s="81" t="str">
        <f t="shared" si="170"/>
        <v/>
      </c>
    </row>
    <row r="1416" spans="2:18" ht="13" x14ac:dyDescent="0.3">
      <c r="B1416" s="58">
        <f t="shared" si="166"/>
        <v>0</v>
      </c>
      <c r="C1416" s="58" t="str">
        <f t="shared" si="167"/>
        <v/>
      </c>
      <c r="D1416" s="58" t="str">
        <f>IF(OR(E1416=0,E1416=""),"",COUNTIF($E$7:E1416,E1416)&amp;E1416)</f>
        <v/>
      </c>
      <c r="E1416" s="58" t="str">
        <f t="shared" si="168"/>
        <v/>
      </c>
      <c r="F1416" s="57">
        <f t="shared" si="169"/>
        <v>0</v>
      </c>
      <c r="H1416" s="51"/>
      <c r="I1416" s="50"/>
      <c r="J1416" s="50"/>
      <c r="K1416" s="50"/>
      <c r="L1416" s="55" t="str">
        <f t="shared" si="165"/>
        <v/>
      </c>
      <c r="M1416" s="48"/>
      <c r="N1416" s="49"/>
      <c r="O1416" s="50"/>
      <c r="P1416" s="81" t="str">
        <f t="shared" si="171"/>
        <v/>
      </c>
      <c r="Q1416" s="5"/>
      <c r="R1416" s="81" t="str">
        <f t="shared" si="170"/>
        <v/>
      </c>
    </row>
    <row r="1417" spans="2:18" ht="13" x14ac:dyDescent="0.3">
      <c r="B1417" s="58">
        <f t="shared" si="166"/>
        <v>0</v>
      </c>
      <c r="C1417" s="58" t="str">
        <f t="shared" si="167"/>
        <v/>
      </c>
      <c r="D1417" s="58" t="str">
        <f>IF(OR(E1417=0,E1417=""),"",COUNTIF($E$7:E1417,E1417)&amp;E1417)</f>
        <v/>
      </c>
      <c r="E1417" s="58" t="str">
        <f t="shared" si="168"/>
        <v/>
      </c>
      <c r="F1417" s="57">
        <f t="shared" si="169"/>
        <v>0</v>
      </c>
      <c r="H1417" s="51"/>
      <c r="I1417" s="50"/>
      <c r="J1417" s="50"/>
      <c r="K1417" s="50"/>
      <c r="L1417" s="55" t="str">
        <f t="shared" si="165"/>
        <v/>
      </c>
      <c r="M1417" s="48"/>
      <c r="N1417" s="49"/>
      <c r="O1417" s="50"/>
      <c r="P1417" s="81" t="str">
        <f t="shared" si="171"/>
        <v/>
      </c>
      <c r="Q1417" s="5"/>
      <c r="R1417" s="81" t="str">
        <f t="shared" si="170"/>
        <v/>
      </c>
    </row>
    <row r="1418" spans="2:18" ht="13" x14ac:dyDescent="0.3">
      <c r="B1418" s="58">
        <f t="shared" si="166"/>
        <v>0</v>
      </c>
      <c r="C1418" s="58" t="str">
        <f t="shared" si="167"/>
        <v/>
      </c>
      <c r="D1418" s="58" t="str">
        <f>IF(OR(E1418=0,E1418=""),"",COUNTIF($E$7:E1418,E1418)&amp;E1418)</f>
        <v/>
      </c>
      <c r="E1418" s="58" t="str">
        <f t="shared" si="168"/>
        <v/>
      </c>
      <c r="F1418" s="57">
        <f t="shared" si="169"/>
        <v>0</v>
      </c>
      <c r="H1418" s="51"/>
      <c r="I1418" s="50"/>
      <c r="J1418" s="50"/>
      <c r="K1418" s="50"/>
      <c r="L1418" s="55" t="str">
        <f t="shared" si="165"/>
        <v/>
      </c>
      <c r="M1418" s="48"/>
      <c r="N1418" s="49"/>
      <c r="O1418" s="50"/>
      <c r="P1418" s="81" t="str">
        <f t="shared" si="171"/>
        <v/>
      </c>
      <c r="Q1418" s="5"/>
      <c r="R1418" s="81" t="str">
        <f t="shared" si="170"/>
        <v/>
      </c>
    </row>
    <row r="1419" spans="2:18" ht="13" x14ac:dyDescent="0.3">
      <c r="B1419" s="58">
        <f t="shared" ref="B1419:B1482" si="174">IF(C1419&lt;&gt;"","",K1419)</f>
        <v>0</v>
      </c>
      <c r="C1419" s="58" t="str">
        <f t="shared" ref="C1419:C1482" si="175">IF(LEFT(I1419,3)="JP-",K1419,"")</f>
        <v/>
      </c>
      <c r="D1419" s="58" t="str">
        <f>IF(OR(E1419=0,E1419=""),"",COUNTIF($E$7:E1419,E1419)&amp;E1419)</f>
        <v/>
      </c>
      <c r="E1419" s="58" t="str">
        <f t="shared" ref="E1419:E1482" si="176">IF(K1419=Filter_BB,K1419,"")</f>
        <v/>
      </c>
      <c r="F1419" s="57">
        <f t="shared" ref="F1419:F1482" si="177">IF(J1419="",0,1)</f>
        <v>0</v>
      </c>
      <c r="H1419" s="51"/>
      <c r="I1419" s="50"/>
      <c r="J1419" s="50"/>
      <c r="K1419" s="50"/>
      <c r="L1419" s="55" t="str">
        <f t="shared" si="165"/>
        <v/>
      </c>
      <c r="M1419" s="48"/>
      <c r="N1419" s="49"/>
      <c r="O1419" s="50"/>
      <c r="P1419" s="81" t="str">
        <f t="shared" si="171"/>
        <v/>
      </c>
      <c r="Q1419" s="5"/>
      <c r="R1419" s="81" t="str">
        <f t="shared" ref="R1419:R1482" si="178">IF($O1419&gt;0,$O1419,IF($H1419&gt;0,IF($O1420&gt;0,$O1420,""),""))</f>
        <v/>
      </c>
    </row>
    <row r="1420" spans="2:18" ht="13" x14ac:dyDescent="0.3">
      <c r="B1420" s="58">
        <f t="shared" si="174"/>
        <v>0</v>
      </c>
      <c r="C1420" s="58" t="str">
        <f t="shared" si="175"/>
        <v/>
      </c>
      <c r="D1420" s="58" t="str">
        <f>IF(OR(E1420=0,E1420=""),"",COUNTIF($E$7:E1420,E1420)&amp;E1420)</f>
        <v/>
      </c>
      <c r="E1420" s="58" t="str">
        <f t="shared" si="176"/>
        <v/>
      </c>
      <c r="F1420" s="57">
        <f t="shared" si="177"/>
        <v>0</v>
      </c>
      <c r="H1420" s="51"/>
      <c r="I1420" s="50"/>
      <c r="J1420" s="50"/>
      <c r="K1420" s="50"/>
      <c r="L1420" s="55" t="str">
        <f t="shared" si="165"/>
        <v/>
      </c>
      <c r="M1420" s="48"/>
      <c r="N1420" s="49"/>
      <c r="O1420" s="50"/>
      <c r="P1420" s="81" t="str">
        <f t="shared" ref="P1420:P1483" si="179">IF(O1420&gt;0,O1420,IF(H1420&gt;0,IF(OR(P1419="F.TTD",P1419=""),R1421,P1419),""))</f>
        <v/>
      </c>
      <c r="Q1420" s="5"/>
      <c r="R1420" s="81" t="str">
        <f t="shared" si="178"/>
        <v/>
      </c>
    </row>
    <row r="1421" spans="2:18" ht="13" x14ac:dyDescent="0.3">
      <c r="B1421" s="58">
        <f t="shared" si="174"/>
        <v>0</v>
      </c>
      <c r="C1421" s="58" t="str">
        <f t="shared" si="175"/>
        <v/>
      </c>
      <c r="D1421" s="58" t="str">
        <f>IF(OR(E1421=0,E1421=""),"",COUNTIF($E$7:E1421,E1421)&amp;E1421)</f>
        <v/>
      </c>
      <c r="E1421" s="58" t="str">
        <f t="shared" si="176"/>
        <v/>
      </c>
      <c r="F1421" s="57">
        <f t="shared" si="177"/>
        <v>0</v>
      </c>
      <c r="H1421" s="51"/>
      <c r="I1421" s="50"/>
      <c r="J1421" s="50"/>
      <c r="K1421" s="50"/>
      <c r="L1421" s="55" t="str">
        <f t="shared" si="165"/>
        <v/>
      </c>
      <c r="M1421" s="48"/>
      <c r="N1421" s="49"/>
      <c r="O1421" s="50"/>
      <c r="P1421" s="81" t="str">
        <f t="shared" si="179"/>
        <v/>
      </c>
      <c r="Q1421" s="5"/>
      <c r="R1421" s="81" t="str">
        <f t="shared" si="178"/>
        <v/>
      </c>
    </row>
    <row r="1422" spans="2:18" ht="13" x14ac:dyDescent="0.3">
      <c r="B1422" s="58">
        <f t="shared" si="174"/>
        <v>0</v>
      </c>
      <c r="C1422" s="58" t="str">
        <f t="shared" si="175"/>
        <v/>
      </c>
      <c r="D1422" s="58" t="str">
        <f>IF(OR(E1422=0,E1422=""),"",COUNTIF($E$7:E1422,E1422)&amp;E1422)</f>
        <v/>
      </c>
      <c r="E1422" s="58" t="str">
        <f t="shared" si="176"/>
        <v/>
      </c>
      <c r="F1422" s="57">
        <f t="shared" si="177"/>
        <v>0</v>
      </c>
      <c r="H1422" s="51"/>
      <c r="I1422" s="50"/>
      <c r="J1422" s="50"/>
      <c r="K1422" s="50"/>
      <c r="L1422" s="55" t="str">
        <f t="shared" si="165"/>
        <v/>
      </c>
      <c r="M1422" s="48"/>
      <c r="N1422" s="49"/>
      <c r="O1422" s="50"/>
      <c r="P1422" s="81" t="str">
        <f t="shared" si="179"/>
        <v/>
      </c>
      <c r="Q1422" s="5"/>
      <c r="R1422" s="81" t="str">
        <f t="shared" si="178"/>
        <v/>
      </c>
    </row>
    <row r="1423" spans="2:18" ht="13" x14ac:dyDescent="0.3">
      <c r="B1423" s="58">
        <f t="shared" si="174"/>
        <v>0</v>
      </c>
      <c r="C1423" s="58" t="str">
        <f t="shared" si="175"/>
        <v/>
      </c>
      <c r="D1423" s="58" t="str">
        <f>IF(OR(E1423=0,E1423=""),"",COUNTIF($E$7:E1423,E1423)&amp;E1423)</f>
        <v/>
      </c>
      <c r="E1423" s="58" t="str">
        <f t="shared" si="176"/>
        <v/>
      </c>
      <c r="F1423" s="57">
        <f t="shared" si="177"/>
        <v>0</v>
      </c>
      <c r="H1423" s="51"/>
      <c r="I1423" s="50"/>
      <c r="J1423" s="50"/>
      <c r="K1423" s="50"/>
      <c r="L1423" s="55" t="str">
        <f t="shared" ref="L1423:L1489" si="180">IFERROR(IF(K1423="","",VLOOKUP(K1423,T_Akun,2,0)),"Cek Kembali Kode Akun nya!!!")</f>
        <v/>
      </c>
      <c r="M1423" s="48"/>
      <c r="N1423" s="49"/>
      <c r="O1423" s="50"/>
      <c r="P1423" s="81" t="str">
        <f t="shared" si="179"/>
        <v/>
      </c>
      <c r="Q1423" s="5"/>
      <c r="R1423" s="81" t="str">
        <f t="shared" si="178"/>
        <v/>
      </c>
    </row>
    <row r="1424" spans="2:18" ht="13" x14ac:dyDescent="0.3">
      <c r="B1424" s="58">
        <f t="shared" si="174"/>
        <v>0</v>
      </c>
      <c r="C1424" s="58" t="str">
        <f t="shared" si="175"/>
        <v/>
      </c>
      <c r="D1424" s="58" t="str">
        <f>IF(OR(E1424=0,E1424=""),"",COUNTIF($E$7:E1424,E1424)&amp;E1424)</f>
        <v/>
      </c>
      <c r="E1424" s="58" t="str">
        <f t="shared" si="176"/>
        <v/>
      </c>
      <c r="F1424" s="57">
        <f t="shared" si="177"/>
        <v>0</v>
      </c>
      <c r="H1424" s="51"/>
      <c r="I1424" s="50"/>
      <c r="J1424" s="50"/>
      <c r="K1424" s="50"/>
      <c r="L1424" s="55" t="str">
        <f t="shared" si="180"/>
        <v/>
      </c>
      <c r="M1424" s="48"/>
      <c r="N1424" s="49"/>
      <c r="O1424" s="50"/>
      <c r="P1424" s="81" t="str">
        <f t="shared" si="179"/>
        <v/>
      </c>
      <c r="Q1424" s="5"/>
      <c r="R1424" s="81" t="str">
        <f t="shared" si="178"/>
        <v/>
      </c>
    </row>
    <row r="1425" spans="2:18" ht="13" x14ac:dyDescent="0.3">
      <c r="B1425" s="58">
        <f t="shared" si="174"/>
        <v>0</v>
      </c>
      <c r="C1425" s="58" t="str">
        <f t="shared" si="175"/>
        <v/>
      </c>
      <c r="D1425" s="58" t="str">
        <f>IF(OR(E1425=0,E1425=""),"",COUNTIF($E$7:E1425,E1425)&amp;E1425)</f>
        <v/>
      </c>
      <c r="E1425" s="58" t="str">
        <f t="shared" si="176"/>
        <v/>
      </c>
      <c r="F1425" s="57">
        <f t="shared" si="177"/>
        <v>0</v>
      </c>
      <c r="H1425" s="51"/>
      <c r="I1425" s="50"/>
      <c r="J1425" s="50"/>
      <c r="K1425" s="50"/>
      <c r="L1425" s="55" t="str">
        <f t="shared" si="180"/>
        <v/>
      </c>
      <c r="M1425" s="48"/>
      <c r="N1425" s="49"/>
      <c r="O1425" s="50"/>
      <c r="P1425" s="81" t="str">
        <f t="shared" si="179"/>
        <v/>
      </c>
      <c r="Q1425" s="5"/>
      <c r="R1425" s="81" t="str">
        <f t="shared" si="178"/>
        <v/>
      </c>
    </row>
    <row r="1426" spans="2:18" ht="13" x14ac:dyDescent="0.3">
      <c r="B1426" s="58">
        <f t="shared" si="174"/>
        <v>0</v>
      </c>
      <c r="C1426" s="58" t="str">
        <f t="shared" si="175"/>
        <v/>
      </c>
      <c r="D1426" s="58" t="str">
        <f>IF(OR(E1426=0,E1426=""),"",COUNTIF($E$7:E1426,E1426)&amp;E1426)</f>
        <v/>
      </c>
      <c r="E1426" s="58" t="str">
        <f t="shared" si="176"/>
        <v/>
      </c>
      <c r="F1426" s="57">
        <f t="shared" si="177"/>
        <v>0</v>
      </c>
      <c r="H1426" s="51"/>
      <c r="I1426" s="50"/>
      <c r="J1426" s="50"/>
      <c r="K1426" s="85"/>
      <c r="L1426" s="55" t="str">
        <f t="shared" ref="L1426:L1428" si="181">IFERROR(IF(K1426="","",VLOOKUP(K1426,T_Akun,2,0)),"Cek Kembali Kode Akun nya!!!")</f>
        <v/>
      </c>
      <c r="M1426" s="48"/>
      <c r="N1426" s="49"/>
      <c r="O1426" s="50"/>
      <c r="P1426" s="81" t="str">
        <f t="shared" si="179"/>
        <v/>
      </c>
      <c r="Q1426" s="5"/>
      <c r="R1426" s="81" t="str">
        <f t="shared" si="178"/>
        <v/>
      </c>
    </row>
    <row r="1427" spans="2:18" ht="13" x14ac:dyDescent="0.3">
      <c r="B1427" s="58">
        <f t="shared" si="174"/>
        <v>0</v>
      </c>
      <c r="C1427" s="58" t="str">
        <f t="shared" si="175"/>
        <v/>
      </c>
      <c r="D1427" s="58" t="str">
        <f>IF(OR(E1427=0,E1427=""),"",COUNTIF($E$7:E1427,E1427)&amp;E1427)</f>
        <v/>
      </c>
      <c r="E1427" s="58" t="str">
        <f t="shared" si="176"/>
        <v/>
      </c>
      <c r="F1427" s="57">
        <f t="shared" si="177"/>
        <v>0</v>
      </c>
      <c r="H1427" s="51"/>
      <c r="I1427" s="50"/>
      <c r="J1427" s="50"/>
      <c r="K1427" s="50"/>
      <c r="L1427" s="55" t="str">
        <f t="shared" si="181"/>
        <v/>
      </c>
      <c r="M1427" s="48"/>
      <c r="N1427" s="49"/>
      <c r="O1427" s="50"/>
      <c r="P1427" s="81" t="str">
        <f t="shared" si="179"/>
        <v/>
      </c>
      <c r="Q1427" s="5"/>
      <c r="R1427" s="81" t="str">
        <f t="shared" si="178"/>
        <v/>
      </c>
    </row>
    <row r="1428" spans="2:18" ht="13" x14ac:dyDescent="0.3">
      <c r="B1428" s="58">
        <f t="shared" si="174"/>
        <v>0</v>
      </c>
      <c r="C1428" s="58" t="str">
        <f t="shared" si="175"/>
        <v/>
      </c>
      <c r="D1428" s="58" t="str">
        <f>IF(OR(E1428=0,E1428=""),"",COUNTIF($E$7:E1428,E1428)&amp;E1428)</f>
        <v/>
      </c>
      <c r="E1428" s="58" t="str">
        <f t="shared" si="176"/>
        <v/>
      </c>
      <c r="F1428" s="57">
        <f t="shared" si="177"/>
        <v>0</v>
      </c>
      <c r="H1428" s="51"/>
      <c r="I1428" s="50"/>
      <c r="J1428" s="50"/>
      <c r="K1428" s="50"/>
      <c r="L1428" s="55" t="str">
        <f t="shared" si="181"/>
        <v/>
      </c>
      <c r="M1428" s="48"/>
      <c r="N1428" s="49"/>
      <c r="O1428" s="50"/>
      <c r="P1428" s="81" t="str">
        <f t="shared" si="179"/>
        <v/>
      </c>
      <c r="Q1428" s="5"/>
      <c r="R1428" s="81" t="str">
        <f t="shared" si="178"/>
        <v/>
      </c>
    </row>
    <row r="1429" spans="2:18" ht="13" x14ac:dyDescent="0.3">
      <c r="B1429" s="58">
        <f t="shared" si="174"/>
        <v>0</v>
      </c>
      <c r="C1429" s="58" t="str">
        <f t="shared" si="175"/>
        <v/>
      </c>
      <c r="D1429" s="58" t="str">
        <f>IF(OR(E1429=0,E1429=""),"",COUNTIF($E$7:E1429,E1429)&amp;E1429)</f>
        <v/>
      </c>
      <c r="E1429" s="58" t="str">
        <f t="shared" si="176"/>
        <v/>
      </c>
      <c r="F1429" s="57">
        <f t="shared" si="177"/>
        <v>0</v>
      </c>
      <c r="H1429" s="51"/>
      <c r="I1429" s="50"/>
      <c r="J1429" s="50"/>
      <c r="K1429" s="50"/>
      <c r="L1429" s="55" t="str">
        <f t="shared" si="180"/>
        <v/>
      </c>
      <c r="M1429" s="48"/>
      <c r="N1429" s="49"/>
      <c r="O1429" s="50"/>
      <c r="P1429" s="81" t="str">
        <f t="shared" si="179"/>
        <v/>
      </c>
      <c r="Q1429" s="5"/>
      <c r="R1429" s="81" t="str">
        <f t="shared" si="178"/>
        <v/>
      </c>
    </row>
    <row r="1430" spans="2:18" ht="13" x14ac:dyDescent="0.3">
      <c r="B1430" s="58">
        <f t="shared" si="174"/>
        <v>0</v>
      </c>
      <c r="C1430" s="58" t="str">
        <f t="shared" si="175"/>
        <v/>
      </c>
      <c r="D1430" s="58" t="str">
        <f>IF(OR(E1430=0,E1430=""),"",COUNTIF($E$7:E1430,E1430)&amp;E1430)</f>
        <v/>
      </c>
      <c r="E1430" s="58" t="str">
        <f t="shared" si="176"/>
        <v/>
      </c>
      <c r="F1430" s="57">
        <f t="shared" si="177"/>
        <v>0</v>
      </c>
      <c r="H1430" s="51"/>
      <c r="I1430" s="50"/>
      <c r="J1430" s="50"/>
      <c r="K1430" s="50"/>
      <c r="L1430" s="55" t="str">
        <f t="shared" si="180"/>
        <v/>
      </c>
      <c r="M1430" s="48"/>
      <c r="N1430" s="49"/>
      <c r="O1430" s="50"/>
      <c r="P1430" s="81" t="str">
        <f t="shared" si="179"/>
        <v/>
      </c>
      <c r="Q1430" s="5"/>
      <c r="R1430" s="81" t="str">
        <f t="shared" si="178"/>
        <v/>
      </c>
    </row>
    <row r="1431" spans="2:18" ht="13" x14ac:dyDescent="0.3">
      <c r="B1431" s="58">
        <f t="shared" si="174"/>
        <v>0</v>
      </c>
      <c r="C1431" s="58" t="str">
        <f t="shared" si="175"/>
        <v/>
      </c>
      <c r="D1431" s="58" t="str">
        <f>IF(OR(E1431=0,E1431=""),"",COUNTIF($E$7:E1431,E1431)&amp;E1431)</f>
        <v/>
      </c>
      <c r="E1431" s="58" t="str">
        <f t="shared" si="176"/>
        <v/>
      </c>
      <c r="F1431" s="57">
        <f t="shared" si="177"/>
        <v>0</v>
      </c>
      <c r="H1431" s="51"/>
      <c r="I1431" s="50"/>
      <c r="J1431" s="50"/>
      <c r="K1431" s="50"/>
      <c r="L1431" s="55" t="str">
        <f t="shared" si="180"/>
        <v/>
      </c>
      <c r="M1431" s="48"/>
      <c r="N1431" s="49"/>
      <c r="O1431" s="50"/>
      <c r="P1431" s="81" t="str">
        <f t="shared" si="179"/>
        <v/>
      </c>
      <c r="Q1431" s="5"/>
      <c r="R1431" s="81" t="str">
        <f t="shared" si="178"/>
        <v/>
      </c>
    </row>
    <row r="1432" spans="2:18" ht="13" x14ac:dyDescent="0.3">
      <c r="B1432" s="58">
        <f t="shared" si="174"/>
        <v>0</v>
      </c>
      <c r="C1432" s="58" t="str">
        <f t="shared" si="175"/>
        <v/>
      </c>
      <c r="D1432" s="58" t="str">
        <f>IF(OR(E1432=0,E1432=""),"",COUNTIF($E$7:E1432,E1432)&amp;E1432)</f>
        <v/>
      </c>
      <c r="E1432" s="58" t="str">
        <f t="shared" si="176"/>
        <v/>
      </c>
      <c r="F1432" s="57">
        <f t="shared" si="177"/>
        <v>0</v>
      </c>
      <c r="H1432" s="51"/>
      <c r="I1432" s="50"/>
      <c r="J1432" s="50"/>
      <c r="K1432" s="50"/>
      <c r="L1432" s="55" t="str">
        <f t="shared" si="180"/>
        <v/>
      </c>
      <c r="M1432" s="48"/>
      <c r="N1432" s="49"/>
      <c r="O1432" s="50"/>
      <c r="P1432" s="81" t="str">
        <f t="shared" si="179"/>
        <v/>
      </c>
      <c r="Q1432" s="5"/>
      <c r="R1432" s="81" t="str">
        <f t="shared" si="178"/>
        <v/>
      </c>
    </row>
    <row r="1433" spans="2:18" ht="13" x14ac:dyDescent="0.3">
      <c r="B1433" s="58">
        <f t="shared" si="174"/>
        <v>0</v>
      </c>
      <c r="C1433" s="58" t="str">
        <f t="shared" si="175"/>
        <v/>
      </c>
      <c r="D1433" s="58" t="str">
        <f>IF(OR(E1433=0,E1433=""),"",COUNTIF($E$7:E1433,E1433)&amp;E1433)</f>
        <v/>
      </c>
      <c r="E1433" s="58" t="str">
        <f t="shared" si="176"/>
        <v/>
      </c>
      <c r="F1433" s="57">
        <f t="shared" si="177"/>
        <v>0</v>
      </c>
      <c r="H1433" s="51"/>
      <c r="I1433" s="50"/>
      <c r="J1433" s="50"/>
      <c r="K1433" s="50"/>
      <c r="L1433" s="55" t="str">
        <f t="shared" si="180"/>
        <v/>
      </c>
      <c r="M1433" s="48"/>
      <c r="N1433" s="49"/>
      <c r="O1433" s="50"/>
      <c r="P1433" s="81" t="str">
        <f t="shared" si="179"/>
        <v/>
      </c>
      <c r="Q1433" s="5"/>
      <c r="R1433" s="81" t="str">
        <f t="shared" si="178"/>
        <v/>
      </c>
    </row>
    <row r="1434" spans="2:18" ht="13" x14ac:dyDescent="0.3">
      <c r="B1434" s="58">
        <f t="shared" si="174"/>
        <v>0</v>
      </c>
      <c r="C1434" s="58" t="str">
        <f t="shared" si="175"/>
        <v/>
      </c>
      <c r="D1434" s="58" t="str">
        <f>IF(OR(E1434=0,E1434=""),"",COUNTIF($E$7:E1434,E1434)&amp;E1434)</f>
        <v/>
      </c>
      <c r="E1434" s="58" t="str">
        <f t="shared" si="176"/>
        <v/>
      </c>
      <c r="F1434" s="57">
        <f t="shared" si="177"/>
        <v>0</v>
      </c>
      <c r="H1434" s="51"/>
      <c r="I1434" s="50"/>
      <c r="J1434" s="50"/>
      <c r="K1434" s="50"/>
      <c r="L1434" s="55" t="str">
        <f t="shared" si="180"/>
        <v/>
      </c>
      <c r="M1434" s="48"/>
      <c r="N1434" s="49"/>
      <c r="O1434" s="50"/>
      <c r="P1434" s="81" t="str">
        <f t="shared" si="179"/>
        <v/>
      </c>
      <c r="Q1434" s="5"/>
      <c r="R1434" s="81" t="str">
        <f t="shared" si="178"/>
        <v/>
      </c>
    </row>
    <row r="1435" spans="2:18" ht="13" x14ac:dyDescent="0.3">
      <c r="B1435" s="58">
        <f t="shared" si="174"/>
        <v>0</v>
      </c>
      <c r="C1435" s="58" t="str">
        <f t="shared" si="175"/>
        <v/>
      </c>
      <c r="D1435" s="58" t="str">
        <f>IF(OR(E1435=0,E1435=""),"",COUNTIF($E$7:E1435,E1435)&amp;E1435)</f>
        <v/>
      </c>
      <c r="E1435" s="58" t="str">
        <f t="shared" si="176"/>
        <v/>
      </c>
      <c r="F1435" s="57">
        <f t="shared" si="177"/>
        <v>0</v>
      </c>
      <c r="H1435" s="51"/>
      <c r="I1435" s="50"/>
      <c r="J1435" s="50"/>
      <c r="K1435" s="50"/>
      <c r="L1435" s="55" t="str">
        <f t="shared" si="180"/>
        <v/>
      </c>
      <c r="M1435" s="48"/>
      <c r="N1435" s="49"/>
      <c r="O1435" s="50"/>
      <c r="P1435" s="81" t="str">
        <f t="shared" si="179"/>
        <v/>
      </c>
      <c r="Q1435" s="5"/>
      <c r="R1435" s="81" t="str">
        <f t="shared" si="178"/>
        <v/>
      </c>
    </row>
    <row r="1436" spans="2:18" ht="13" x14ac:dyDescent="0.3">
      <c r="B1436" s="58">
        <f t="shared" si="174"/>
        <v>0</v>
      </c>
      <c r="C1436" s="58" t="str">
        <f t="shared" si="175"/>
        <v/>
      </c>
      <c r="D1436" s="58" t="str">
        <f>IF(OR(E1436=0,E1436=""),"",COUNTIF($E$7:E1436,E1436)&amp;E1436)</f>
        <v/>
      </c>
      <c r="E1436" s="58" t="str">
        <f t="shared" si="176"/>
        <v/>
      </c>
      <c r="F1436" s="57">
        <f t="shared" si="177"/>
        <v>0</v>
      </c>
      <c r="H1436" s="51"/>
      <c r="I1436" s="50"/>
      <c r="J1436" s="50"/>
      <c r="K1436" s="50"/>
      <c r="L1436" s="55" t="str">
        <f t="shared" si="180"/>
        <v/>
      </c>
      <c r="M1436" s="48"/>
      <c r="N1436" s="49"/>
      <c r="O1436" s="50"/>
      <c r="P1436" s="81" t="str">
        <f t="shared" si="179"/>
        <v/>
      </c>
      <c r="Q1436" s="5"/>
      <c r="R1436" s="81" t="str">
        <f t="shared" si="178"/>
        <v/>
      </c>
    </row>
    <row r="1437" spans="2:18" ht="13" x14ac:dyDescent="0.3">
      <c r="B1437" s="58">
        <f t="shared" si="174"/>
        <v>0</v>
      </c>
      <c r="C1437" s="58" t="str">
        <f t="shared" si="175"/>
        <v/>
      </c>
      <c r="D1437" s="58" t="str">
        <f>IF(OR(E1437=0,E1437=""),"",COUNTIF($E$7:E1437,E1437)&amp;E1437)</f>
        <v/>
      </c>
      <c r="E1437" s="58" t="str">
        <f t="shared" si="176"/>
        <v/>
      </c>
      <c r="F1437" s="57">
        <f t="shared" si="177"/>
        <v>0</v>
      </c>
      <c r="H1437" s="51"/>
      <c r="I1437" s="50"/>
      <c r="J1437" s="50"/>
      <c r="K1437" s="50"/>
      <c r="L1437" s="55" t="str">
        <f t="shared" si="180"/>
        <v/>
      </c>
      <c r="M1437" s="48"/>
      <c r="N1437" s="49"/>
      <c r="O1437" s="50"/>
      <c r="P1437" s="81" t="str">
        <f t="shared" si="179"/>
        <v/>
      </c>
      <c r="Q1437" s="5"/>
      <c r="R1437" s="81" t="str">
        <f t="shared" si="178"/>
        <v/>
      </c>
    </row>
    <row r="1438" spans="2:18" ht="13" x14ac:dyDescent="0.3">
      <c r="B1438" s="58">
        <f t="shared" si="174"/>
        <v>0</v>
      </c>
      <c r="C1438" s="58" t="str">
        <f t="shared" si="175"/>
        <v/>
      </c>
      <c r="D1438" s="58" t="str">
        <f>IF(OR(E1438=0,E1438=""),"",COUNTIF($E$7:E1438,E1438)&amp;E1438)</f>
        <v/>
      </c>
      <c r="E1438" s="58" t="str">
        <f t="shared" si="176"/>
        <v/>
      </c>
      <c r="F1438" s="57">
        <f t="shared" si="177"/>
        <v>0</v>
      </c>
      <c r="H1438" s="51"/>
      <c r="I1438" s="50"/>
      <c r="J1438" s="50"/>
      <c r="K1438" s="50"/>
      <c r="L1438" s="55" t="str">
        <f t="shared" si="180"/>
        <v/>
      </c>
      <c r="M1438" s="48"/>
      <c r="N1438" s="49"/>
      <c r="O1438" s="50"/>
      <c r="P1438" s="81" t="str">
        <f t="shared" si="179"/>
        <v/>
      </c>
      <c r="Q1438" s="5"/>
      <c r="R1438" s="81" t="str">
        <f t="shared" si="178"/>
        <v/>
      </c>
    </row>
    <row r="1439" spans="2:18" ht="13" x14ac:dyDescent="0.3">
      <c r="B1439" s="58">
        <f t="shared" si="174"/>
        <v>0</v>
      </c>
      <c r="C1439" s="58" t="str">
        <f t="shared" si="175"/>
        <v/>
      </c>
      <c r="D1439" s="58" t="str">
        <f>IF(OR(E1439=0,E1439=""),"",COUNTIF($E$7:E1439,E1439)&amp;E1439)</f>
        <v/>
      </c>
      <c r="E1439" s="58" t="str">
        <f t="shared" si="176"/>
        <v/>
      </c>
      <c r="F1439" s="57">
        <f t="shared" si="177"/>
        <v>0</v>
      </c>
      <c r="H1439" s="51"/>
      <c r="I1439" s="50"/>
      <c r="J1439" s="50"/>
      <c r="K1439" s="50"/>
      <c r="L1439" s="55" t="str">
        <f t="shared" si="180"/>
        <v/>
      </c>
      <c r="M1439" s="48"/>
      <c r="N1439" s="49"/>
      <c r="O1439" s="50"/>
      <c r="P1439" s="81" t="str">
        <f t="shared" si="179"/>
        <v/>
      </c>
      <c r="Q1439" s="5"/>
      <c r="R1439" s="81" t="str">
        <f t="shared" si="178"/>
        <v/>
      </c>
    </row>
    <row r="1440" spans="2:18" ht="13" x14ac:dyDescent="0.3">
      <c r="B1440" s="58">
        <f t="shared" si="174"/>
        <v>0</v>
      </c>
      <c r="C1440" s="58" t="str">
        <f t="shared" si="175"/>
        <v/>
      </c>
      <c r="D1440" s="58" t="str">
        <f>IF(OR(E1440=0,E1440=""),"",COUNTIF($E$7:E1440,E1440)&amp;E1440)</f>
        <v/>
      </c>
      <c r="E1440" s="58" t="str">
        <f t="shared" si="176"/>
        <v/>
      </c>
      <c r="F1440" s="57">
        <f t="shared" si="177"/>
        <v>0</v>
      </c>
      <c r="H1440" s="51"/>
      <c r="I1440" s="50"/>
      <c r="J1440" s="50"/>
      <c r="K1440" s="50"/>
      <c r="L1440" s="55" t="str">
        <f t="shared" si="180"/>
        <v/>
      </c>
      <c r="M1440" s="48"/>
      <c r="N1440" s="49"/>
      <c r="O1440" s="50"/>
      <c r="P1440" s="81" t="str">
        <f t="shared" si="179"/>
        <v/>
      </c>
      <c r="Q1440" s="5"/>
      <c r="R1440" s="81" t="str">
        <f t="shared" si="178"/>
        <v/>
      </c>
    </row>
    <row r="1441" spans="2:18" ht="13" x14ac:dyDescent="0.3">
      <c r="B1441" s="58">
        <f t="shared" si="174"/>
        <v>0</v>
      </c>
      <c r="C1441" s="58" t="str">
        <f t="shared" si="175"/>
        <v/>
      </c>
      <c r="D1441" s="58" t="str">
        <f>IF(OR(E1441=0,E1441=""),"",COUNTIF($E$7:E1441,E1441)&amp;E1441)</f>
        <v/>
      </c>
      <c r="E1441" s="58" t="str">
        <f t="shared" si="176"/>
        <v/>
      </c>
      <c r="F1441" s="57">
        <f t="shared" si="177"/>
        <v>0</v>
      </c>
      <c r="H1441" s="51"/>
      <c r="I1441" s="50"/>
      <c r="J1441" s="50"/>
      <c r="K1441" s="50"/>
      <c r="L1441" s="55" t="str">
        <f t="shared" si="180"/>
        <v/>
      </c>
      <c r="M1441" s="48"/>
      <c r="N1441" s="49"/>
      <c r="O1441" s="50"/>
      <c r="P1441" s="81" t="str">
        <f t="shared" si="179"/>
        <v/>
      </c>
      <c r="Q1441" s="5"/>
      <c r="R1441" s="81" t="str">
        <f t="shared" si="178"/>
        <v/>
      </c>
    </row>
    <row r="1442" spans="2:18" ht="13" x14ac:dyDescent="0.3">
      <c r="B1442" s="58">
        <f t="shared" si="174"/>
        <v>0</v>
      </c>
      <c r="C1442" s="58" t="str">
        <f t="shared" si="175"/>
        <v/>
      </c>
      <c r="D1442" s="58" t="str">
        <f>IF(OR(E1442=0,E1442=""),"",COUNTIF($E$7:E1442,E1442)&amp;E1442)</f>
        <v/>
      </c>
      <c r="E1442" s="58" t="str">
        <f t="shared" si="176"/>
        <v/>
      </c>
      <c r="F1442" s="57">
        <f t="shared" si="177"/>
        <v>0</v>
      </c>
      <c r="H1442" s="51"/>
      <c r="I1442" s="50"/>
      <c r="J1442" s="50"/>
      <c r="K1442" s="50"/>
      <c r="L1442" s="55" t="str">
        <f t="shared" si="180"/>
        <v/>
      </c>
      <c r="M1442" s="48"/>
      <c r="N1442" s="49"/>
      <c r="O1442" s="50"/>
      <c r="P1442" s="81" t="str">
        <f t="shared" si="179"/>
        <v/>
      </c>
      <c r="Q1442" s="5"/>
      <c r="R1442" s="81" t="str">
        <f t="shared" si="178"/>
        <v/>
      </c>
    </row>
    <row r="1443" spans="2:18" ht="13" x14ac:dyDescent="0.3">
      <c r="B1443" s="58">
        <f t="shared" si="174"/>
        <v>0</v>
      </c>
      <c r="C1443" s="58" t="str">
        <f t="shared" si="175"/>
        <v/>
      </c>
      <c r="D1443" s="58" t="str">
        <f>IF(OR(E1443=0,E1443=""),"",COUNTIF($E$7:E1443,E1443)&amp;E1443)</f>
        <v/>
      </c>
      <c r="E1443" s="58" t="str">
        <f t="shared" si="176"/>
        <v/>
      </c>
      <c r="F1443" s="57">
        <f t="shared" si="177"/>
        <v>0</v>
      </c>
      <c r="H1443" s="51"/>
      <c r="I1443" s="50"/>
      <c r="J1443" s="50"/>
      <c r="K1443" s="50"/>
      <c r="L1443" s="55" t="str">
        <f t="shared" si="180"/>
        <v/>
      </c>
      <c r="M1443" s="48"/>
      <c r="N1443" s="49"/>
      <c r="O1443" s="50"/>
      <c r="P1443" s="81" t="str">
        <f t="shared" si="179"/>
        <v/>
      </c>
      <c r="Q1443" s="5"/>
      <c r="R1443" s="81" t="str">
        <f t="shared" si="178"/>
        <v/>
      </c>
    </row>
    <row r="1444" spans="2:18" ht="13" x14ac:dyDescent="0.3">
      <c r="B1444" s="58">
        <f t="shared" si="174"/>
        <v>0</v>
      </c>
      <c r="C1444" s="58" t="str">
        <f t="shared" si="175"/>
        <v/>
      </c>
      <c r="D1444" s="58" t="str">
        <f>IF(OR(E1444=0,E1444=""),"",COUNTIF($E$7:E1444,E1444)&amp;E1444)</f>
        <v/>
      </c>
      <c r="E1444" s="58" t="str">
        <f t="shared" si="176"/>
        <v/>
      </c>
      <c r="F1444" s="57">
        <f t="shared" si="177"/>
        <v>0</v>
      </c>
      <c r="H1444" s="51"/>
      <c r="I1444" s="50"/>
      <c r="J1444" s="50"/>
      <c r="K1444" s="50"/>
      <c r="L1444" s="55" t="str">
        <f t="shared" si="180"/>
        <v/>
      </c>
      <c r="M1444" s="48"/>
      <c r="N1444" s="49"/>
      <c r="O1444" s="50"/>
      <c r="P1444" s="81" t="str">
        <f t="shared" si="179"/>
        <v/>
      </c>
      <c r="Q1444" s="5"/>
      <c r="R1444" s="81" t="str">
        <f t="shared" si="178"/>
        <v/>
      </c>
    </row>
    <row r="1445" spans="2:18" ht="13" x14ac:dyDescent="0.3">
      <c r="B1445" s="58">
        <f t="shared" si="174"/>
        <v>0</v>
      </c>
      <c r="C1445" s="58" t="str">
        <f t="shared" si="175"/>
        <v/>
      </c>
      <c r="D1445" s="58" t="str">
        <f>IF(OR(E1445=0,E1445=""),"",COUNTIF($E$7:E1445,E1445)&amp;E1445)</f>
        <v/>
      </c>
      <c r="E1445" s="58" t="str">
        <f t="shared" si="176"/>
        <v/>
      </c>
      <c r="F1445" s="57">
        <f t="shared" si="177"/>
        <v>0</v>
      </c>
      <c r="H1445" s="51"/>
      <c r="I1445" s="50"/>
      <c r="J1445" s="50"/>
      <c r="K1445" s="50"/>
      <c r="L1445" s="55" t="str">
        <f t="shared" si="180"/>
        <v/>
      </c>
      <c r="M1445" s="48"/>
      <c r="N1445" s="49"/>
      <c r="O1445" s="50"/>
      <c r="P1445" s="81" t="str">
        <f t="shared" si="179"/>
        <v/>
      </c>
      <c r="Q1445" s="5"/>
      <c r="R1445" s="81" t="str">
        <f t="shared" si="178"/>
        <v/>
      </c>
    </row>
    <row r="1446" spans="2:18" ht="13" x14ac:dyDescent="0.3">
      <c r="B1446" s="58">
        <f t="shared" si="174"/>
        <v>0</v>
      </c>
      <c r="C1446" s="58" t="str">
        <f t="shared" si="175"/>
        <v/>
      </c>
      <c r="D1446" s="58" t="str">
        <f>IF(OR(E1446=0,E1446=""),"",COUNTIF($E$7:E1446,E1446)&amp;E1446)</f>
        <v/>
      </c>
      <c r="E1446" s="58" t="str">
        <f t="shared" si="176"/>
        <v/>
      </c>
      <c r="F1446" s="57">
        <f t="shared" si="177"/>
        <v>0</v>
      </c>
      <c r="H1446" s="51"/>
      <c r="I1446" s="50"/>
      <c r="J1446" s="50"/>
      <c r="K1446" s="50"/>
      <c r="L1446" s="55" t="str">
        <f t="shared" si="180"/>
        <v/>
      </c>
      <c r="M1446" s="48"/>
      <c r="N1446" s="49"/>
      <c r="O1446" s="50"/>
      <c r="P1446" s="81" t="str">
        <f t="shared" si="179"/>
        <v/>
      </c>
      <c r="Q1446" s="5"/>
      <c r="R1446" s="81" t="str">
        <f t="shared" si="178"/>
        <v/>
      </c>
    </row>
    <row r="1447" spans="2:18" ht="13" x14ac:dyDescent="0.3">
      <c r="B1447" s="58">
        <f t="shared" si="174"/>
        <v>0</v>
      </c>
      <c r="C1447" s="58" t="str">
        <f t="shared" si="175"/>
        <v/>
      </c>
      <c r="D1447" s="58" t="str">
        <f>IF(OR(E1447=0,E1447=""),"",COUNTIF($E$7:E1447,E1447)&amp;E1447)</f>
        <v/>
      </c>
      <c r="E1447" s="58" t="str">
        <f t="shared" si="176"/>
        <v/>
      </c>
      <c r="F1447" s="57">
        <f t="shared" si="177"/>
        <v>0</v>
      </c>
      <c r="H1447" s="51"/>
      <c r="I1447" s="50"/>
      <c r="J1447" s="50"/>
      <c r="K1447" s="50"/>
      <c r="L1447" s="55" t="str">
        <f t="shared" si="180"/>
        <v/>
      </c>
      <c r="M1447" s="48"/>
      <c r="N1447" s="49"/>
      <c r="O1447" s="50"/>
      <c r="P1447" s="81" t="str">
        <f t="shared" si="179"/>
        <v/>
      </c>
      <c r="Q1447" s="5"/>
      <c r="R1447" s="81" t="str">
        <f t="shared" si="178"/>
        <v/>
      </c>
    </row>
    <row r="1448" spans="2:18" ht="13" x14ac:dyDescent="0.3">
      <c r="B1448" s="58">
        <f t="shared" si="174"/>
        <v>0</v>
      </c>
      <c r="C1448" s="58" t="str">
        <f t="shared" si="175"/>
        <v/>
      </c>
      <c r="D1448" s="58" t="str">
        <f>IF(OR(E1448=0,E1448=""),"",COUNTIF($E$7:E1448,E1448)&amp;E1448)</f>
        <v/>
      </c>
      <c r="E1448" s="58" t="str">
        <f t="shared" si="176"/>
        <v/>
      </c>
      <c r="F1448" s="57">
        <f t="shared" si="177"/>
        <v>0</v>
      </c>
      <c r="H1448" s="51"/>
      <c r="I1448" s="50"/>
      <c r="J1448" s="50"/>
      <c r="K1448" s="50"/>
      <c r="L1448" s="55" t="str">
        <f t="shared" si="180"/>
        <v/>
      </c>
      <c r="M1448" s="48"/>
      <c r="N1448" s="49"/>
      <c r="O1448" s="50"/>
      <c r="P1448" s="81" t="str">
        <f t="shared" si="179"/>
        <v/>
      </c>
      <c r="Q1448" s="5"/>
      <c r="R1448" s="81" t="str">
        <f t="shared" si="178"/>
        <v/>
      </c>
    </row>
    <row r="1449" spans="2:18" ht="13" x14ac:dyDescent="0.3">
      <c r="B1449" s="58">
        <f t="shared" si="174"/>
        <v>0</v>
      </c>
      <c r="C1449" s="58" t="str">
        <f t="shared" si="175"/>
        <v/>
      </c>
      <c r="D1449" s="58" t="str">
        <f>IF(OR(E1449=0,E1449=""),"",COUNTIF($E$7:E1449,E1449)&amp;E1449)</f>
        <v/>
      </c>
      <c r="E1449" s="58" t="str">
        <f t="shared" si="176"/>
        <v/>
      </c>
      <c r="F1449" s="57">
        <f t="shared" si="177"/>
        <v>0</v>
      </c>
      <c r="H1449" s="51"/>
      <c r="I1449" s="50"/>
      <c r="J1449" s="50"/>
      <c r="K1449" s="50"/>
      <c r="L1449" s="55" t="str">
        <f t="shared" si="180"/>
        <v/>
      </c>
      <c r="M1449" s="48"/>
      <c r="N1449" s="49"/>
      <c r="O1449" s="50"/>
      <c r="P1449" s="81" t="str">
        <f t="shared" si="179"/>
        <v/>
      </c>
      <c r="Q1449" s="5"/>
      <c r="R1449" s="81" t="str">
        <f t="shared" si="178"/>
        <v/>
      </c>
    </row>
    <row r="1450" spans="2:18" ht="13" x14ac:dyDescent="0.3">
      <c r="B1450" s="58">
        <f t="shared" si="174"/>
        <v>0</v>
      </c>
      <c r="C1450" s="58" t="str">
        <f t="shared" si="175"/>
        <v/>
      </c>
      <c r="D1450" s="58" t="str">
        <f>IF(OR(E1450=0,E1450=""),"",COUNTIF($E$7:E1450,E1450)&amp;E1450)</f>
        <v/>
      </c>
      <c r="E1450" s="58" t="str">
        <f t="shared" si="176"/>
        <v/>
      </c>
      <c r="F1450" s="57">
        <f t="shared" si="177"/>
        <v>0</v>
      </c>
      <c r="H1450" s="51"/>
      <c r="I1450" s="50"/>
      <c r="J1450" s="50"/>
      <c r="K1450" s="50"/>
      <c r="L1450" s="55" t="str">
        <f t="shared" si="180"/>
        <v/>
      </c>
      <c r="M1450" s="48"/>
      <c r="N1450" s="49"/>
      <c r="O1450" s="50"/>
      <c r="P1450" s="81" t="str">
        <f t="shared" si="179"/>
        <v/>
      </c>
      <c r="Q1450" s="5"/>
      <c r="R1450" s="81" t="str">
        <f t="shared" si="178"/>
        <v/>
      </c>
    </row>
    <row r="1451" spans="2:18" ht="13" x14ac:dyDescent="0.3">
      <c r="B1451" s="58">
        <f t="shared" si="174"/>
        <v>0</v>
      </c>
      <c r="C1451" s="58" t="str">
        <f t="shared" si="175"/>
        <v/>
      </c>
      <c r="D1451" s="58" t="str">
        <f>IF(OR(E1451=0,E1451=""),"",COUNTIF($E$7:E1451,E1451)&amp;E1451)</f>
        <v/>
      </c>
      <c r="E1451" s="58" t="str">
        <f t="shared" si="176"/>
        <v/>
      </c>
      <c r="F1451" s="57">
        <f t="shared" si="177"/>
        <v>0</v>
      </c>
      <c r="H1451" s="51"/>
      <c r="I1451" s="50"/>
      <c r="J1451" s="50"/>
      <c r="K1451" s="50"/>
      <c r="L1451" s="55" t="str">
        <f t="shared" si="180"/>
        <v/>
      </c>
      <c r="M1451" s="48"/>
      <c r="N1451" s="49"/>
      <c r="O1451" s="50"/>
      <c r="P1451" s="81" t="str">
        <f t="shared" si="179"/>
        <v/>
      </c>
      <c r="Q1451" s="5"/>
      <c r="R1451" s="81" t="str">
        <f t="shared" si="178"/>
        <v/>
      </c>
    </row>
    <row r="1452" spans="2:18" ht="13" x14ac:dyDescent="0.3">
      <c r="B1452" s="58">
        <f t="shared" si="174"/>
        <v>0</v>
      </c>
      <c r="C1452" s="58" t="str">
        <f t="shared" si="175"/>
        <v/>
      </c>
      <c r="D1452" s="58" t="str">
        <f>IF(OR(E1452=0,E1452=""),"",COUNTIF($E$7:E1452,E1452)&amp;E1452)</f>
        <v/>
      </c>
      <c r="E1452" s="58" t="str">
        <f t="shared" si="176"/>
        <v/>
      </c>
      <c r="F1452" s="57">
        <f t="shared" si="177"/>
        <v>0</v>
      </c>
      <c r="H1452" s="51"/>
      <c r="I1452" s="50"/>
      <c r="J1452" s="50"/>
      <c r="K1452" s="50"/>
      <c r="L1452" s="55" t="str">
        <f t="shared" si="180"/>
        <v/>
      </c>
      <c r="M1452" s="48"/>
      <c r="N1452" s="49"/>
      <c r="O1452" s="50"/>
      <c r="P1452" s="81" t="str">
        <f t="shared" si="179"/>
        <v/>
      </c>
      <c r="Q1452" s="5"/>
      <c r="R1452" s="81" t="str">
        <f t="shared" si="178"/>
        <v/>
      </c>
    </row>
    <row r="1453" spans="2:18" ht="13" x14ac:dyDescent="0.3">
      <c r="B1453" s="58">
        <f t="shared" si="174"/>
        <v>0</v>
      </c>
      <c r="C1453" s="58" t="str">
        <f t="shared" si="175"/>
        <v/>
      </c>
      <c r="D1453" s="58" t="str">
        <f>IF(OR(E1453=0,E1453=""),"",COUNTIF($E$7:E1453,E1453)&amp;E1453)</f>
        <v/>
      </c>
      <c r="E1453" s="58" t="str">
        <f t="shared" si="176"/>
        <v/>
      </c>
      <c r="F1453" s="57">
        <f t="shared" si="177"/>
        <v>0</v>
      </c>
      <c r="H1453" s="51"/>
      <c r="I1453" s="50"/>
      <c r="J1453" s="50"/>
      <c r="K1453" s="50"/>
      <c r="L1453" s="55" t="str">
        <f t="shared" si="180"/>
        <v/>
      </c>
      <c r="M1453" s="48"/>
      <c r="N1453" s="49"/>
      <c r="O1453" s="50"/>
      <c r="P1453" s="81" t="str">
        <f t="shared" si="179"/>
        <v/>
      </c>
      <c r="Q1453" s="5"/>
      <c r="R1453" s="81" t="str">
        <f t="shared" si="178"/>
        <v/>
      </c>
    </row>
    <row r="1454" spans="2:18" ht="13" x14ac:dyDescent="0.3">
      <c r="B1454" s="58">
        <f t="shared" si="174"/>
        <v>0</v>
      </c>
      <c r="C1454" s="58" t="str">
        <f t="shared" si="175"/>
        <v/>
      </c>
      <c r="D1454" s="58" t="str">
        <f>IF(OR(E1454=0,E1454=""),"",COUNTIF($E$7:E1454,E1454)&amp;E1454)</f>
        <v/>
      </c>
      <c r="E1454" s="58" t="str">
        <f t="shared" si="176"/>
        <v/>
      </c>
      <c r="F1454" s="57">
        <f t="shared" si="177"/>
        <v>0</v>
      </c>
      <c r="H1454" s="51"/>
      <c r="I1454" s="50"/>
      <c r="J1454" s="50"/>
      <c r="K1454" s="50"/>
      <c r="L1454" s="55" t="str">
        <f t="shared" si="180"/>
        <v/>
      </c>
      <c r="M1454" s="48"/>
      <c r="N1454" s="49"/>
      <c r="O1454" s="50"/>
      <c r="P1454" s="81" t="str">
        <f t="shared" si="179"/>
        <v/>
      </c>
      <c r="Q1454" s="5"/>
      <c r="R1454" s="81" t="str">
        <f t="shared" si="178"/>
        <v/>
      </c>
    </row>
    <row r="1455" spans="2:18" ht="13" x14ac:dyDescent="0.3">
      <c r="B1455" s="58">
        <f t="shared" si="174"/>
        <v>0</v>
      </c>
      <c r="C1455" s="58" t="str">
        <f t="shared" si="175"/>
        <v/>
      </c>
      <c r="D1455" s="58" t="str">
        <f>IF(OR(E1455=0,E1455=""),"",COUNTIF($E$7:E1455,E1455)&amp;E1455)</f>
        <v/>
      </c>
      <c r="E1455" s="58" t="str">
        <f t="shared" si="176"/>
        <v/>
      </c>
      <c r="F1455" s="57">
        <f t="shared" si="177"/>
        <v>0</v>
      </c>
      <c r="H1455" s="51"/>
      <c r="I1455" s="50"/>
      <c r="J1455" s="50"/>
      <c r="K1455" s="50"/>
      <c r="L1455" s="55" t="str">
        <f t="shared" si="180"/>
        <v/>
      </c>
      <c r="M1455" s="48"/>
      <c r="N1455" s="49"/>
      <c r="O1455" s="50"/>
      <c r="P1455" s="81" t="str">
        <f t="shared" si="179"/>
        <v/>
      </c>
      <c r="Q1455" s="5"/>
      <c r="R1455" s="81" t="str">
        <f t="shared" si="178"/>
        <v/>
      </c>
    </row>
    <row r="1456" spans="2:18" ht="13" x14ac:dyDescent="0.3">
      <c r="B1456" s="58">
        <f t="shared" si="174"/>
        <v>0</v>
      </c>
      <c r="C1456" s="58" t="str">
        <f t="shared" si="175"/>
        <v/>
      </c>
      <c r="D1456" s="58" t="str">
        <f>IF(OR(E1456=0,E1456=""),"",COUNTIF($E$7:E1456,E1456)&amp;E1456)</f>
        <v/>
      </c>
      <c r="E1456" s="58" t="str">
        <f t="shared" si="176"/>
        <v/>
      </c>
      <c r="F1456" s="57">
        <f t="shared" si="177"/>
        <v>0</v>
      </c>
      <c r="H1456" s="51"/>
      <c r="I1456" s="50"/>
      <c r="J1456" s="50"/>
      <c r="K1456" s="50"/>
      <c r="L1456" s="55" t="str">
        <f t="shared" si="180"/>
        <v/>
      </c>
      <c r="M1456" s="48"/>
      <c r="N1456" s="49"/>
      <c r="O1456" s="50"/>
      <c r="P1456" s="81" t="str">
        <f t="shared" si="179"/>
        <v/>
      </c>
      <c r="Q1456" s="5"/>
      <c r="R1456" s="81" t="str">
        <f t="shared" si="178"/>
        <v/>
      </c>
    </row>
    <row r="1457" spans="2:18" ht="13" x14ac:dyDescent="0.3">
      <c r="B1457" s="58">
        <f t="shared" si="174"/>
        <v>0</v>
      </c>
      <c r="C1457" s="58" t="str">
        <f t="shared" si="175"/>
        <v/>
      </c>
      <c r="D1457" s="58" t="str">
        <f>IF(OR(E1457=0,E1457=""),"",COUNTIF($E$7:E1457,E1457)&amp;E1457)</f>
        <v/>
      </c>
      <c r="E1457" s="58" t="str">
        <f t="shared" si="176"/>
        <v/>
      </c>
      <c r="F1457" s="57">
        <f t="shared" si="177"/>
        <v>0</v>
      </c>
      <c r="H1457" s="51"/>
      <c r="I1457" s="50"/>
      <c r="J1457" s="50"/>
      <c r="K1457" s="50"/>
      <c r="L1457" s="55" t="str">
        <f t="shared" si="180"/>
        <v/>
      </c>
      <c r="M1457" s="48"/>
      <c r="N1457" s="49"/>
      <c r="O1457" s="50"/>
      <c r="P1457" s="81" t="str">
        <f t="shared" si="179"/>
        <v/>
      </c>
      <c r="Q1457" s="5"/>
      <c r="R1457" s="81" t="str">
        <f t="shared" si="178"/>
        <v/>
      </c>
    </row>
    <row r="1458" spans="2:18" ht="13" x14ac:dyDescent="0.3">
      <c r="B1458" s="58">
        <f t="shared" si="174"/>
        <v>0</v>
      </c>
      <c r="C1458" s="58" t="str">
        <f t="shared" si="175"/>
        <v/>
      </c>
      <c r="D1458" s="58" t="str">
        <f>IF(OR(E1458=0,E1458=""),"",COUNTIF($E$7:E1458,E1458)&amp;E1458)</f>
        <v/>
      </c>
      <c r="E1458" s="58" t="str">
        <f t="shared" si="176"/>
        <v/>
      </c>
      <c r="F1458" s="57">
        <f t="shared" si="177"/>
        <v>0</v>
      </c>
      <c r="H1458" s="51"/>
      <c r="I1458" s="50"/>
      <c r="J1458" s="50"/>
      <c r="K1458" s="50"/>
      <c r="L1458" s="55" t="str">
        <f t="shared" si="180"/>
        <v/>
      </c>
      <c r="M1458" s="48"/>
      <c r="N1458" s="49"/>
      <c r="O1458" s="50"/>
      <c r="P1458" s="81" t="str">
        <f t="shared" si="179"/>
        <v/>
      </c>
      <c r="Q1458" s="5"/>
      <c r="R1458" s="81" t="str">
        <f t="shared" si="178"/>
        <v/>
      </c>
    </row>
    <row r="1459" spans="2:18" ht="13" x14ac:dyDescent="0.3">
      <c r="B1459" s="58">
        <f t="shared" si="174"/>
        <v>0</v>
      </c>
      <c r="C1459" s="58" t="str">
        <f t="shared" si="175"/>
        <v/>
      </c>
      <c r="D1459" s="58" t="str">
        <f>IF(OR(E1459=0,E1459=""),"",COUNTIF($E$7:E1459,E1459)&amp;E1459)</f>
        <v/>
      </c>
      <c r="E1459" s="58" t="str">
        <f t="shared" si="176"/>
        <v/>
      </c>
      <c r="F1459" s="57">
        <f t="shared" si="177"/>
        <v>0</v>
      </c>
      <c r="H1459" s="51"/>
      <c r="I1459" s="50"/>
      <c r="J1459" s="50"/>
      <c r="K1459" s="50"/>
      <c r="L1459" s="55" t="str">
        <f t="shared" si="180"/>
        <v/>
      </c>
      <c r="M1459" s="48"/>
      <c r="N1459" s="49"/>
      <c r="O1459" s="50"/>
      <c r="P1459" s="81" t="str">
        <f t="shared" si="179"/>
        <v/>
      </c>
      <c r="Q1459" s="5"/>
      <c r="R1459" s="81" t="str">
        <f t="shared" si="178"/>
        <v/>
      </c>
    </row>
    <row r="1460" spans="2:18" ht="13" x14ac:dyDescent="0.3">
      <c r="B1460" s="58">
        <f t="shared" si="174"/>
        <v>0</v>
      </c>
      <c r="C1460" s="58" t="str">
        <f t="shared" si="175"/>
        <v/>
      </c>
      <c r="D1460" s="58" t="str">
        <f>IF(OR(E1460=0,E1460=""),"",COUNTIF($E$7:E1460,E1460)&amp;E1460)</f>
        <v/>
      </c>
      <c r="E1460" s="58" t="str">
        <f t="shared" si="176"/>
        <v/>
      </c>
      <c r="F1460" s="57">
        <f t="shared" si="177"/>
        <v>0</v>
      </c>
      <c r="H1460" s="51"/>
      <c r="I1460" s="50"/>
      <c r="J1460" s="50"/>
      <c r="K1460" s="50"/>
      <c r="L1460" s="55" t="str">
        <f t="shared" si="180"/>
        <v/>
      </c>
      <c r="M1460" s="48"/>
      <c r="N1460" s="49"/>
      <c r="O1460" s="50"/>
      <c r="P1460" s="81" t="str">
        <f t="shared" si="179"/>
        <v/>
      </c>
      <c r="Q1460" s="5"/>
      <c r="R1460" s="81" t="str">
        <f t="shared" si="178"/>
        <v/>
      </c>
    </row>
    <row r="1461" spans="2:18" ht="13" x14ac:dyDescent="0.3">
      <c r="B1461" s="58">
        <f t="shared" si="174"/>
        <v>0</v>
      </c>
      <c r="C1461" s="58" t="str">
        <f t="shared" si="175"/>
        <v/>
      </c>
      <c r="D1461" s="58" t="str">
        <f>IF(OR(E1461=0,E1461=""),"",COUNTIF($E$7:E1461,E1461)&amp;E1461)</f>
        <v/>
      </c>
      <c r="E1461" s="58" t="str">
        <f t="shared" si="176"/>
        <v/>
      </c>
      <c r="F1461" s="57">
        <f t="shared" si="177"/>
        <v>0</v>
      </c>
      <c r="H1461" s="51"/>
      <c r="I1461" s="50"/>
      <c r="J1461" s="50"/>
      <c r="K1461" s="50"/>
      <c r="L1461" s="55" t="str">
        <f t="shared" si="180"/>
        <v/>
      </c>
      <c r="M1461" s="48"/>
      <c r="N1461" s="49"/>
      <c r="O1461" s="50"/>
      <c r="P1461" s="81" t="str">
        <f t="shared" si="179"/>
        <v/>
      </c>
      <c r="Q1461" s="5"/>
      <c r="R1461" s="81" t="str">
        <f t="shared" si="178"/>
        <v/>
      </c>
    </row>
    <row r="1462" spans="2:18" ht="13" x14ac:dyDescent="0.3">
      <c r="B1462" s="58">
        <f t="shared" si="174"/>
        <v>0</v>
      </c>
      <c r="C1462" s="58" t="str">
        <f t="shared" si="175"/>
        <v/>
      </c>
      <c r="D1462" s="58" t="str">
        <f>IF(OR(E1462=0,E1462=""),"",COUNTIF($E$7:E1462,E1462)&amp;E1462)</f>
        <v/>
      </c>
      <c r="E1462" s="58" t="str">
        <f t="shared" si="176"/>
        <v/>
      </c>
      <c r="F1462" s="57">
        <f t="shared" si="177"/>
        <v>0</v>
      </c>
      <c r="H1462" s="51"/>
      <c r="I1462" s="50"/>
      <c r="J1462" s="50"/>
      <c r="K1462" s="50"/>
      <c r="L1462" s="55" t="str">
        <f t="shared" si="180"/>
        <v/>
      </c>
      <c r="M1462" s="48"/>
      <c r="N1462" s="49"/>
      <c r="O1462" s="50"/>
      <c r="P1462" s="81" t="str">
        <f t="shared" si="179"/>
        <v/>
      </c>
      <c r="Q1462" s="5"/>
      <c r="R1462" s="81" t="str">
        <f t="shared" si="178"/>
        <v/>
      </c>
    </row>
    <row r="1463" spans="2:18" ht="13" x14ac:dyDescent="0.3">
      <c r="B1463" s="58">
        <f t="shared" si="174"/>
        <v>0</v>
      </c>
      <c r="C1463" s="58" t="str">
        <f t="shared" si="175"/>
        <v/>
      </c>
      <c r="D1463" s="58" t="str">
        <f>IF(OR(E1463=0,E1463=""),"",COUNTIF($E$7:E1463,E1463)&amp;E1463)</f>
        <v/>
      </c>
      <c r="E1463" s="58" t="str">
        <f t="shared" si="176"/>
        <v/>
      </c>
      <c r="F1463" s="57">
        <f t="shared" si="177"/>
        <v>0</v>
      </c>
      <c r="H1463" s="51"/>
      <c r="I1463" s="50"/>
      <c r="J1463" s="50"/>
      <c r="K1463" s="50"/>
      <c r="L1463" s="55" t="str">
        <f t="shared" si="180"/>
        <v/>
      </c>
      <c r="M1463" s="48"/>
      <c r="N1463" s="49"/>
      <c r="O1463" s="50"/>
      <c r="P1463" s="81" t="str">
        <f t="shared" si="179"/>
        <v/>
      </c>
      <c r="Q1463" s="5"/>
      <c r="R1463" s="81" t="str">
        <f t="shared" si="178"/>
        <v/>
      </c>
    </row>
    <row r="1464" spans="2:18" ht="13" x14ac:dyDescent="0.3">
      <c r="B1464" s="58">
        <f t="shared" si="174"/>
        <v>0</v>
      </c>
      <c r="C1464" s="58" t="str">
        <f t="shared" si="175"/>
        <v/>
      </c>
      <c r="D1464" s="58" t="str">
        <f>IF(OR(E1464=0,E1464=""),"",COUNTIF($E$7:E1464,E1464)&amp;E1464)</f>
        <v/>
      </c>
      <c r="E1464" s="58" t="str">
        <f t="shared" si="176"/>
        <v/>
      </c>
      <c r="F1464" s="57">
        <f t="shared" si="177"/>
        <v>0</v>
      </c>
      <c r="H1464" s="51"/>
      <c r="I1464" s="50"/>
      <c r="J1464" s="50"/>
      <c r="K1464" s="50"/>
      <c r="L1464" s="55" t="str">
        <f t="shared" si="180"/>
        <v/>
      </c>
      <c r="M1464" s="48"/>
      <c r="N1464" s="49"/>
      <c r="O1464" s="50"/>
      <c r="P1464" s="81" t="str">
        <f t="shared" si="179"/>
        <v/>
      </c>
      <c r="Q1464" s="5"/>
      <c r="R1464" s="81" t="str">
        <f t="shared" si="178"/>
        <v/>
      </c>
    </row>
    <row r="1465" spans="2:18" ht="13" x14ac:dyDescent="0.3">
      <c r="B1465" s="58">
        <f t="shared" si="174"/>
        <v>0</v>
      </c>
      <c r="C1465" s="58" t="str">
        <f t="shared" si="175"/>
        <v/>
      </c>
      <c r="D1465" s="58" t="str">
        <f>IF(OR(E1465=0,E1465=""),"",COUNTIF($E$7:E1465,E1465)&amp;E1465)</f>
        <v/>
      </c>
      <c r="E1465" s="58" t="str">
        <f t="shared" si="176"/>
        <v/>
      </c>
      <c r="F1465" s="57">
        <f t="shared" si="177"/>
        <v>0</v>
      </c>
      <c r="H1465" s="51"/>
      <c r="I1465" s="50"/>
      <c r="J1465" s="50"/>
      <c r="K1465" s="50"/>
      <c r="L1465" s="55" t="str">
        <f t="shared" si="180"/>
        <v/>
      </c>
      <c r="M1465" s="48"/>
      <c r="N1465" s="49"/>
      <c r="O1465" s="50"/>
      <c r="P1465" s="81" t="str">
        <f t="shared" si="179"/>
        <v/>
      </c>
      <c r="Q1465" s="5"/>
      <c r="R1465" s="81" t="str">
        <f t="shared" si="178"/>
        <v/>
      </c>
    </row>
    <row r="1466" spans="2:18" ht="13" x14ac:dyDescent="0.3">
      <c r="B1466" s="58">
        <f t="shared" si="174"/>
        <v>0</v>
      </c>
      <c r="C1466" s="58" t="str">
        <f t="shared" si="175"/>
        <v/>
      </c>
      <c r="D1466" s="58" t="str">
        <f>IF(OR(E1466=0,E1466=""),"",COUNTIF($E$7:E1466,E1466)&amp;E1466)</f>
        <v/>
      </c>
      <c r="E1466" s="58" t="str">
        <f t="shared" si="176"/>
        <v/>
      </c>
      <c r="F1466" s="57">
        <f t="shared" si="177"/>
        <v>0</v>
      </c>
      <c r="H1466" s="51"/>
      <c r="I1466" s="50"/>
      <c r="J1466" s="50"/>
      <c r="K1466" s="50"/>
      <c r="L1466" s="55" t="str">
        <f t="shared" si="180"/>
        <v/>
      </c>
      <c r="M1466" s="48"/>
      <c r="N1466" s="49"/>
      <c r="O1466" s="50"/>
      <c r="P1466" s="81" t="str">
        <f t="shared" si="179"/>
        <v/>
      </c>
      <c r="Q1466" s="5"/>
      <c r="R1466" s="81" t="str">
        <f t="shared" si="178"/>
        <v/>
      </c>
    </row>
    <row r="1467" spans="2:18" ht="13" x14ac:dyDescent="0.3">
      <c r="B1467" s="58">
        <f t="shared" si="174"/>
        <v>0</v>
      </c>
      <c r="C1467" s="58" t="str">
        <f t="shared" si="175"/>
        <v/>
      </c>
      <c r="D1467" s="58" t="str">
        <f>IF(OR(E1467=0,E1467=""),"",COUNTIF($E$7:E1467,E1467)&amp;E1467)</f>
        <v/>
      </c>
      <c r="E1467" s="58" t="str">
        <f t="shared" si="176"/>
        <v/>
      </c>
      <c r="F1467" s="57">
        <f t="shared" si="177"/>
        <v>0</v>
      </c>
      <c r="H1467" s="51"/>
      <c r="I1467" s="50"/>
      <c r="J1467" s="50"/>
      <c r="K1467" s="50"/>
      <c r="L1467" s="55" t="str">
        <f t="shared" si="180"/>
        <v/>
      </c>
      <c r="M1467" s="48"/>
      <c r="N1467" s="49"/>
      <c r="O1467" s="50"/>
      <c r="P1467" s="81" t="str">
        <f t="shared" si="179"/>
        <v/>
      </c>
      <c r="Q1467" s="5"/>
      <c r="R1467" s="81" t="str">
        <f t="shared" si="178"/>
        <v/>
      </c>
    </row>
    <row r="1468" spans="2:18" ht="13" x14ac:dyDescent="0.3">
      <c r="B1468" s="58">
        <f t="shared" si="174"/>
        <v>0</v>
      </c>
      <c r="C1468" s="58" t="str">
        <f t="shared" si="175"/>
        <v/>
      </c>
      <c r="D1468" s="58" t="str">
        <f>IF(OR(E1468=0,E1468=""),"",COUNTIF($E$7:E1468,E1468)&amp;E1468)</f>
        <v/>
      </c>
      <c r="E1468" s="58" t="str">
        <f t="shared" si="176"/>
        <v/>
      </c>
      <c r="F1468" s="57">
        <f t="shared" si="177"/>
        <v>0</v>
      </c>
      <c r="H1468" s="51"/>
      <c r="I1468" s="50"/>
      <c r="J1468" s="50"/>
      <c r="K1468" s="50"/>
      <c r="L1468" s="55" t="str">
        <f t="shared" si="180"/>
        <v/>
      </c>
      <c r="M1468" s="48"/>
      <c r="N1468" s="49"/>
      <c r="O1468" s="50"/>
      <c r="P1468" s="81" t="str">
        <f t="shared" si="179"/>
        <v/>
      </c>
      <c r="Q1468" s="5"/>
      <c r="R1468" s="81" t="str">
        <f t="shared" si="178"/>
        <v/>
      </c>
    </row>
    <row r="1469" spans="2:18" ht="13" x14ac:dyDescent="0.3">
      <c r="B1469" s="58">
        <f t="shared" si="174"/>
        <v>0</v>
      </c>
      <c r="C1469" s="58" t="str">
        <f t="shared" si="175"/>
        <v/>
      </c>
      <c r="D1469" s="58" t="str">
        <f>IF(OR(E1469=0,E1469=""),"",COUNTIF($E$7:E1469,E1469)&amp;E1469)</f>
        <v/>
      </c>
      <c r="E1469" s="58" t="str">
        <f t="shared" si="176"/>
        <v/>
      </c>
      <c r="F1469" s="57">
        <f t="shared" si="177"/>
        <v>0</v>
      </c>
      <c r="H1469" s="51"/>
      <c r="I1469" s="50"/>
      <c r="J1469" s="50"/>
      <c r="K1469" s="50"/>
      <c r="L1469" s="55" t="str">
        <f t="shared" si="180"/>
        <v/>
      </c>
      <c r="M1469" s="48"/>
      <c r="N1469" s="49"/>
      <c r="O1469" s="50"/>
      <c r="P1469" s="81" t="str">
        <f t="shared" si="179"/>
        <v/>
      </c>
      <c r="Q1469" s="5"/>
      <c r="R1469" s="81" t="str">
        <f t="shared" si="178"/>
        <v/>
      </c>
    </row>
    <row r="1470" spans="2:18" ht="13" x14ac:dyDescent="0.3">
      <c r="B1470" s="58">
        <f t="shared" si="174"/>
        <v>0</v>
      </c>
      <c r="C1470" s="58" t="str">
        <f t="shared" si="175"/>
        <v/>
      </c>
      <c r="D1470" s="58" t="str">
        <f>IF(OR(E1470=0,E1470=""),"",COUNTIF($E$7:E1470,E1470)&amp;E1470)</f>
        <v/>
      </c>
      <c r="E1470" s="58" t="str">
        <f t="shared" si="176"/>
        <v/>
      </c>
      <c r="F1470" s="57">
        <f t="shared" si="177"/>
        <v>0</v>
      </c>
      <c r="H1470" s="51"/>
      <c r="I1470" s="50"/>
      <c r="J1470" s="50"/>
      <c r="K1470" s="50"/>
      <c r="L1470" s="55" t="str">
        <f t="shared" si="180"/>
        <v/>
      </c>
      <c r="M1470" s="48"/>
      <c r="N1470" s="49"/>
      <c r="O1470" s="50"/>
      <c r="P1470" s="81" t="str">
        <f t="shared" si="179"/>
        <v/>
      </c>
      <c r="Q1470" s="5"/>
      <c r="R1470" s="81" t="str">
        <f t="shared" si="178"/>
        <v/>
      </c>
    </row>
    <row r="1471" spans="2:18" ht="13" x14ac:dyDescent="0.3">
      <c r="B1471" s="58">
        <f t="shared" si="174"/>
        <v>0</v>
      </c>
      <c r="C1471" s="58" t="str">
        <f t="shared" si="175"/>
        <v/>
      </c>
      <c r="D1471" s="58" t="str">
        <f>IF(OR(E1471=0,E1471=""),"",COUNTIF($E$7:E1471,E1471)&amp;E1471)</f>
        <v/>
      </c>
      <c r="E1471" s="58" t="str">
        <f t="shared" si="176"/>
        <v/>
      </c>
      <c r="F1471" s="57">
        <f t="shared" si="177"/>
        <v>0</v>
      </c>
      <c r="H1471" s="51"/>
      <c r="I1471" s="50"/>
      <c r="J1471" s="50"/>
      <c r="K1471" s="50"/>
      <c r="L1471" s="55" t="str">
        <f t="shared" si="180"/>
        <v/>
      </c>
      <c r="M1471" s="48"/>
      <c r="N1471" s="49"/>
      <c r="O1471" s="50"/>
      <c r="P1471" s="81" t="str">
        <f t="shared" si="179"/>
        <v/>
      </c>
      <c r="Q1471" s="5"/>
      <c r="R1471" s="81" t="str">
        <f t="shared" si="178"/>
        <v/>
      </c>
    </row>
    <row r="1472" spans="2:18" ht="13" x14ac:dyDescent="0.3">
      <c r="B1472" s="58">
        <f t="shared" si="174"/>
        <v>0</v>
      </c>
      <c r="C1472" s="58" t="str">
        <f t="shared" si="175"/>
        <v/>
      </c>
      <c r="D1472" s="58" t="str">
        <f>IF(OR(E1472=0,E1472=""),"",COUNTIF($E$7:E1472,E1472)&amp;E1472)</f>
        <v/>
      </c>
      <c r="E1472" s="58" t="str">
        <f t="shared" si="176"/>
        <v/>
      </c>
      <c r="F1472" s="57">
        <f t="shared" si="177"/>
        <v>0</v>
      </c>
      <c r="H1472" s="51"/>
      <c r="I1472" s="50"/>
      <c r="J1472" s="50"/>
      <c r="K1472" s="50"/>
      <c r="L1472" s="55" t="str">
        <f t="shared" si="180"/>
        <v/>
      </c>
      <c r="M1472" s="48"/>
      <c r="N1472" s="49"/>
      <c r="O1472" s="50"/>
      <c r="P1472" s="81" t="str">
        <f t="shared" si="179"/>
        <v/>
      </c>
      <c r="Q1472" s="5"/>
      <c r="R1472" s="81" t="str">
        <f t="shared" si="178"/>
        <v/>
      </c>
    </row>
    <row r="1473" spans="2:18" ht="13" x14ac:dyDescent="0.3">
      <c r="B1473" s="58">
        <f t="shared" si="174"/>
        <v>0</v>
      </c>
      <c r="C1473" s="58" t="str">
        <f t="shared" si="175"/>
        <v/>
      </c>
      <c r="D1473" s="58" t="str">
        <f>IF(OR(E1473=0,E1473=""),"",COUNTIF($E$7:E1473,E1473)&amp;E1473)</f>
        <v/>
      </c>
      <c r="E1473" s="58" t="str">
        <f t="shared" si="176"/>
        <v/>
      </c>
      <c r="F1473" s="57">
        <f t="shared" si="177"/>
        <v>0</v>
      </c>
      <c r="H1473" s="51"/>
      <c r="I1473" s="50"/>
      <c r="J1473" s="50"/>
      <c r="K1473" s="50"/>
      <c r="L1473" s="55" t="str">
        <f t="shared" si="180"/>
        <v/>
      </c>
      <c r="M1473" s="48"/>
      <c r="N1473" s="49"/>
      <c r="O1473" s="50"/>
      <c r="P1473" s="81" t="str">
        <f t="shared" si="179"/>
        <v/>
      </c>
      <c r="Q1473" s="5"/>
      <c r="R1473" s="81" t="str">
        <f t="shared" si="178"/>
        <v/>
      </c>
    </row>
    <row r="1474" spans="2:18" ht="13" x14ac:dyDescent="0.3">
      <c r="B1474" s="58">
        <f t="shared" si="174"/>
        <v>0</v>
      </c>
      <c r="C1474" s="58" t="str">
        <f t="shared" si="175"/>
        <v/>
      </c>
      <c r="D1474" s="58" t="str">
        <f>IF(OR(E1474=0,E1474=""),"",COUNTIF($E$7:E1474,E1474)&amp;E1474)</f>
        <v/>
      </c>
      <c r="E1474" s="58" t="str">
        <f t="shared" si="176"/>
        <v/>
      </c>
      <c r="F1474" s="57">
        <f t="shared" si="177"/>
        <v>0</v>
      </c>
      <c r="H1474" s="51"/>
      <c r="I1474" s="50"/>
      <c r="J1474" s="50"/>
      <c r="K1474" s="50"/>
      <c r="L1474" s="55" t="str">
        <f t="shared" si="180"/>
        <v/>
      </c>
      <c r="M1474" s="48"/>
      <c r="N1474" s="49"/>
      <c r="O1474" s="50"/>
      <c r="P1474" s="81" t="str">
        <f t="shared" si="179"/>
        <v/>
      </c>
      <c r="Q1474" s="5"/>
      <c r="R1474" s="81" t="str">
        <f t="shared" si="178"/>
        <v/>
      </c>
    </row>
    <row r="1475" spans="2:18" ht="13" x14ac:dyDescent="0.3">
      <c r="B1475" s="58">
        <f t="shared" si="174"/>
        <v>0</v>
      </c>
      <c r="C1475" s="58" t="str">
        <f t="shared" si="175"/>
        <v/>
      </c>
      <c r="D1475" s="58" t="str">
        <f>IF(OR(E1475=0,E1475=""),"",COUNTIF($E$7:E1475,E1475)&amp;E1475)</f>
        <v/>
      </c>
      <c r="E1475" s="58" t="str">
        <f t="shared" si="176"/>
        <v/>
      </c>
      <c r="F1475" s="57">
        <f t="shared" si="177"/>
        <v>0</v>
      </c>
      <c r="H1475" s="51"/>
      <c r="I1475" s="50"/>
      <c r="J1475" s="50"/>
      <c r="K1475" s="50"/>
      <c r="L1475" s="55" t="str">
        <f t="shared" si="180"/>
        <v/>
      </c>
      <c r="M1475" s="48"/>
      <c r="N1475" s="49"/>
      <c r="O1475" s="50"/>
      <c r="P1475" s="81" t="str">
        <f t="shared" si="179"/>
        <v/>
      </c>
      <c r="Q1475" s="5"/>
      <c r="R1475" s="81" t="str">
        <f t="shared" si="178"/>
        <v/>
      </c>
    </row>
    <row r="1476" spans="2:18" ht="13" x14ac:dyDescent="0.3">
      <c r="B1476" s="58">
        <f t="shared" si="174"/>
        <v>0</v>
      </c>
      <c r="C1476" s="58" t="str">
        <f t="shared" si="175"/>
        <v/>
      </c>
      <c r="D1476" s="58" t="str">
        <f>IF(OR(E1476=0,E1476=""),"",COUNTIF($E$7:E1476,E1476)&amp;E1476)</f>
        <v/>
      </c>
      <c r="E1476" s="58" t="str">
        <f t="shared" si="176"/>
        <v/>
      </c>
      <c r="F1476" s="57">
        <f t="shared" si="177"/>
        <v>0</v>
      </c>
      <c r="H1476" s="51"/>
      <c r="I1476" s="50"/>
      <c r="J1476" s="50"/>
      <c r="K1476" s="50"/>
      <c r="L1476" s="55" t="str">
        <f t="shared" si="180"/>
        <v/>
      </c>
      <c r="M1476" s="48"/>
      <c r="N1476" s="49"/>
      <c r="O1476" s="50"/>
      <c r="P1476" s="81" t="str">
        <f t="shared" si="179"/>
        <v/>
      </c>
      <c r="Q1476" s="5"/>
      <c r="R1476" s="81" t="str">
        <f t="shared" si="178"/>
        <v/>
      </c>
    </row>
    <row r="1477" spans="2:18" ht="13" x14ac:dyDescent="0.3">
      <c r="B1477" s="58">
        <f t="shared" si="174"/>
        <v>0</v>
      </c>
      <c r="C1477" s="58" t="str">
        <f t="shared" si="175"/>
        <v/>
      </c>
      <c r="D1477" s="58" t="str">
        <f>IF(OR(E1477=0,E1477=""),"",COUNTIF($E$7:E1477,E1477)&amp;E1477)</f>
        <v/>
      </c>
      <c r="E1477" s="58" t="str">
        <f t="shared" si="176"/>
        <v/>
      </c>
      <c r="F1477" s="57">
        <f t="shared" si="177"/>
        <v>0</v>
      </c>
      <c r="H1477" s="51"/>
      <c r="I1477" s="50"/>
      <c r="J1477" s="50"/>
      <c r="K1477" s="50"/>
      <c r="L1477" s="55" t="str">
        <f t="shared" si="180"/>
        <v/>
      </c>
      <c r="M1477" s="48"/>
      <c r="N1477" s="49"/>
      <c r="O1477" s="50"/>
      <c r="P1477" s="81" t="str">
        <f t="shared" si="179"/>
        <v/>
      </c>
      <c r="Q1477" s="5"/>
      <c r="R1477" s="81" t="str">
        <f t="shared" si="178"/>
        <v/>
      </c>
    </row>
    <row r="1478" spans="2:18" ht="13" x14ac:dyDescent="0.3">
      <c r="B1478" s="58">
        <f t="shared" si="174"/>
        <v>0</v>
      </c>
      <c r="C1478" s="58" t="str">
        <f t="shared" si="175"/>
        <v/>
      </c>
      <c r="D1478" s="58" t="str">
        <f>IF(OR(E1478=0,E1478=""),"",COUNTIF($E$7:E1478,E1478)&amp;E1478)</f>
        <v/>
      </c>
      <c r="E1478" s="58" t="str">
        <f t="shared" si="176"/>
        <v/>
      </c>
      <c r="F1478" s="57">
        <f t="shared" si="177"/>
        <v>0</v>
      </c>
      <c r="H1478" s="51"/>
      <c r="I1478" s="50"/>
      <c r="J1478" s="50"/>
      <c r="K1478" s="50"/>
      <c r="L1478" s="55" t="str">
        <f t="shared" si="180"/>
        <v/>
      </c>
      <c r="M1478" s="48"/>
      <c r="N1478" s="49"/>
      <c r="O1478" s="50"/>
      <c r="P1478" s="81" t="str">
        <f t="shared" si="179"/>
        <v/>
      </c>
      <c r="Q1478" s="5"/>
      <c r="R1478" s="81" t="str">
        <f t="shared" si="178"/>
        <v/>
      </c>
    </row>
    <row r="1479" spans="2:18" ht="13" x14ac:dyDescent="0.3">
      <c r="B1479" s="58">
        <f t="shared" si="174"/>
        <v>0</v>
      </c>
      <c r="C1479" s="58" t="str">
        <f t="shared" si="175"/>
        <v/>
      </c>
      <c r="D1479" s="58" t="str">
        <f>IF(OR(E1479=0,E1479=""),"",COUNTIF($E$7:E1479,E1479)&amp;E1479)</f>
        <v/>
      </c>
      <c r="E1479" s="58" t="str">
        <f t="shared" si="176"/>
        <v/>
      </c>
      <c r="F1479" s="57">
        <f t="shared" si="177"/>
        <v>0</v>
      </c>
      <c r="H1479" s="51"/>
      <c r="I1479" s="50"/>
      <c r="J1479" s="50"/>
      <c r="K1479" s="50"/>
      <c r="L1479" s="55" t="str">
        <f t="shared" si="180"/>
        <v/>
      </c>
      <c r="M1479" s="48"/>
      <c r="N1479" s="49"/>
      <c r="O1479" s="50"/>
      <c r="P1479" s="81" t="str">
        <f t="shared" si="179"/>
        <v/>
      </c>
      <c r="Q1479" s="5"/>
      <c r="R1479" s="81" t="str">
        <f t="shared" si="178"/>
        <v/>
      </c>
    </row>
    <row r="1480" spans="2:18" ht="13" x14ac:dyDescent="0.3">
      <c r="B1480" s="58">
        <f t="shared" si="174"/>
        <v>0</v>
      </c>
      <c r="C1480" s="58" t="str">
        <f t="shared" si="175"/>
        <v/>
      </c>
      <c r="D1480" s="58" t="str">
        <f>IF(OR(E1480=0,E1480=""),"",COUNTIF($E$7:E1480,E1480)&amp;E1480)</f>
        <v/>
      </c>
      <c r="E1480" s="58" t="str">
        <f t="shared" si="176"/>
        <v/>
      </c>
      <c r="F1480" s="57">
        <f t="shared" si="177"/>
        <v>0</v>
      </c>
      <c r="H1480" s="51"/>
      <c r="I1480" s="50"/>
      <c r="J1480" s="50"/>
      <c r="K1480" s="50"/>
      <c r="L1480" s="55" t="str">
        <f t="shared" si="180"/>
        <v/>
      </c>
      <c r="M1480" s="48"/>
      <c r="N1480" s="49"/>
      <c r="O1480" s="50"/>
      <c r="P1480" s="81" t="str">
        <f t="shared" si="179"/>
        <v/>
      </c>
      <c r="Q1480" s="5"/>
      <c r="R1480" s="81" t="str">
        <f t="shared" si="178"/>
        <v/>
      </c>
    </row>
    <row r="1481" spans="2:18" ht="13" x14ac:dyDescent="0.3">
      <c r="B1481" s="58">
        <f t="shared" si="174"/>
        <v>0</v>
      </c>
      <c r="C1481" s="58" t="str">
        <f t="shared" si="175"/>
        <v/>
      </c>
      <c r="D1481" s="58" t="str">
        <f>IF(OR(E1481=0,E1481=""),"",COUNTIF($E$7:E1481,E1481)&amp;E1481)</f>
        <v/>
      </c>
      <c r="E1481" s="58" t="str">
        <f t="shared" si="176"/>
        <v/>
      </c>
      <c r="F1481" s="57">
        <f t="shared" si="177"/>
        <v>0</v>
      </c>
      <c r="H1481" s="51"/>
      <c r="I1481" s="50"/>
      <c r="J1481" s="50"/>
      <c r="K1481" s="50"/>
      <c r="L1481" s="55" t="str">
        <f t="shared" si="180"/>
        <v/>
      </c>
      <c r="M1481" s="48"/>
      <c r="N1481" s="49"/>
      <c r="O1481" s="50"/>
      <c r="P1481" s="81" t="str">
        <f t="shared" si="179"/>
        <v/>
      </c>
      <c r="Q1481" s="5"/>
      <c r="R1481" s="81" t="str">
        <f t="shared" si="178"/>
        <v/>
      </c>
    </row>
    <row r="1482" spans="2:18" ht="13" x14ac:dyDescent="0.3">
      <c r="B1482" s="58">
        <f t="shared" si="174"/>
        <v>0</v>
      </c>
      <c r="C1482" s="58" t="str">
        <f t="shared" si="175"/>
        <v/>
      </c>
      <c r="D1482" s="58" t="str">
        <f>IF(OR(E1482=0,E1482=""),"",COUNTIF($E$7:E1482,E1482)&amp;E1482)</f>
        <v/>
      </c>
      <c r="E1482" s="58" t="str">
        <f t="shared" si="176"/>
        <v/>
      </c>
      <c r="F1482" s="57">
        <f t="shared" si="177"/>
        <v>0</v>
      </c>
      <c r="H1482" s="51"/>
      <c r="I1482" s="50"/>
      <c r="J1482" s="50"/>
      <c r="K1482" s="50"/>
      <c r="L1482" s="55" t="str">
        <f t="shared" si="180"/>
        <v/>
      </c>
      <c r="M1482" s="48"/>
      <c r="N1482" s="49"/>
      <c r="O1482" s="50"/>
      <c r="P1482" s="81" t="str">
        <f t="shared" si="179"/>
        <v/>
      </c>
      <c r="Q1482" s="5"/>
      <c r="R1482" s="81" t="str">
        <f t="shared" si="178"/>
        <v/>
      </c>
    </row>
    <row r="1483" spans="2:18" ht="13" x14ac:dyDescent="0.3">
      <c r="B1483" s="58">
        <f t="shared" ref="B1483:B1547" si="182">IF(C1483&lt;&gt;"","",K1483)</f>
        <v>0</v>
      </c>
      <c r="C1483" s="58" t="str">
        <f t="shared" ref="C1483:C1547" si="183">IF(LEFT(I1483,3)="JP-",K1483,"")</f>
        <v/>
      </c>
      <c r="D1483" s="58" t="str">
        <f>IF(OR(E1483=0,E1483=""),"",COUNTIF($E$7:E1483,E1483)&amp;E1483)</f>
        <v/>
      </c>
      <c r="E1483" s="58" t="str">
        <f t="shared" ref="E1483:E1547" si="184">IF(K1483=Filter_BB,K1483,"")</f>
        <v/>
      </c>
      <c r="F1483" s="57">
        <f t="shared" ref="F1483:F1547" si="185">IF(J1483="",0,1)</f>
        <v>0</v>
      </c>
      <c r="H1483" s="51"/>
      <c r="I1483" s="50"/>
      <c r="J1483" s="50"/>
      <c r="K1483" s="50"/>
      <c r="L1483" s="55" t="str">
        <f t="shared" si="180"/>
        <v/>
      </c>
      <c r="M1483" s="48"/>
      <c r="N1483" s="49"/>
      <c r="O1483" s="50"/>
      <c r="P1483" s="81" t="str">
        <f t="shared" si="179"/>
        <v/>
      </c>
      <c r="Q1483" s="5"/>
      <c r="R1483" s="81" t="str">
        <f t="shared" ref="R1483:R1547" si="186">IF($O1483&gt;0,$O1483,IF($H1483&gt;0,IF($O1484&gt;0,$O1484,""),""))</f>
        <v/>
      </c>
    </row>
    <row r="1484" spans="2:18" ht="13" x14ac:dyDescent="0.3">
      <c r="B1484" s="58">
        <f t="shared" si="182"/>
        <v>0</v>
      </c>
      <c r="C1484" s="58" t="str">
        <f t="shared" si="183"/>
        <v/>
      </c>
      <c r="D1484" s="58" t="str">
        <f>IF(OR(E1484=0,E1484=""),"",COUNTIF($E$7:E1484,E1484)&amp;E1484)</f>
        <v/>
      </c>
      <c r="E1484" s="58" t="str">
        <f t="shared" si="184"/>
        <v/>
      </c>
      <c r="F1484" s="57">
        <f t="shared" si="185"/>
        <v>0</v>
      </c>
      <c r="H1484" s="51"/>
      <c r="I1484" s="50"/>
      <c r="J1484" s="50"/>
      <c r="K1484" s="50"/>
      <c r="L1484" s="55" t="str">
        <f t="shared" si="180"/>
        <v/>
      </c>
      <c r="M1484" s="48"/>
      <c r="N1484" s="49"/>
      <c r="O1484" s="50"/>
      <c r="P1484" s="81" t="str">
        <f t="shared" ref="P1484:P1548" si="187">IF(O1484&gt;0,O1484,IF(H1484&gt;0,IF(OR(P1483="F.TTD",P1483=""),R1485,P1483),""))</f>
        <v/>
      </c>
      <c r="Q1484" s="5"/>
      <c r="R1484" s="81" t="str">
        <f t="shared" si="186"/>
        <v/>
      </c>
    </row>
    <row r="1485" spans="2:18" ht="13" x14ac:dyDescent="0.3">
      <c r="B1485" s="58">
        <f t="shared" si="182"/>
        <v>0</v>
      </c>
      <c r="C1485" s="58" t="str">
        <f t="shared" si="183"/>
        <v/>
      </c>
      <c r="D1485" s="58" t="str">
        <f>IF(OR(E1485=0,E1485=""),"",COUNTIF($E$7:E1485,E1485)&amp;E1485)</f>
        <v/>
      </c>
      <c r="E1485" s="58" t="str">
        <f t="shared" si="184"/>
        <v/>
      </c>
      <c r="F1485" s="57">
        <f t="shared" si="185"/>
        <v>0</v>
      </c>
      <c r="H1485" s="51"/>
      <c r="I1485" s="50"/>
      <c r="J1485" s="50"/>
      <c r="K1485" s="50"/>
      <c r="L1485" s="55" t="str">
        <f t="shared" si="180"/>
        <v/>
      </c>
      <c r="M1485" s="48"/>
      <c r="N1485" s="49"/>
      <c r="O1485" s="50"/>
      <c r="P1485" s="81" t="str">
        <f t="shared" si="187"/>
        <v/>
      </c>
      <c r="Q1485" s="5"/>
      <c r="R1485" s="81" t="str">
        <f t="shared" si="186"/>
        <v/>
      </c>
    </row>
    <row r="1486" spans="2:18" ht="13" x14ac:dyDescent="0.3">
      <c r="B1486" s="58">
        <f t="shared" si="182"/>
        <v>0</v>
      </c>
      <c r="C1486" s="58" t="str">
        <f t="shared" si="183"/>
        <v/>
      </c>
      <c r="D1486" s="58" t="str">
        <f>IF(OR(E1486=0,E1486=""),"",COUNTIF($E$7:E1486,E1486)&amp;E1486)</f>
        <v/>
      </c>
      <c r="E1486" s="58" t="str">
        <f t="shared" si="184"/>
        <v/>
      </c>
      <c r="F1486" s="57">
        <f t="shared" si="185"/>
        <v>0</v>
      </c>
      <c r="H1486" s="51"/>
      <c r="I1486" s="50"/>
      <c r="J1486" s="50"/>
      <c r="K1486" s="50"/>
      <c r="L1486" s="55" t="str">
        <f t="shared" si="180"/>
        <v/>
      </c>
      <c r="M1486" s="48"/>
      <c r="N1486" s="49"/>
      <c r="O1486" s="50"/>
      <c r="P1486" s="81" t="str">
        <f t="shared" si="187"/>
        <v/>
      </c>
      <c r="Q1486" s="5"/>
      <c r="R1486" s="81" t="str">
        <f t="shared" si="186"/>
        <v/>
      </c>
    </row>
    <row r="1487" spans="2:18" ht="13" x14ac:dyDescent="0.3">
      <c r="B1487" s="58">
        <f t="shared" si="182"/>
        <v>0</v>
      </c>
      <c r="C1487" s="58" t="str">
        <f t="shared" si="183"/>
        <v/>
      </c>
      <c r="D1487" s="58" t="str">
        <f>IF(OR(E1487=0,E1487=""),"",COUNTIF($E$7:E1487,E1487)&amp;E1487)</f>
        <v/>
      </c>
      <c r="E1487" s="58" t="str">
        <f t="shared" si="184"/>
        <v/>
      </c>
      <c r="F1487" s="57">
        <f t="shared" si="185"/>
        <v>0</v>
      </c>
      <c r="H1487" s="51"/>
      <c r="I1487" s="50"/>
      <c r="J1487" s="50"/>
      <c r="K1487" s="50"/>
      <c r="L1487" s="55" t="str">
        <f t="shared" si="180"/>
        <v/>
      </c>
      <c r="M1487" s="48"/>
      <c r="N1487" s="49"/>
      <c r="O1487" s="50"/>
      <c r="P1487" s="81" t="str">
        <f t="shared" si="187"/>
        <v/>
      </c>
      <c r="Q1487" s="5"/>
      <c r="R1487" s="81" t="str">
        <f t="shared" si="186"/>
        <v/>
      </c>
    </row>
    <row r="1488" spans="2:18" ht="13" x14ac:dyDescent="0.3">
      <c r="B1488" s="58">
        <f t="shared" si="182"/>
        <v>0</v>
      </c>
      <c r="C1488" s="58" t="str">
        <f t="shared" si="183"/>
        <v/>
      </c>
      <c r="D1488" s="58" t="str">
        <f>IF(OR(E1488=0,E1488=""),"",COUNTIF($E$7:E1488,E1488)&amp;E1488)</f>
        <v/>
      </c>
      <c r="E1488" s="58" t="str">
        <f t="shared" si="184"/>
        <v/>
      </c>
      <c r="F1488" s="57">
        <f t="shared" si="185"/>
        <v>0</v>
      </c>
      <c r="H1488" s="51"/>
      <c r="I1488" s="50"/>
      <c r="J1488" s="50"/>
      <c r="K1488" s="50"/>
      <c r="L1488" s="55" t="str">
        <f t="shared" si="180"/>
        <v/>
      </c>
      <c r="M1488" s="48"/>
      <c r="N1488" s="49"/>
      <c r="O1488" s="50"/>
      <c r="P1488" s="81" t="str">
        <f t="shared" si="187"/>
        <v/>
      </c>
      <c r="Q1488" s="5"/>
      <c r="R1488" s="81" t="str">
        <f t="shared" si="186"/>
        <v/>
      </c>
    </row>
    <row r="1489" spans="2:18" ht="13" x14ac:dyDescent="0.3">
      <c r="B1489" s="58">
        <f t="shared" si="182"/>
        <v>0</v>
      </c>
      <c r="C1489" s="58" t="str">
        <f t="shared" si="183"/>
        <v/>
      </c>
      <c r="D1489" s="58" t="str">
        <f>IF(OR(E1489=0,E1489=""),"",COUNTIF($E$7:E1489,E1489)&amp;E1489)</f>
        <v/>
      </c>
      <c r="E1489" s="58" t="str">
        <f t="shared" si="184"/>
        <v/>
      </c>
      <c r="F1489" s="57">
        <f t="shared" si="185"/>
        <v>0</v>
      </c>
      <c r="H1489" s="51"/>
      <c r="I1489" s="50"/>
      <c r="J1489" s="50"/>
      <c r="K1489" s="50"/>
      <c r="L1489" s="55" t="str">
        <f t="shared" si="180"/>
        <v/>
      </c>
      <c r="M1489" s="48"/>
      <c r="N1489" s="49"/>
      <c r="O1489" s="50"/>
      <c r="P1489" s="81" t="str">
        <f t="shared" si="187"/>
        <v/>
      </c>
      <c r="Q1489" s="5"/>
      <c r="R1489" s="81" t="str">
        <f t="shared" si="186"/>
        <v/>
      </c>
    </row>
    <row r="1490" spans="2:18" ht="13" x14ac:dyDescent="0.3">
      <c r="B1490" s="58">
        <f t="shared" si="182"/>
        <v>0</v>
      </c>
      <c r="C1490" s="58" t="str">
        <f t="shared" si="183"/>
        <v/>
      </c>
      <c r="D1490" s="58" t="str">
        <f>IF(OR(E1490=0,E1490=""),"",COUNTIF($E$7:E1490,E1490)&amp;E1490)</f>
        <v/>
      </c>
      <c r="E1490" s="58" t="str">
        <f t="shared" si="184"/>
        <v/>
      </c>
      <c r="F1490" s="57">
        <f t="shared" si="185"/>
        <v>0</v>
      </c>
      <c r="H1490" s="51"/>
      <c r="I1490" s="50"/>
      <c r="J1490" s="50"/>
      <c r="K1490" s="50"/>
      <c r="L1490" s="55" t="str">
        <f t="shared" ref="L1490:L1556" si="188">IFERROR(IF(K1490="","",VLOOKUP(K1490,T_Akun,2,0)),"Cek Kembali Kode Akun nya!!!")</f>
        <v/>
      </c>
      <c r="M1490" s="48"/>
      <c r="N1490" s="49"/>
      <c r="O1490" s="50"/>
      <c r="P1490" s="81" t="str">
        <f t="shared" si="187"/>
        <v/>
      </c>
      <c r="Q1490" s="5"/>
      <c r="R1490" s="81" t="str">
        <f t="shared" si="186"/>
        <v/>
      </c>
    </row>
    <row r="1491" spans="2:18" ht="13" x14ac:dyDescent="0.3">
      <c r="B1491" s="58">
        <f t="shared" si="182"/>
        <v>0</v>
      </c>
      <c r="C1491" s="58" t="str">
        <f t="shared" si="183"/>
        <v/>
      </c>
      <c r="D1491" s="58" t="str">
        <f>IF(OR(E1491=0,E1491=""),"",COUNTIF($E$7:E1491,E1491)&amp;E1491)</f>
        <v/>
      </c>
      <c r="E1491" s="58" t="str">
        <f t="shared" si="184"/>
        <v/>
      </c>
      <c r="F1491" s="57">
        <f t="shared" si="185"/>
        <v>0</v>
      </c>
      <c r="H1491" s="51"/>
      <c r="I1491" s="50"/>
      <c r="J1491" s="50"/>
      <c r="K1491" s="50"/>
      <c r="L1491" s="55" t="str">
        <f t="shared" si="188"/>
        <v/>
      </c>
      <c r="M1491" s="48"/>
      <c r="N1491" s="49"/>
      <c r="O1491" s="50"/>
      <c r="P1491" s="81" t="str">
        <f t="shared" si="187"/>
        <v/>
      </c>
      <c r="Q1491" s="5"/>
      <c r="R1491" s="81" t="str">
        <f t="shared" si="186"/>
        <v/>
      </c>
    </row>
    <row r="1492" spans="2:18" ht="13" x14ac:dyDescent="0.3">
      <c r="B1492" s="58">
        <f t="shared" si="182"/>
        <v>0</v>
      </c>
      <c r="C1492" s="58" t="str">
        <f t="shared" si="183"/>
        <v/>
      </c>
      <c r="D1492" s="58" t="str">
        <f>IF(OR(E1492=0,E1492=""),"",COUNTIF($E$7:E1492,E1492)&amp;E1492)</f>
        <v/>
      </c>
      <c r="E1492" s="58" t="str">
        <f t="shared" si="184"/>
        <v/>
      </c>
      <c r="F1492" s="57">
        <f t="shared" si="185"/>
        <v>0</v>
      </c>
      <c r="H1492" s="51"/>
      <c r="I1492" s="50"/>
      <c r="J1492" s="50"/>
      <c r="K1492" s="50"/>
      <c r="L1492" s="55" t="str">
        <f t="shared" si="188"/>
        <v/>
      </c>
      <c r="M1492" s="48"/>
      <c r="N1492" s="49"/>
      <c r="O1492" s="50"/>
      <c r="P1492" s="81" t="str">
        <f t="shared" si="187"/>
        <v/>
      </c>
      <c r="Q1492" s="5"/>
      <c r="R1492" s="81" t="str">
        <f t="shared" si="186"/>
        <v/>
      </c>
    </row>
    <row r="1493" spans="2:18" ht="13" x14ac:dyDescent="0.3">
      <c r="B1493" s="58">
        <f t="shared" si="182"/>
        <v>0</v>
      </c>
      <c r="C1493" s="58" t="str">
        <f t="shared" si="183"/>
        <v/>
      </c>
      <c r="D1493" s="58" t="str">
        <f>IF(OR(E1493=0,E1493=""),"",COUNTIF($E$7:E1493,E1493)&amp;E1493)</f>
        <v/>
      </c>
      <c r="E1493" s="58" t="str">
        <f t="shared" si="184"/>
        <v/>
      </c>
      <c r="F1493" s="57">
        <f t="shared" si="185"/>
        <v>0</v>
      </c>
      <c r="H1493" s="51"/>
      <c r="I1493" s="50"/>
      <c r="J1493" s="50"/>
      <c r="K1493" s="50"/>
      <c r="L1493" s="55" t="str">
        <f t="shared" si="188"/>
        <v/>
      </c>
      <c r="M1493" s="48"/>
      <c r="N1493" s="49"/>
      <c r="O1493" s="50"/>
      <c r="P1493" s="81" t="str">
        <f t="shared" si="187"/>
        <v/>
      </c>
      <c r="Q1493" s="5"/>
      <c r="R1493" s="81" t="str">
        <f t="shared" si="186"/>
        <v/>
      </c>
    </row>
    <row r="1494" spans="2:18" ht="13" x14ac:dyDescent="0.3">
      <c r="B1494" s="58">
        <f t="shared" si="182"/>
        <v>0</v>
      </c>
      <c r="C1494" s="58" t="str">
        <f t="shared" si="183"/>
        <v/>
      </c>
      <c r="D1494" s="58" t="str">
        <f>IF(OR(E1494=0,E1494=""),"",COUNTIF($E$7:E1494,E1494)&amp;E1494)</f>
        <v/>
      </c>
      <c r="E1494" s="58" t="str">
        <f t="shared" si="184"/>
        <v/>
      </c>
      <c r="F1494" s="57">
        <f t="shared" si="185"/>
        <v>0</v>
      </c>
      <c r="H1494" s="51"/>
      <c r="I1494" s="50"/>
      <c r="J1494" s="50"/>
      <c r="K1494" s="50"/>
      <c r="L1494" s="55" t="str">
        <f t="shared" si="188"/>
        <v/>
      </c>
      <c r="M1494" s="48"/>
      <c r="N1494" s="49"/>
      <c r="O1494" s="50"/>
      <c r="P1494" s="81" t="str">
        <f t="shared" si="187"/>
        <v/>
      </c>
      <c r="Q1494" s="5"/>
      <c r="R1494" s="81" t="str">
        <f t="shared" si="186"/>
        <v/>
      </c>
    </row>
    <row r="1495" spans="2:18" ht="13" x14ac:dyDescent="0.3">
      <c r="B1495" s="58">
        <f t="shared" si="182"/>
        <v>0</v>
      </c>
      <c r="C1495" s="58" t="str">
        <f t="shared" si="183"/>
        <v/>
      </c>
      <c r="D1495" s="58" t="str">
        <f>IF(OR(E1495=0,E1495=""),"",COUNTIF($E$7:E1495,E1495)&amp;E1495)</f>
        <v/>
      </c>
      <c r="E1495" s="58" t="str">
        <f t="shared" si="184"/>
        <v/>
      </c>
      <c r="F1495" s="57">
        <f t="shared" si="185"/>
        <v>0</v>
      </c>
      <c r="H1495" s="51"/>
      <c r="I1495" s="50"/>
      <c r="J1495" s="50"/>
      <c r="K1495" s="50"/>
      <c r="L1495" s="55" t="str">
        <f t="shared" si="188"/>
        <v/>
      </c>
      <c r="M1495" s="48"/>
      <c r="N1495" s="49"/>
      <c r="O1495" s="50"/>
      <c r="P1495" s="81" t="str">
        <f t="shared" si="187"/>
        <v/>
      </c>
      <c r="Q1495" s="5"/>
      <c r="R1495" s="81" t="str">
        <f t="shared" si="186"/>
        <v/>
      </c>
    </row>
    <row r="1496" spans="2:18" ht="13" x14ac:dyDescent="0.3">
      <c r="B1496" s="58">
        <f t="shared" si="182"/>
        <v>0</v>
      </c>
      <c r="C1496" s="58" t="str">
        <f t="shared" si="183"/>
        <v/>
      </c>
      <c r="D1496" s="58" t="str">
        <f>IF(OR(E1496=0,E1496=""),"",COUNTIF($E$7:E1496,E1496)&amp;E1496)</f>
        <v/>
      </c>
      <c r="E1496" s="58" t="str">
        <f t="shared" si="184"/>
        <v/>
      </c>
      <c r="F1496" s="57">
        <f t="shared" si="185"/>
        <v>0</v>
      </c>
      <c r="H1496" s="51"/>
      <c r="I1496" s="50"/>
      <c r="J1496" s="50"/>
      <c r="K1496" s="50"/>
      <c r="L1496" s="55" t="str">
        <f t="shared" si="188"/>
        <v/>
      </c>
      <c r="M1496" s="48"/>
      <c r="N1496" s="49"/>
      <c r="O1496" s="50"/>
      <c r="P1496" s="81" t="str">
        <f t="shared" si="187"/>
        <v/>
      </c>
      <c r="Q1496" s="5"/>
      <c r="R1496" s="81" t="str">
        <f t="shared" si="186"/>
        <v/>
      </c>
    </row>
    <row r="1497" spans="2:18" ht="13" x14ac:dyDescent="0.3">
      <c r="B1497" s="58">
        <f t="shared" si="182"/>
        <v>0</v>
      </c>
      <c r="C1497" s="58" t="str">
        <f t="shared" si="183"/>
        <v/>
      </c>
      <c r="D1497" s="58" t="str">
        <f>IF(OR(E1497=0,E1497=""),"",COUNTIF($E$7:E1497,E1497)&amp;E1497)</f>
        <v/>
      </c>
      <c r="E1497" s="58" t="str">
        <f t="shared" si="184"/>
        <v/>
      </c>
      <c r="F1497" s="57">
        <f t="shared" si="185"/>
        <v>0</v>
      </c>
      <c r="H1497" s="51"/>
      <c r="I1497" s="50"/>
      <c r="J1497" s="50"/>
      <c r="K1497" s="50"/>
      <c r="L1497" s="55" t="str">
        <f t="shared" si="188"/>
        <v/>
      </c>
      <c r="M1497" s="48"/>
      <c r="N1497" s="49"/>
      <c r="O1497" s="50"/>
      <c r="P1497" s="81" t="str">
        <f t="shared" si="187"/>
        <v/>
      </c>
      <c r="Q1497" s="5"/>
      <c r="R1497" s="81" t="str">
        <f t="shared" si="186"/>
        <v/>
      </c>
    </row>
    <row r="1498" spans="2:18" ht="13" x14ac:dyDescent="0.3">
      <c r="B1498" s="58">
        <f t="shared" si="182"/>
        <v>0</v>
      </c>
      <c r="C1498" s="58" t="str">
        <f t="shared" si="183"/>
        <v/>
      </c>
      <c r="D1498" s="58" t="str">
        <f>IF(OR(E1498=0,E1498=""),"",COUNTIF($E$7:E1498,E1498)&amp;E1498)</f>
        <v/>
      </c>
      <c r="E1498" s="58" t="str">
        <f t="shared" si="184"/>
        <v/>
      </c>
      <c r="F1498" s="57">
        <f t="shared" si="185"/>
        <v>0</v>
      </c>
      <c r="H1498" s="51"/>
      <c r="I1498" s="50"/>
      <c r="J1498" s="50"/>
      <c r="K1498" s="50"/>
      <c r="L1498" s="55" t="str">
        <f t="shared" si="188"/>
        <v/>
      </c>
      <c r="M1498" s="48"/>
      <c r="N1498" s="49"/>
      <c r="O1498" s="50"/>
      <c r="P1498" s="81" t="str">
        <f t="shared" si="187"/>
        <v/>
      </c>
      <c r="Q1498" s="5"/>
      <c r="R1498" s="81" t="str">
        <f t="shared" si="186"/>
        <v/>
      </c>
    </row>
    <row r="1499" spans="2:18" ht="13" x14ac:dyDescent="0.3">
      <c r="B1499" s="58">
        <f t="shared" si="182"/>
        <v>0</v>
      </c>
      <c r="C1499" s="58" t="str">
        <f t="shared" si="183"/>
        <v/>
      </c>
      <c r="D1499" s="58" t="str">
        <f>IF(OR(E1499=0,E1499=""),"",COUNTIF($E$7:E1499,E1499)&amp;E1499)</f>
        <v/>
      </c>
      <c r="E1499" s="58" t="str">
        <f t="shared" si="184"/>
        <v/>
      </c>
      <c r="F1499" s="57">
        <f t="shared" si="185"/>
        <v>0</v>
      </c>
      <c r="H1499" s="51"/>
      <c r="I1499" s="50"/>
      <c r="J1499" s="50"/>
      <c r="K1499" s="50"/>
      <c r="L1499" s="55" t="str">
        <f t="shared" si="188"/>
        <v/>
      </c>
      <c r="M1499" s="48"/>
      <c r="N1499" s="49"/>
      <c r="O1499" s="50"/>
      <c r="P1499" s="81" t="str">
        <f t="shared" si="187"/>
        <v/>
      </c>
      <c r="Q1499" s="5"/>
      <c r="R1499" s="81" t="str">
        <f t="shared" si="186"/>
        <v/>
      </c>
    </row>
    <row r="1500" spans="2:18" ht="13" x14ac:dyDescent="0.3">
      <c r="B1500" s="58">
        <f t="shared" si="182"/>
        <v>0</v>
      </c>
      <c r="C1500" s="58" t="str">
        <f t="shared" si="183"/>
        <v/>
      </c>
      <c r="D1500" s="58" t="str">
        <f>IF(OR(E1500=0,E1500=""),"",COUNTIF($E$7:E1500,E1500)&amp;E1500)</f>
        <v/>
      </c>
      <c r="E1500" s="58" t="str">
        <f t="shared" si="184"/>
        <v/>
      </c>
      <c r="F1500" s="57">
        <f t="shared" si="185"/>
        <v>0</v>
      </c>
      <c r="H1500" s="51"/>
      <c r="I1500" s="50"/>
      <c r="J1500" s="50"/>
      <c r="K1500" s="50"/>
      <c r="L1500" s="55" t="str">
        <f t="shared" si="188"/>
        <v/>
      </c>
      <c r="M1500" s="48"/>
      <c r="N1500" s="49"/>
      <c r="O1500" s="50"/>
      <c r="P1500" s="81" t="str">
        <f t="shared" si="187"/>
        <v/>
      </c>
      <c r="Q1500" s="5"/>
      <c r="R1500" s="81" t="str">
        <f t="shared" si="186"/>
        <v/>
      </c>
    </row>
    <row r="1501" spans="2:18" ht="13" x14ac:dyDescent="0.3">
      <c r="B1501" s="58">
        <f t="shared" si="182"/>
        <v>0</v>
      </c>
      <c r="C1501" s="58" t="str">
        <f t="shared" si="183"/>
        <v/>
      </c>
      <c r="D1501" s="58" t="str">
        <f>IF(OR(E1501=0,E1501=""),"",COUNTIF($E$7:E1501,E1501)&amp;E1501)</f>
        <v/>
      </c>
      <c r="E1501" s="58" t="str">
        <f t="shared" si="184"/>
        <v/>
      </c>
      <c r="F1501" s="57">
        <f t="shared" si="185"/>
        <v>0</v>
      </c>
      <c r="H1501" s="51"/>
      <c r="I1501" s="50"/>
      <c r="J1501" s="50"/>
      <c r="K1501" s="50"/>
      <c r="L1501" s="55" t="str">
        <f t="shared" si="188"/>
        <v/>
      </c>
      <c r="M1501" s="48"/>
      <c r="N1501" s="49"/>
      <c r="O1501" s="50"/>
      <c r="P1501" s="81" t="str">
        <f t="shared" si="187"/>
        <v/>
      </c>
      <c r="Q1501" s="5"/>
      <c r="R1501" s="81" t="str">
        <f t="shared" si="186"/>
        <v/>
      </c>
    </row>
    <row r="1502" spans="2:18" ht="13" x14ac:dyDescent="0.3">
      <c r="B1502" s="58">
        <f t="shared" si="182"/>
        <v>0</v>
      </c>
      <c r="C1502" s="58" t="str">
        <f t="shared" si="183"/>
        <v/>
      </c>
      <c r="D1502" s="58" t="str">
        <f>IF(OR(E1502=0,E1502=""),"",COUNTIF($E$7:E1502,E1502)&amp;E1502)</f>
        <v/>
      </c>
      <c r="E1502" s="58" t="str">
        <f t="shared" si="184"/>
        <v/>
      </c>
      <c r="F1502" s="57">
        <f t="shared" si="185"/>
        <v>0</v>
      </c>
      <c r="H1502" s="51"/>
      <c r="I1502" s="50"/>
      <c r="J1502" s="50"/>
      <c r="K1502" s="50"/>
      <c r="L1502" s="55" t="str">
        <f t="shared" si="188"/>
        <v/>
      </c>
      <c r="M1502" s="48"/>
      <c r="N1502" s="49"/>
      <c r="O1502" s="50"/>
      <c r="P1502" s="81" t="str">
        <f t="shared" si="187"/>
        <v/>
      </c>
      <c r="Q1502" s="5"/>
      <c r="R1502" s="81" t="str">
        <f t="shared" si="186"/>
        <v/>
      </c>
    </row>
    <row r="1503" spans="2:18" ht="13" x14ac:dyDescent="0.3">
      <c r="B1503" s="58">
        <f t="shared" si="182"/>
        <v>0</v>
      </c>
      <c r="C1503" s="58" t="str">
        <f t="shared" si="183"/>
        <v/>
      </c>
      <c r="D1503" s="58" t="str">
        <f>IF(OR(E1503=0,E1503=""),"",COUNTIF($E$7:E1503,E1503)&amp;E1503)</f>
        <v/>
      </c>
      <c r="E1503" s="58" t="str">
        <f t="shared" si="184"/>
        <v/>
      </c>
      <c r="F1503" s="57">
        <f t="shared" si="185"/>
        <v>0</v>
      </c>
      <c r="H1503" s="51"/>
      <c r="I1503" s="50"/>
      <c r="J1503" s="50"/>
      <c r="K1503" s="50"/>
      <c r="L1503" s="55" t="str">
        <f t="shared" si="188"/>
        <v/>
      </c>
      <c r="M1503" s="48"/>
      <c r="N1503" s="49"/>
      <c r="O1503" s="50"/>
      <c r="P1503" s="81" t="str">
        <f t="shared" si="187"/>
        <v/>
      </c>
      <c r="Q1503" s="5"/>
      <c r="R1503" s="81" t="str">
        <f t="shared" si="186"/>
        <v/>
      </c>
    </row>
    <row r="1504" spans="2:18" ht="13" x14ac:dyDescent="0.3">
      <c r="B1504" s="58">
        <f t="shared" si="182"/>
        <v>0</v>
      </c>
      <c r="C1504" s="58" t="str">
        <f t="shared" si="183"/>
        <v/>
      </c>
      <c r="D1504" s="58" t="str">
        <f>IF(OR(E1504=0,E1504=""),"",COUNTIF($E$7:E1504,E1504)&amp;E1504)</f>
        <v/>
      </c>
      <c r="E1504" s="58" t="str">
        <f t="shared" si="184"/>
        <v/>
      </c>
      <c r="F1504" s="57">
        <f t="shared" si="185"/>
        <v>0</v>
      </c>
      <c r="H1504" s="51"/>
      <c r="I1504" s="50"/>
      <c r="J1504" s="50"/>
      <c r="K1504" s="50"/>
      <c r="L1504" s="55" t="str">
        <f t="shared" si="188"/>
        <v/>
      </c>
      <c r="M1504" s="48"/>
      <c r="N1504" s="49"/>
      <c r="O1504" s="50"/>
      <c r="P1504" s="81" t="str">
        <f t="shared" si="187"/>
        <v/>
      </c>
      <c r="Q1504" s="5"/>
      <c r="R1504" s="81" t="str">
        <f t="shared" si="186"/>
        <v/>
      </c>
    </row>
    <row r="1505" spans="2:18" ht="13" x14ac:dyDescent="0.3">
      <c r="B1505" s="58">
        <f t="shared" si="182"/>
        <v>0</v>
      </c>
      <c r="C1505" s="58" t="str">
        <f t="shared" si="183"/>
        <v/>
      </c>
      <c r="D1505" s="58" t="str">
        <f>IF(OR(E1505=0,E1505=""),"",COUNTIF($E$7:E1505,E1505)&amp;E1505)</f>
        <v/>
      </c>
      <c r="E1505" s="58" t="str">
        <f t="shared" si="184"/>
        <v/>
      </c>
      <c r="F1505" s="57">
        <f t="shared" si="185"/>
        <v>0</v>
      </c>
      <c r="H1505" s="51"/>
      <c r="I1505" s="50"/>
      <c r="J1505" s="50"/>
      <c r="K1505" s="50"/>
      <c r="L1505" s="55" t="str">
        <f t="shared" si="188"/>
        <v/>
      </c>
      <c r="M1505" s="48"/>
      <c r="N1505" s="49"/>
      <c r="O1505" s="50"/>
      <c r="P1505" s="81" t="str">
        <f t="shared" si="187"/>
        <v/>
      </c>
      <c r="Q1505" s="5"/>
      <c r="R1505" s="81" t="str">
        <f t="shared" si="186"/>
        <v/>
      </c>
    </row>
    <row r="1506" spans="2:18" ht="13" x14ac:dyDescent="0.3">
      <c r="B1506" s="58">
        <f t="shared" si="182"/>
        <v>0</v>
      </c>
      <c r="C1506" s="58" t="str">
        <f t="shared" si="183"/>
        <v/>
      </c>
      <c r="D1506" s="58" t="str">
        <f>IF(OR(E1506=0,E1506=""),"",COUNTIF($E$7:E1506,E1506)&amp;E1506)</f>
        <v/>
      </c>
      <c r="E1506" s="58" t="str">
        <f t="shared" si="184"/>
        <v/>
      </c>
      <c r="F1506" s="57">
        <f t="shared" si="185"/>
        <v>0</v>
      </c>
      <c r="H1506" s="51"/>
      <c r="I1506" s="50"/>
      <c r="J1506" s="50"/>
      <c r="K1506" s="50"/>
      <c r="L1506" s="55" t="str">
        <f t="shared" si="188"/>
        <v/>
      </c>
      <c r="M1506" s="48"/>
      <c r="N1506" s="49"/>
      <c r="O1506" s="50"/>
      <c r="P1506" s="81" t="str">
        <f t="shared" si="187"/>
        <v/>
      </c>
      <c r="Q1506" s="5"/>
      <c r="R1506" s="81" t="str">
        <f t="shared" si="186"/>
        <v/>
      </c>
    </row>
    <row r="1507" spans="2:18" ht="13" x14ac:dyDescent="0.3">
      <c r="B1507" s="58">
        <f t="shared" si="182"/>
        <v>0</v>
      </c>
      <c r="C1507" s="58" t="str">
        <f t="shared" si="183"/>
        <v/>
      </c>
      <c r="D1507" s="58" t="str">
        <f>IF(OR(E1507=0,E1507=""),"",COUNTIF($E$7:E1507,E1507)&amp;E1507)</f>
        <v/>
      </c>
      <c r="E1507" s="58" t="str">
        <f t="shared" si="184"/>
        <v/>
      </c>
      <c r="F1507" s="57">
        <f t="shared" si="185"/>
        <v>0</v>
      </c>
      <c r="H1507" s="51"/>
      <c r="I1507" s="50"/>
      <c r="J1507" s="50"/>
      <c r="K1507" s="50"/>
      <c r="L1507" s="55" t="str">
        <f t="shared" si="188"/>
        <v/>
      </c>
      <c r="M1507" s="48"/>
      <c r="N1507" s="49"/>
      <c r="O1507" s="50"/>
      <c r="P1507" s="81" t="str">
        <f t="shared" si="187"/>
        <v/>
      </c>
      <c r="Q1507" s="5"/>
      <c r="R1507" s="81" t="str">
        <f t="shared" si="186"/>
        <v/>
      </c>
    </row>
    <row r="1508" spans="2:18" ht="13" x14ac:dyDescent="0.3">
      <c r="B1508" s="58">
        <f t="shared" si="182"/>
        <v>0</v>
      </c>
      <c r="C1508" s="58" t="str">
        <f t="shared" si="183"/>
        <v/>
      </c>
      <c r="D1508" s="58" t="str">
        <f>IF(OR(E1508=0,E1508=""),"",COUNTIF($E$7:E1508,E1508)&amp;E1508)</f>
        <v/>
      </c>
      <c r="E1508" s="58" t="str">
        <f t="shared" si="184"/>
        <v/>
      </c>
      <c r="F1508" s="57">
        <f t="shared" si="185"/>
        <v>0</v>
      </c>
      <c r="H1508" s="51"/>
      <c r="I1508" s="50"/>
      <c r="J1508" s="50"/>
      <c r="K1508" s="50"/>
      <c r="L1508" s="55" t="str">
        <f t="shared" si="188"/>
        <v/>
      </c>
      <c r="M1508" s="48"/>
      <c r="N1508" s="49"/>
      <c r="O1508" s="50"/>
      <c r="P1508" s="81" t="str">
        <f t="shared" si="187"/>
        <v/>
      </c>
      <c r="Q1508" s="5"/>
      <c r="R1508" s="81" t="str">
        <f t="shared" si="186"/>
        <v/>
      </c>
    </row>
    <row r="1509" spans="2:18" ht="13" x14ac:dyDescent="0.3">
      <c r="B1509" s="58">
        <f t="shared" si="182"/>
        <v>0</v>
      </c>
      <c r="C1509" s="58" t="str">
        <f t="shared" si="183"/>
        <v/>
      </c>
      <c r="D1509" s="58" t="str">
        <f>IF(OR(E1509=0,E1509=""),"",COUNTIF($E$7:E1509,E1509)&amp;E1509)</f>
        <v/>
      </c>
      <c r="E1509" s="58" t="str">
        <f t="shared" si="184"/>
        <v/>
      </c>
      <c r="F1509" s="57">
        <f t="shared" si="185"/>
        <v>0</v>
      </c>
      <c r="H1509" s="51"/>
      <c r="I1509" s="50"/>
      <c r="J1509" s="50"/>
      <c r="K1509" s="50"/>
      <c r="L1509" s="55" t="str">
        <f t="shared" si="188"/>
        <v/>
      </c>
      <c r="M1509" s="48"/>
      <c r="N1509" s="49"/>
      <c r="O1509" s="50"/>
      <c r="P1509" s="81" t="str">
        <f t="shared" si="187"/>
        <v/>
      </c>
      <c r="Q1509" s="5"/>
      <c r="R1509" s="81" t="str">
        <f t="shared" si="186"/>
        <v/>
      </c>
    </row>
    <row r="1510" spans="2:18" ht="13" x14ac:dyDescent="0.3">
      <c r="B1510" s="58">
        <f t="shared" si="182"/>
        <v>0</v>
      </c>
      <c r="C1510" s="58" t="str">
        <f t="shared" si="183"/>
        <v/>
      </c>
      <c r="D1510" s="58" t="str">
        <f>IF(OR(E1510=0,E1510=""),"",COUNTIF($E$7:E1510,E1510)&amp;E1510)</f>
        <v/>
      </c>
      <c r="E1510" s="58" t="str">
        <f t="shared" si="184"/>
        <v/>
      </c>
      <c r="F1510" s="57">
        <f t="shared" si="185"/>
        <v>0</v>
      </c>
      <c r="H1510" s="51"/>
      <c r="I1510" s="50"/>
      <c r="J1510" s="50"/>
      <c r="K1510" s="50"/>
      <c r="L1510" s="55" t="str">
        <f t="shared" si="188"/>
        <v/>
      </c>
      <c r="M1510" s="48"/>
      <c r="N1510" s="49"/>
      <c r="O1510" s="50"/>
      <c r="P1510" s="81" t="str">
        <f t="shared" si="187"/>
        <v/>
      </c>
      <c r="Q1510" s="5"/>
      <c r="R1510" s="81" t="str">
        <f t="shared" si="186"/>
        <v/>
      </c>
    </row>
    <row r="1511" spans="2:18" ht="13" x14ac:dyDescent="0.3">
      <c r="B1511" s="58">
        <f t="shared" si="182"/>
        <v>0</v>
      </c>
      <c r="C1511" s="58" t="str">
        <f t="shared" si="183"/>
        <v/>
      </c>
      <c r="D1511" s="58" t="str">
        <f>IF(OR(E1511=0,E1511=""),"",COUNTIF($E$7:E1511,E1511)&amp;E1511)</f>
        <v/>
      </c>
      <c r="E1511" s="58" t="str">
        <f t="shared" si="184"/>
        <v/>
      </c>
      <c r="F1511" s="57">
        <f t="shared" si="185"/>
        <v>0</v>
      </c>
      <c r="H1511" s="51"/>
      <c r="I1511" s="50"/>
      <c r="J1511" s="50"/>
      <c r="K1511" s="50"/>
      <c r="L1511" s="55" t="str">
        <f t="shared" si="188"/>
        <v/>
      </c>
      <c r="M1511" s="48"/>
      <c r="N1511" s="49"/>
      <c r="O1511" s="50"/>
      <c r="P1511" s="81" t="str">
        <f t="shared" si="187"/>
        <v/>
      </c>
      <c r="Q1511" s="5"/>
      <c r="R1511" s="81" t="str">
        <f t="shared" si="186"/>
        <v/>
      </c>
    </row>
    <row r="1512" spans="2:18" ht="13" x14ac:dyDescent="0.3">
      <c r="B1512" s="58">
        <f t="shared" si="182"/>
        <v>0</v>
      </c>
      <c r="C1512" s="58" t="str">
        <f t="shared" si="183"/>
        <v/>
      </c>
      <c r="D1512" s="58" t="str">
        <f>IF(OR(E1512=0,E1512=""),"",COUNTIF($E$7:E1512,E1512)&amp;E1512)</f>
        <v/>
      </c>
      <c r="E1512" s="58" t="str">
        <f t="shared" si="184"/>
        <v/>
      </c>
      <c r="F1512" s="57">
        <f t="shared" si="185"/>
        <v>0</v>
      </c>
      <c r="H1512" s="51"/>
      <c r="I1512" s="50"/>
      <c r="J1512" s="50"/>
      <c r="K1512" s="50"/>
      <c r="L1512" s="55" t="str">
        <f t="shared" si="188"/>
        <v/>
      </c>
      <c r="M1512" s="48"/>
      <c r="N1512" s="49"/>
      <c r="O1512" s="50"/>
      <c r="P1512" s="81" t="str">
        <f t="shared" si="187"/>
        <v/>
      </c>
      <c r="Q1512" s="5"/>
      <c r="R1512" s="81" t="str">
        <f t="shared" si="186"/>
        <v/>
      </c>
    </row>
    <row r="1513" spans="2:18" ht="13" x14ac:dyDescent="0.3">
      <c r="B1513" s="58">
        <f t="shared" si="182"/>
        <v>0</v>
      </c>
      <c r="C1513" s="58" t="str">
        <f t="shared" si="183"/>
        <v/>
      </c>
      <c r="D1513" s="58" t="str">
        <f>IF(OR(E1513=0,E1513=""),"",COUNTIF($E$7:E1513,E1513)&amp;E1513)</f>
        <v/>
      </c>
      <c r="E1513" s="58" t="str">
        <f t="shared" si="184"/>
        <v/>
      </c>
      <c r="F1513" s="57">
        <f t="shared" si="185"/>
        <v>0</v>
      </c>
      <c r="H1513" s="51"/>
      <c r="I1513" s="50"/>
      <c r="J1513" s="50"/>
      <c r="K1513" s="50"/>
      <c r="L1513" s="55" t="str">
        <f t="shared" ref="L1513" si="189">IFERROR(IF(K1513="","",VLOOKUP(K1513,T_Akun,2,0)),"Cek Kembali Kode Akun nya!!!")</f>
        <v/>
      </c>
      <c r="M1513" s="48"/>
      <c r="N1513" s="49"/>
      <c r="O1513" s="50"/>
      <c r="P1513" s="81" t="str">
        <f t="shared" si="187"/>
        <v/>
      </c>
      <c r="Q1513" s="5"/>
      <c r="R1513" s="81" t="str">
        <f t="shared" si="186"/>
        <v/>
      </c>
    </row>
    <row r="1514" spans="2:18" ht="13" x14ac:dyDescent="0.3">
      <c r="B1514" s="58">
        <f t="shared" si="182"/>
        <v>0</v>
      </c>
      <c r="C1514" s="58" t="str">
        <f t="shared" si="183"/>
        <v/>
      </c>
      <c r="D1514" s="58" t="str">
        <f>IF(OR(E1514=0,E1514=""),"",COUNTIF($E$7:E1514,E1514)&amp;E1514)</f>
        <v/>
      </c>
      <c r="E1514" s="58" t="str">
        <f t="shared" si="184"/>
        <v/>
      </c>
      <c r="F1514" s="57">
        <f t="shared" si="185"/>
        <v>0</v>
      </c>
      <c r="H1514" s="51"/>
      <c r="I1514" s="50"/>
      <c r="J1514" s="50"/>
      <c r="K1514" s="50"/>
      <c r="L1514" s="55" t="str">
        <f t="shared" si="188"/>
        <v/>
      </c>
      <c r="M1514" s="48"/>
      <c r="N1514" s="49"/>
      <c r="O1514" s="50"/>
      <c r="P1514" s="81" t="str">
        <f t="shared" si="187"/>
        <v/>
      </c>
      <c r="Q1514" s="5"/>
      <c r="R1514" s="81" t="str">
        <f t="shared" si="186"/>
        <v/>
      </c>
    </row>
    <row r="1515" spans="2:18" ht="13" x14ac:dyDescent="0.3">
      <c r="B1515" s="58">
        <f t="shared" si="182"/>
        <v>0</v>
      </c>
      <c r="C1515" s="58" t="str">
        <f t="shared" si="183"/>
        <v/>
      </c>
      <c r="D1515" s="58" t="str">
        <f>IF(OR(E1515=0,E1515=""),"",COUNTIF($E$7:E1515,E1515)&amp;E1515)</f>
        <v/>
      </c>
      <c r="E1515" s="58" t="str">
        <f t="shared" si="184"/>
        <v/>
      </c>
      <c r="F1515" s="57">
        <f t="shared" si="185"/>
        <v>0</v>
      </c>
      <c r="H1515" s="51"/>
      <c r="I1515" s="50"/>
      <c r="J1515" s="50"/>
      <c r="K1515" s="50"/>
      <c r="L1515" s="55" t="str">
        <f t="shared" si="188"/>
        <v/>
      </c>
      <c r="M1515" s="48"/>
      <c r="N1515" s="49"/>
      <c r="O1515" s="50"/>
      <c r="P1515" s="81" t="str">
        <f t="shared" si="187"/>
        <v/>
      </c>
      <c r="Q1515" s="5"/>
      <c r="R1515" s="81" t="str">
        <f t="shared" si="186"/>
        <v/>
      </c>
    </row>
    <row r="1516" spans="2:18" ht="13" x14ac:dyDescent="0.3">
      <c r="B1516" s="58">
        <f t="shared" si="182"/>
        <v>0</v>
      </c>
      <c r="C1516" s="58" t="str">
        <f t="shared" si="183"/>
        <v/>
      </c>
      <c r="D1516" s="58" t="str">
        <f>IF(OR(E1516=0,E1516=""),"",COUNTIF($E$7:E1516,E1516)&amp;E1516)</f>
        <v/>
      </c>
      <c r="E1516" s="58" t="str">
        <f t="shared" si="184"/>
        <v/>
      </c>
      <c r="F1516" s="57">
        <f t="shared" si="185"/>
        <v>0</v>
      </c>
      <c r="H1516" s="51"/>
      <c r="I1516" s="50"/>
      <c r="J1516" s="50"/>
      <c r="K1516" s="50"/>
      <c r="L1516" s="55" t="str">
        <f t="shared" si="188"/>
        <v/>
      </c>
      <c r="M1516" s="48"/>
      <c r="N1516" s="49"/>
      <c r="O1516" s="50"/>
      <c r="P1516" s="81" t="str">
        <f t="shared" si="187"/>
        <v/>
      </c>
      <c r="Q1516" s="5"/>
      <c r="R1516" s="81" t="str">
        <f t="shared" si="186"/>
        <v/>
      </c>
    </row>
    <row r="1517" spans="2:18" ht="13" x14ac:dyDescent="0.3">
      <c r="B1517" s="58">
        <f t="shared" si="182"/>
        <v>0</v>
      </c>
      <c r="C1517" s="58" t="str">
        <f t="shared" si="183"/>
        <v/>
      </c>
      <c r="D1517" s="58" t="str">
        <f>IF(OR(E1517=0,E1517=""),"",COUNTIF($E$7:E1517,E1517)&amp;E1517)</f>
        <v/>
      </c>
      <c r="E1517" s="58" t="str">
        <f t="shared" si="184"/>
        <v/>
      </c>
      <c r="F1517" s="57">
        <f t="shared" si="185"/>
        <v>0</v>
      </c>
      <c r="H1517" s="51"/>
      <c r="I1517" s="50"/>
      <c r="J1517" s="50"/>
      <c r="K1517" s="50"/>
      <c r="L1517" s="55" t="str">
        <f t="shared" si="188"/>
        <v/>
      </c>
      <c r="M1517" s="48"/>
      <c r="N1517" s="49"/>
      <c r="O1517" s="50"/>
      <c r="P1517" s="81" t="str">
        <f t="shared" si="187"/>
        <v/>
      </c>
      <c r="Q1517" s="5"/>
      <c r="R1517" s="81" t="str">
        <f t="shared" si="186"/>
        <v/>
      </c>
    </row>
    <row r="1518" spans="2:18" ht="13" x14ac:dyDescent="0.3">
      <c r="B1518" s="58">
        <f t="shared" si="182"/>
        <v>0</v>
      </c>
      <c r="C1518" s="58" t="str">
        <f t="shared" si="183"/>
        <v/>
      </c>
      <c r="D1518" s="58" t="str">
        <f>IF(OR(E1518=0,E1518=""),"",COUNTIF($E$7:E1518,E1518)&amp;E1518)</f>
        <v/>
      </c>
      <c r="E1518" s="58" t="str">
        <f t="shared" si="184"/>
        <v/>
      </c>
      <c r="F1518" s="57">
        <f t="shared" si="185"/>
        <v>0</v>
      </c>
      <c r="H1518" s="51"/>
      <c r="I1518" s="50"/>
      <c r="J1518" s="50"/>
      <c r="K1518" s="50"/>
      <c r="L1518" s="55" t="str">
        <f t="shared" si="188"/>
        <v/>
      </c>
      <c r="M1518" s="48"/>
      <c r="N1518" s="49"/>
      <c r="O1518" s="50"/>
      <c r="P1518" s="81" t="str">
        <f t="shared" si="187"/>
        <v/>
      </c>
      <c r="Q1518" s="5"/>
      <c r="R1518" s="81" t="str">
        <f t="shared" si="186"/>
        <v/>
      </c>
    </row>
    <row r="1519" spans="2:18" ht="16.5" customHeight="1" x14ac:dyDescent="0.3">
      <c r="B1519" s="58">
        <f t="shared" si="182"/>
        <v>0</v>
      </c>
      <c r="C1519" s="58" t="str">
        <f t="shared" si="183"/>
        <v/>
      </c>
      <c r="D1519" s="58" t="str">
        <f>IF(OR(E1519=0,E1519=""),"",COUNTIF($E$7:E1519,E1519)&amp;E1519)</f>
        <v/>
      </c>
      <c r="E1519" s="58" t="str">
        <f t="shared" si="184"/>
        <v/>
      </c>
      <c r="F1519" s="57">
        <f t="shared" si="185"/>
        <v>0</v>
      </c>
      <c r="H1519" s="51"/>
      <c r="I1519" s="50"/>
      <c r="J1519" s="50"/>
      <c r="K1519" s="50"/>
      <c r="L1519" s="55" t="str">
        <f t="shared" si="188"/>
        <v/>
      </c>
      <c r="M1519" s="48"/>
      <c r="N1519" s="49"/>
      <c r="O1519" s="50"/>
      <c r="P1519" s="81" t="str">
        <f t="shared" si="187"/>
        <v/>
      </c>
      <c r="Q1519" s="5"/>
      <c r="R1519" s="81" t="str">
        <f t="shared" si="186"/>
        <v/>
      </c>
    </row>
    <row r="1520" spans="2:18" ht="16.5" customHeight="1" x14ac:dyDescent="0.3">
      <c r="B1520" s="58">
        <f t="shared" si="182"/>
        <v>0</v>
      </c>
      <c r="C1520" s="58" t="str">
        <f t="shared" si="183"/>
        <v/>
      </c>
      <c r="D1520" s="58" t="str">
        <f>IF(OR(E1520=0,E1520=""),"",COUNTIF($E$7:E1520,E1520)&amp;E1520)</f>
        <v/>
      </c>
      <c r="E1520" s="58" t="str">
        <f t="shared" si="184"/>
        <v/>
      </c>
      <c r="F1520" s="57">
        <f t="shared" si="185"/>
        <v>0</v>
      </c>
      <c r="H1520" s="51"/>
      <c r="I1520" s="50"/>
      <c r="J1520" s="50"/>
      <c r="K1520" s="50"/>
      <c r="L1520" s="55" t="str">
        <f t="shared" si="188"/>
        <v/>
      </c>
      <c r="M1520" s="48"/>
      <c r="N1520" s="49"/>
      <c r="O1520" s="50"/>
      <c r="P1520" s="81" t="str">
        <f t="shared" si="187"/>
        <v/>
      </c>
      <c r="Q1520" s="5"/>
      <c r="R1520" s="81" t="str">
        <f t="shared" si="186"/>
        <v/>
      </c>
    </row>
    <row r="1521" spans="2:18" ht="13" x14ac:dyDescent="0.3">
      <c r="B1521" s="58">
        <f t="shared" si="182"/>
        <v>0</v>
      </c>
      <c r="C1521" s="58" t="str">
        <f t="shared" si="183"/>
        <v/>
      </c>
      <c r="D1521" s="58" t="str">
        <f>IF(OR(E1521=0,E1521=""),"",COUNTIF($E$7:E1521,E1521)&amp;E1521)</f>
        <v/>
      </c>
      <c r="E1521" s="58" t="str">
        <f t="shared" si="184"/>
        <v/>
      </c>
      <c r="F1521" s="57">
        <f t="shared" si="185"/>
        <v>0</v>
      </c>
      <c r="H1521" s="51"/>
      <c r="I1521" s="50"/>
      <c r="J1521" s="50"/>
      <c r="K1521" s="50"/>
      <c r="L1521" s="55" t="str">
        <f t="shared" si="188"/>
        <v/>
      </c>
      <c r="M1521" s="48"/>
      <c r="N1521" s="49"/>
      <c r="O1521" s="50"/>
      <c r="P1521" s="81" t="str">
        <f t="shared" si="187"/>
        <v/>
      </c>
      <c r="Q1521" s="5"/>
      <c r="R1521" s="81" t="str">
        <f t="shared" si="186"/>
        <v/>
      </c>
    </row>
    <row r="1522" spans="2:18" ht="13" x14ac:dyDescent="0.3">
      <c r="B1522" s="58">
        <f t="shared" si="182"/>
        <v>0</v>
      </c>
      <c r="C1522" s="58" t="str">
        <f t="shared" si="183"/>
        <v/>
      </c>
      <c r="D1522" s="58" t="str">
        <f>IF(OR(E1522=0,E1522=""),"",COUNTIF($E$7:E1522,E1522)&amp;E1522)</f>
        <v/>
      </c>
      <c r="E1522" s="58" t="str">
        <f t="shared" si="184"/>
        <v/>
      </c>
      <c r="F1522" s="57">
        <f t="shared" si="185"/>
        <v>0</v>
      </c>
      <c r="H1522" s="51"/>
      <c r="I1522" s="50"/>
      <c r="J1522" s="50"/>
      <c r="K1522" s="50"/>
      <c r="L1522" s="55" t="str">
        <f t="shared" si="188"/>
        <v/>
      </c>
      <c r="M1522" s="48"/>
      <c r="N1522" s="49"/>
      <c r="O1522" s="50"/>
      <c r="P1522" s="81" t="str">
        <f t="shared" si="187"/>
        <v/>
      </c>
      <c r="Q1522" s="5"/>
      <c r="R1522" s="81" t="str">
        <f t="shared" si="186"/>
        <v/>
      </c>
    </row>
    <row r="1523" spans="2:18" ht="13" x14ac:dyDescent="0.3">
      <c r="B1523" s="58">
        <f t="shared" si="182"/>
        <v>0</v>
      </c>
      <c r="C1523" s="58" t="str">
        <f t="shared" si="183"/>
        <v/>
      </c>
      <c r="D1523" s="58" t="str">
        <f>IF(OR(E1523=0,E1523=""),"",COUNTIF($E$7:E1523,E1523)&amp;E1523)</f>
        <v/>
      </c>
      <c r="E1523" s="58" t="str">
        <f t="shared" si="184"/>
        <v/>
      </c>
      <c r="F1523" s="57">
        <f t="shared" si="185"/>
        <v>0</v>
      </c>
      <c r="H1523" s="51"/>
      <c r="I1523" s="50"/>
      <c r="J1523" s="50"/>
      <c r="K1523" s="50"/>
      <c r="L1523" s="55" t="str">
        <f t="shared" si="188"/>
        <v/>
      </c>
      <c r="M1523" s="48"/>
      <c r="N1523" s="49"/>
      <c r="O1523" s="50"/>
      <c r="P1523" s="81" t="str">
        <f t="shared" si="187"/>
        <v/>
      </c>
      <c r="Q1523" s="5"/>
      <c r="R1523" s="81" t="str">
        <f t="shared" si="186"/>
        <v/>
      </c>
    </row>
    <row r="1524" spans="2:18" ht="13" x14ac:dyDescent="0.3">
      <c r="B1524" s="58">
        <f t="shared" si="182"/>
        <v>0</v>
      </c>
      <c r="C1524" s="58" t="str">
        <f t="shared" si="183"/>
        <v/>
      </c>
      <c r="D1524" s="58" t="str">
        <f>IF(OR(E1524=0,E1524=""),"",COUNTIF($E$7:E1524,E1524)&amp;E1524)</f>
        <v/>
      </c>
      <c r="E1524" s="58" t="str">
        <f t="shared" si="184"/>
        <v/>
      </c>
      <c r="F1524" s="57">
        <f t="shared" si="185"/>
        <v>0</v>
      </c>
      <c r="H1524" s="51"/>
      <c r="I1524" s="50"/>
      <c r="J1524" s="50"/>
      <c r="K1524" s="50"/>
      <c r="L1524" s="55" t="str">
        <f t="shared" si="188"/>
        <v/>
      </c>
      <c r="M1524" s="48"/>
      <c r="N1524" s="49"/>
      <c r="O1524" s="50"/>
      <c r="P1524" s="81" t="str">
        <f t="shared" si="187"/>
        <v/>
      </c>
      <c r="Q1524" s="5"/>
      <c r="R1524" s="81" t="str">
        <f t="shared" si="186"/>
        <v/>
      </c>
    </row>
    <row r="1525" spans="2:18" ht="13" x14ac:dyDescent="0.3">
      <c r="B1525" s="58">
        <f t="shared" si="182"/>
        <v>0</v>
      </c>
      <c r="C1525" s="58" t="str">
        <f t="shared" si="183"/>
        <v/>
      </c>
      <c r="D1525" s="58" t="str">
        <f>IF(OR(E1525=0,E1525=""),"",COUNTIF($E$7:E1525,E1525)&amp;E1525)</f>
        <v/>
      </c>
      <c r="E1525" s="58" t="str">
        <f t="shared" si="184"/>
        <v/>
      </c>
      <c r="F1525" s="57">
        <f t="shared" si="185"/>
        <v>0</v>
      </c>
      <c r="H1525" s="51"/>
      <c r="I1525" s="50"/>
      <c r="J1525" s="50"/>
      <c r="K1525" s="50"/>
      <c r="L1525" s="55" t="str">
        <f t="shared" si="188"/>
        <v/>
      </c>
      <c r="M1525" s="48"/>
      <c r="N1525" s="49"/>
      <c r="O1525" s="50"/>
      <c r="P1525" s="81" t="str">
        <f t="shared" si="187"/>
        <v/>
      </c>
      <c r="Q1525" s="5"/>
      <c r="R1525" s="81" t="str">
        <f t="shared" si="186"/>
        <v/>
      </c>
    </row>
    <row r="1526" spans="2:18" ht="13" x14ac:dyDescent="0.3">
      <c r="B1526" s="58">
        <f t="shared" si="182"/>
        <v>0</v>
      </c>
      <c r="C1526" s="58" t="str">
        <f t="shared" si="183"/>
        <v/>
      </c>
      <c r="D1526" s="58" t="str">
        <f>IF(OR(E1526=0,E1526=""),"",COUNTIF($E$7:E1526,E1526)&amp;E1526)</f>
        <v/>
      </c>
      <c r="E1526" s="58" t="str">
        <f t="shared" si="184"/>
        <v/>
      </c>
      <c r="F1526" s="57">
        <f t="shared" si="185"/>
        <v>0</v>
      </c>
      <c r="H1526" s="51"/>
      <c r="I1526" s="50"/>
      <c r="J1526" s="50"/>
      <c r="K1526" s="50"/>
      <c r="L1526" s="55" t="str">
        <f t="shared" si="188"/>
        <v/>
      </c>
      <c r="M1526" s="48"/>
      <c r="N1526" s="49"/>
      <c r="O1526" s="50"/>
      <c r="P1526" s="81" t="str">
        <f t="shared" si="187"/>
        <v/>
      </c>
      <c r="Q1526" s="5"/>
      <c r="R1526" s="81" t="str">
        <f t="shared" si="186"/>
        <v/>
      </c>
    </row>
    <row r="1527" spans="2:18" ht="13" x14ac:dyDescent="0.3">
      <c r="B1527" s="58">
        <f t="shared" si="182"/>
        <v>0</v>
      </c>
      <c r="C1527" s="58" t="str">
        <f t="shared" si="183"/>
        <v/>
      </c>
      <c r="D1527" s="58" t="str">
        <f>IF(OR(E1527=0,E1527=""),"",COUNTIF($E$7:E1527,E1527)&amp;E1527)</f>
        <v/>
      </c>
      <c r="E1527" s="58" t="str">
        <f t="shared" si="184"/>
        <v/>
      </c>
      <c r="F1527" s="57">
        <f t="shared" si="185"/>
        <v>0</v>
      </c>
      <c r="H1527" s="51"/>
      <c r="I1527" s="50"/>
      <c r="J1527" s="50"/>
      <c r="K1527" s="50"/>
      <c r="L1527" s="55" t="str">
        <f t="shared" si="188"/>
        <v/>
      </c>
      <c r="M1527" s="48"/>
      <c r="N1527" s="49"/>
      <c r="O1527" s="50"/>
      <c r="P1527" s="81" t="str">
        <f t="shared" si="187"/>
        <v/>
      </c>
      <c r="Q1527" s="5"/>
      <c r="R1527" s="81" t="str">
        <f t="shared" si="186"/>
        <v/>
      </c>
    </row>
    <row r="1528" spans="2:18" ht="13" x14ac:dyDescent="0.3">
      <c r="B1528" s="58">
        <f t="shared" si="182"/>
        <v>0</v>
      </c>
      <c r="C1528" s="58" t="str">
        <f t="shared" si="183"/>
        <v/>
      </c>
      <c r="D1528" s="58" t="str">
        <f>IF(OR(E1528=0,E1528=""),"",COUNTIF($E$7:E1528,E1528)&amp;E1528)</f>
        <v/>
      </c>
      <c r="E1528" s="58" t="str">
        <f t="shared" si="184"/>
        <v/>
      </c>
      <c r="F1528" s="57">
        <f t="shared" si="185"/>
        <v>0</v>
      </c>
      <c r="H1528" s="51"/>
      <c r="I1528" s="50"/>
      <c r="J1528" s="50"/>
      <c r="K1528" s="50"/>
      <c r="L1528" s="55" t="str">
        <f t="shared" si="188"/>
        <v/>
      </c>
      <c r="M1528" s="48"/>
      <c r="N1528" s="49"/>
      <c r="O1528" s="50"/>
      <c r="P1528" s="81" t="str">
        <f>IF(O1528&gt;0,O1528,IF(H1528&gt;0,IF(OR(P1527="F.TTD",P1527=""),R1530,P1527),""))</f>
        <v/>
      </c>
      <c r="Q1528" s="5"/>
      <c r="R1528" s="81" t="str">
        <f>IF($O1528&gt;0,$O1528,IF($H1528&gt;0,IF($O1530&gt;0,$O1530,""),""))</f>
        <v/>
      </c>
    </row>
    <row r="1529" spans="2:18" ht="13" x14ac:dyDescent="0.3">
      <c r="B1529" s="58">
        <f t="shared" ref="B1529" si="190">IF(C1529&lt;&gt;"","",K1529)</f>
        <v>0</v>
      </c>
      <c r="C1529" s="58" t="str">
        <f t="shared" ref="C1529" si="191">IF(LEFT(I1529,3)="JP-",K1529,"")</f>
        <v/>
      </c>
      <c r="D1529" s="58" t="str">
        <f>IF(OR(E1529=0,E1529=""),"",COUNTIF($E$7:E1529,E1529)&amp;E1529)</f>
        <v/>
      </c>
      <c r="E1529" s="58" t="str">
        <f t="shared" ref="E1529" si="192">IF(K1529=Filter_BB,K1529,"")</f>
        <v/>
      </c>
      <c r="F1529" s="57">
        <f t="shared" ref="F1529" si="193">IF(J1529="",0,1)</f>
        <v>0</v>
      </c>
      <c r="H1529" s="51"/>
      <c r="I1529" s="50"/>
      <c r="J1529" s="50"/>
      <c r="K1529" s="50"/>
      <c r="L1529" s="55" t="str">
        <f t="shared" ref="L1529" si="194">IFERROR(IF(K1529="","",VLOOKUP(K1529,T_Akun,2,0)),"Cek Kembali Kode Akun nya!!!")</f>
        <v/>
      </c>
      <c r="M1529" s="48"/>
      <c r="N1529" s="49"/>
      <c r="O1529" s="50"/>
      <c r="P1529" s="81" t="str">
        <f>IF(O1529&gt;0,O1529,IF(H1529&gt;0,IF(OR(P1527="F.TTD",P1527=""),R1530,P1527),""))</f>
        <v/>
      </c>
      <c r="Q1529" s="5"/>
      <c r="R1529" s="81" t="str">
        <f t="shared" si="186"/>
        <v/>
      </c>
    </row>
    <row r="1530" spans="2:18" ht="13" x14ac:dyDescent="0.3">
      <c r="B1530" s="58">
        <f t="shared" si="182"/>
        <v>0</v>
      </c>
      <c r="C1530" s="58" t="str">
        <f t="shared" si="183"/>
        <v/>
      </c>
      <c r="D1530" s="58" t="str">
        <f>IF(OR(E1530=0,E1530=""),"",COUNTIF($E$7:E1530,E1530)&amp;E1530)</f>
        <v/>
      </c>
      <c r="E1530" s="58" t="str">
        <f t="shared" si="184"/>
        <v/>
      </c>
      <c r="F1530" s="57">
        <f t="shared" si="185"/>
        <v>0</v>
      </c>
      <c r="H1530" s="51"/>
      <c r="I1530" s="50"/>
      <c r="J1530" s="50"/>
      <c r="K1530" s="50"/>
      <c r="L1530" s="55" t="str">
        <f t="shared" si="188"/>
        <v/>
      </c>
      <c r="M1530" s="48"/>
      <c r="N1530" s="49"/>
      <c r="O1530" s="50"/>
      <c r="P1530" s="81" t="str">
        <f>IF(O1530&gt;0,O1530,IF(H1530&gt;0,IF(OR(P1528="F.TTD",P1528=""),R1531,P1528),""))</f>
        <v/>
      </c>
      <c r="Q1530" s="5"/>
      <c r="R1530" s="81" t="str">
        <f t="shared" si="186"/>
        <v/>
      </c>
    </row>
    <row r="1531" spans="2:18" ht="13" x14ac:dyDescent="0.3">
      <c r="B1531" s="58">
        <f t="shared" si="182"/>
        <v>0</v>
      </c>
      <c r="C1531" s="58" t="str">
        <f t="shared" si="183"/>
        <v/>
      </c>
      <c r="D1531" s="58" t="str">
        <f>IF(OR(E1531=0,E1531=""),"",COUNTIF($E$7:E1531,E1531)&amp;E1531)</f>
        <v/>
      </c>
      <c r="E1531" s="58" t="str">
        <f t="shared" si="184"/>
        <v/>
      </c>
      <c r="F1531" s="57">
        <f t="shared" si="185"/>
        <v>0</v>
      </c>
      <c r="H1531" s="51"/>
      <c r="I1531" s="50"/>
      <c r="J1531" s="50"/>
      <c r="K1531" s="50"/>
      <c r="L1531" s="55" t="str">
        <f t="shared" si="188"/>
        <v/>
      </c>
      <c r="M1531" s="48"/>
      <c r="N1531" s="49"/>
      <c r="O1531" s="50"/>
      <c r="P1531" s="81" t="str">
        <f t="shared" si="187"/>
        <v/>
      </c>
      <c r="Q1531" s="5"/>
      <c r="R1531" s="81" t="str">
        <f t="shared" si="186"/>
        <v/>
      </c>
    </row>
    <row r="1532" spans="2:18" ht="13" x14ac:dyDescent="0.3">
      <c r="B1532" s="58">
        <f t="shared" si="182"/>
        <v>0</v>
      </c>
      <c r="C1532" s="58" t="str">
        <f t="shared" si="183"/>
        <v/>
      </c>
      <c r="D1532" s="58" t="str">
        <f>IF(OR(E1532=0,E1532=""),"",COUNTIF($E$7:E1532,E1532)&amp;E1532)</f>
        <v/>
      </c>
      <c r="E1532" s="58" t="str">
        <f t="shared" si="184"/>
        <v/>
      </c>
      <c r="F1532" s="57">
        <f t="shared" si="185"/>
        <v>0</v>
      </c>
      <c r="H1532" s="51"/>
      <c r="I1532" s="50"/>
      <c r="J1532" s="50"/>
      <c r="K1532" s="50"/>
      <c r="L1532" s="55" t="str">
        <f t="shared" si="188"/>
        <v/>
      </c>
      <c r="M1532" s="48"/>
      <c r="N1532" s="49"/>
      <c r="O1532" s="50"/>
      <c r="P1532" s="81" t="str">
        <f t="shared" si="187"/>
        <v/>
      </c>
      <c r="Q1532" s="5"/>
      <c r="R1532" s="81" t="str">
        <f t="shared" si="186"/>
        <v/>
      </c>
    </row>
    <row r="1533" spans="2:18" ht="13" x14ac:dyDescent="0.3">
      <c r="B1533" s="58">
        <f t="shared" si="182"/>
        <v>0</v>
      </c>
      <c r="C1533" s="58" t="str">
        <f t="shared" si="183"/>
        <v/>
      </c>
      <c r="D1533" s="58" t="str">
        <f>IF(OR(E1533=0,E1533=""),"",COUNTIF($E$7:E1533,E1533)&amp;E1533)</f>
        <v/>
      </c>
      <c r="E1533" s="58" t="str">
        <f t="shared" si="184"/>
        <v/>
      </c>
      <c r="F1533" s="57">
        <f t="shared" si="185"/>
        <v>0</v>
      </c>
      <c r="H1533" s="51"/>
      <c r="I1533" s="50"/>
      <c r="J1533" s="50"/>
      <c r="K1533" s="50"/>
      <c r="L1533" s="55" t="str">
        <f t="shared" si="188"/>
        <v/>
      </c>
      <c r="M1533" s="48"/>
      <c r="N1533" s="49"/>
      <c r="O1533" s="50"/>
      <c r="P1533" s="81" t="str">
        <f t="shared" si="187"/>
        <v/>
      </c>
      <c r="Q1533" s="5"/>
      <c r="R1533" s="81" t="str">
        <f t="shared" si="186"/>
        <v/>
      </c>
    </row>
    <row r="1534" spans="2:18" ht="13" x14ac:dyDescent="0.3">
      <c r="B1534" s="58">
        <f t="shared" si="182"/>
        <v>0</v>
      </c>
      <c r="C1534" s="58" t="str">
        <f t="shared" si="183"/>
        <v/>
      </c>
      <c r="D1534" s="58" t="str">
        <f>IF(OR(E1534=0,E1534=""),"",COUNTIF($E$7:E1534,E1534)&amp;E1534)</f>
        <v/>
      </c>
      <c r="E1534" s="58" t="str">
        <f t="shared" si="184"/>
        <v/>
      </c>
      <c r="F1534" s="57">
        <f t="shared" si="185"/>
        <v>0</v>
      </c>
      <c r="H1534" s="51"/>
      <c r="I1534" s="50"/>
      <c r="J1534" s="50"/>
      <c r="K1534" s="50"/>
      <c r="L1534" s="55" t="str">
        <f t="shared" si="188"/>
        <v/>
      </c>
      <c r="M1534" s="48"/>
      <c r="N1534" s="49"/>
      <c r="O1534" s="50"/>
      <c r="P1534" s="81" t="str">
        <f t="shared" si="187"/>
        <v/>
      </c>
      <c r="Q1534" s="5"/>
      <c r="R1534" s="81" t="str">
        <f t="shared" si="186"/>
        <v/>
      </c>
    </row>
    <row r="1535" spans="2:18" ht="13" x14ac:dyDescent="0.3">
      <c r="B1535" s="58">
        <f t="shared" si="182"/>
        <v>0</v>
      </c>
      <c r="C1535" s="58" t="str">
        <f t="shared" si="183"/>
        <v/>
      </c>
      <c r="D1535" s="58" t="str">
        <f>IF(OR(E1535=0,E1535=""),"",COUNTIF($E$7:E1535,E1535)&amp;E1535)</f>
        <v/>
      </c>
      <c r="E1535" s="58" t="str">
        <f t="shared" si="184"/>
        <v/>
      </c>
      <c r="F1535" s="57">
        <f t="shared" si="185"/>
        <v>0</v>
      </c>
      <c r="H1535" s="51"/>
      <c r="I1535" s="50"/>
      <c r="J1535" s="50"/>
      <c r="K1535" s="50"/>
      <c r="L1535" s="55" t="str">
        <f t="shared" si="188"/>
        <v/>
      </c>
      <c r="M1535" s="48"/>
      <c r="N1535" s="49"/>
      <c r="O1535" s="50"/>
      <c r="P1535" s="81" t="str">
        <f t="shared" si="187"/>
        <v/>
      </c>
      <c r="Q1535" s="5"/>
      <c r="R1535" s="81" t="str">
        <f t="shared" si="186"/>
        <v/>
      </c>
    </row>
    <row r="1536" spans="2:18" ht="13" x14ac:dyDescent="0.3">
      <c r="B1536" s="58">
        <f t="shared" si="182"/>
        <v>0</v>
      </c>
      <c r="C1536" s="58" t="str">
        <f t="shared" si="183"/>
        <v/>
      </c>
      <c r="D1536" s="58" t="str">
        <f>IF(OR(E1536=0,E1536=""),"",COUNTIF($E$7:E1536,E1536)&amp;E1536)</f>
        <v/>
      </c>
      <c r="E1536" s="58" t="str">
        <f t="shared" si="184"/>
        <v/>
      </c>
      <c r="F1536" s="57">
        <f t="shared" si="185"/>
        <v>0</v>
      </c>
      <c r="H1536" s="51"/>
      <c r="I1536" s="50"/>
      <c r="J1536" s="50"/>
      <c r="K1536" s="50"/>
      <c r="L1536" s="55" t="str">
        <f t="shared" si="188"/>
        <v/>
      </c>
      <c r="M1536" s="48"/>
      <c r="N1536" s="49"/>
      <c r="O1536" s="50"/>
      <c r="P1536" s="81" t="str">
        <f t="shared" si="187"/>
        <v/>
      </c>
      <c r="Q1536" s="5"/>
      <c r="R1536" s="81" t="str">
        <f t="shared" si="186"/>
        <v/>
      </c>
    </row>
    <row r="1537" spans="2:18" ht="13" x14ac:dyDescent="0.3">
      <c r="B1537" s="58">
        <f t="shared" si="182"/>
        <v>0</v>
      </c>
      <c r="C1537" s="58" t="str">
        <f t="shared" si="183"/>
        <v/>
      </c>
      <c r="D1537" s="58" t="str">
        <f>IF(OR(E1537=0,E1537=""),"",COUNTIF($E$7:E1537,E1537)&amp;E1537)</f>
        <v/>
      </c>
      <c r="E1537" s="58" t="str">
        <f t="shared" si="184"/>
        <v/>
      </c>
      <c r="F1537" s="57">
        <f t="shared" si="185"/>
        <v>0</v>
      </c>
      <c r="H1537" s="51"/>
      <c r="I1537" s="50"/>
      <c r="J1537" s="50"/>
      <c r="K1537" s="50"/>
      <c r="L1537" s="55" t="str">
        <f t="shared" ref="L1537:L1538" si="195">IFERROR(IF(K1537="","",VLOOKUP(K1537,T_Akun,2,0)),"Cek Kembali Kode Akun nya!!!")</f>
        <v/>
      </c>
      <c r="M1537" s="48"/>
      <c r="N1537" s="49"/>
      <c r="O1537" s="50"/>
      <c r="P1537" s="81" t="str">
        <f t="shared" si="187"/>
        <v/>
      </c>
      <c r="Q1537" s="5"/>
      <c r="R1537" s="81" t="str">
        <f t="shared" si="186"/>
        <v/>
      </c>
    </row>
    <row r="1538" spans="2:18" ht="13" x14ac:dyDescent="0.3">
      <c r="B1538" s="58">
        <f t="shared" si="182"/>
        <v>0</v>
      </c>
      <c r="C1538" s="58" t="str">
        <f t="shared" si="183"/>
        <v/>
      </c>
      <c r="D1538" s="58" t="str">
        <f>IF(OR(E1538=0,E1538=""),"",COUNTIF($E$7:E1538,E1538)&amp;E1538)</f>
        <v/>
      </c>
      <c r="E1538" s="58" t="str">
        <f t="shared" si="184"/>
        <v/>
      </c>
      <c r="F1538" s="57">
        <f t="shared" si="185"/>
        <v>0</v>
      </c>
      <c r="H1538" s="51"/>
      <c r="I1538" s="50"/>
      <c r="J1538" s="50"/>
      <c r="K1538" s="50"/>
      <c r="L1538" s="55" t="str">
        <f t="shared" si="195"/>
        <v/>
      </c>
      <c r="M1538" s="48"/>
      <c r="N1538" s="49"/>
      <c r="O1538" s="50"/>
      <c r="P1538" s="81" t="str">
        <f t="shared" si="187"/>
        <v/>
      </c>
      <c r="Q1538" s="5"/>
      <c r="R1538" s="81" t="str">
        <f t="shared" si="186"/>
        <v/>
      </c>
    </row>
    <row r="1539" spans="2:18" ht="13" x14ac:dyDescent="0.3">
      <c r="B1539" s="58">
        <f t="shared" si="182"/>
        <v>0</v>
      </c>
      <c r="C1539" s="58" t="str">
        <f t="shared" si="183"/>
        <v/>
      </c>
      <c r="D1539" s="58" t="str">
        <f>IF(OR(E1539=0,E1539=""),"",COUNTIF($E$7:E1539,E1539)&amp;E1539)</f>
        <v/>
      </c>
      <c r="E1539" s="58" t="str">
        <f t="shared" si="184"/>
        <v/>
      </c>
      <c r="F1539" s="57">
        <f t="shared" si="185"/>
        <v>0</v>
      </c>
      <c r="H1539" s="51"/>
      <c r="I1539" s="50"/>
      <c r="J1539" s="50"/>
      <c r="K1539" s="50"/>
      <c r="L1539" s="55" t="str">
        <f t="shared" si="188"/>
        <v/>
      </c>
      <c r="M1539" s="48"/>
      <c r="N1539" s="49"/>
      <c r="O1539" s="50"/>
      <c r="P1539" s="81" t="str">
        <f t="shared" si="187"/>
        <v/>
      </c>
      <c r="Q1539" s="5"/>
      <c r="R1539" s="81" t="str">
        <f t="shared" si="186"/>
        <v/>
      </c>
    </row>
    <row r="1540" spans="2:18" ht="13" x14ac:dyDescent="0.3">
      <c r="B1540" s="58">
        <f t="shared" si="182"/>
        <v>0</v>
      </c>
      <c r="C1540" s="58" t="str">
        <f t="shared" si="183"/>
        <v/>
      </c>
      <c r="D1540" s="58" t="str">
        <f>IF(OR(E1540=0,E1540=""),"",COUNTIF($E$7:E1540,E1540)&amp;E1540)</f>
        <v/>
      </c>
      <c r="E1540" s="58" t="str">
        <f t="shared" si="184"/>
        <v/>
      </c>
      <c r="F1540" s="57">
        <f t="shared" si="185"/>
        <v>0</v>
      </c>
      <c r="H1540" s="51"/>
      <c r="I1540" s="50"/>
      <c r="J1540" s="50"/>
      <c r="K1540" s="50"/>
      <c r="L1540" s="55" t="str">
        <f t="shared" si="188"/>
        <v/>
      </c>
      <c r="M1540" s="48"/>
      <c r="N1540" s="49"/>
      <c r="O1540" s="50"/>
      <c r="P1540" s="81" t="str">
        <f t="shared" si="187"/>
        <v/>
      </c>
      <c r="Q1540" s="5"/>
      <c r="R1540" s="81" t="str">
        <f t="shared" si="186"/>
        <v/>
      </c>
    </row>
    <row r="1541" spans="2:18" ht="13" x14ac:dyDescent="0.3">
      <c r="B1541" s="58">
        <f t="shared" si="182"/>
        <v>0</v>
      </c>
      <c r="C1541" s="58" t="str">
        <f t="shared" si="183"/>
        <v/>
      </c>
      <c r="D1541" s="58" t="str">
        <f>IF(OR(E1541=0,E1541=""),"",COUNTIF($E$7:E1541,E1541)&amp;E1541)</f>
        <v/>
      </c>
      <c r="E1541" s="58" t="str">
        <f t="shared" si="184"/>
        <v/>
      </c>
      <c r="F1541" s="57">
        <f t="shared" si="185"/>
        <v>0</v>
      </c>
      <c r="H1541" s="51"/>
      <c r="I1541" s="50"/>
      <c r="J1541" s="50"/>
      <c r="K1541" s="50"/>
      <c r="L1541" s="55" t="str">
        <f t="shared" si="188"/>
        <v/>
      </c>
      <c r="M1541" s="48"/>
      <c r="N1541" s="49"/>
      <c r="O1541" s="50"/>
      <c r="P1541" s="81" t="str">
        <f t="shared" si="187"/>
        <v/>
      </c>
      <c r="Q1541" s="5"/>
      <c r="R1541" s="81" t="str">
        <f t="shared" si="186"/>
        <v/>
      </c>
    </row>
    <row r="1542" spans="2:18" ht="13" x14ac:dyDescent="0.3">
      <c r="B1542" s="58">
        <f t="shared" si="182"/>
        <v>0</v>
      </c>
      <c r="C1542" s="58" t="str">
        <f t="shared" si="183"/>
        <v/>
      </c>
      <c r="D1542" s="58" t="str">
        <f>IF(OR(E1542=0,E1542=""),"",COUNTIF($E$7:E1542,E1542)&amp;E1542)</f>
        <v/>
      </c>
      <c r="E1542" s="58" t="str">
        <f t="shared" si="184"/>
        <v/>
      </c>
      <c r="F1542" s="57">
        <f t="shared" si="185"/>
        <v>0</v>
      </c>
      <c r="H1542" s="51"/>
      <c r="I1542" s="50"/>
      <c r="J1542" s="50"/>
      <c r="K1542" s="50"/>
      <c r="L1542" s="55" t="str">
        <f t="shared" si="188"/>
        <v/>
      </c>
      <c r="M1542" s="48"/>
      <c r="N1542" s="49"/>
      <c r="O1542" s="50"/>
      <c r="P1542" s="81" t="str">
        <f t="shared" si="187"/>
        <v/>
      </c>
      <c r="Q1542" s="5"/>
      <c r="R1542" s="81" t="str">
        <f t="shared" si="186"/>
        <v/>
      </c>
    </row>
    <row r="1543" spans="2:18" ht="13" x14ac:dyDescent="0.3">
      <c r="B1543" s="58">
        <f t="shared" si="182"/>
        <v>0</v>
      </c>
      <c r="C1543" s="58" t="str">
        <f t="shared" si="183"/>
        <v/>
      </c>
      <c r="D1543" s="58" t="str">
        <f>IF(OR(E1543=0,E1543=""),"",COUNTIF($E$7:E1543,E1543)&amp;E1543)</f>
        <v/>
      </c>
      <c r="E1543" s="58" t="str">
        <f t="shared" si="184"/>
        <v/>
      </c>
      <c r="F1543" s="57">
        <f t="shared" si="185"/>
        <v>0</v>
      </c>
      <c r="H1543" s="51"/>
      <c r="I1543" s="50"/>
      <c r="J1543" s="50"/>
      <c r="K1543" s="50"/>
      <c r="L1543" s="55" t="str">
        <f t="shared" si="188"/>
        <v/>
      </c>
      <c r="M1543" s="48"/>
      <c r="N1543" s="49"/>
      <c r="O1543" s="50"/>
      <c r="P1543" s="81" t="str">
        <f t="shared" si="187"/>
        <v/>
      </c>
      <c r="Q1543" s="5"/>
      <c r="R1543" s="81" t="str">
        <f t="shared" si="186"/>
        <v/>
      </c>
    </row>
    <row r="1544" spans="2:18" ht="13" x14ac:dyDescent="0.3">
      <c r="B1544" s="58">
        <f t="shared" si="182"/>
        <v>0</v>
      </c>
      <c r="C1544" s="58" t="str">
        <f t="shared" si="183"/>
        <v/>
      </c>
      <c r="D1544" s="58" t="str">
        <f>IF(OR(E1544=0,E1544=""),"",COUNTIF($E$7:E1544,E1544)&amp;E1544)</f>
        <v/>
      </c>
      <c r="E1544" s="58" t="str">
        <f t="shared" si="184"/>
        <v/>
      </c>
      <c r="F1544" s="57">
        <f t="shared" si="185"/>
        <v>0</v>
      </c>
      <c r="H1544" s="51"/>
      <c r="I1544" s="50"/>
      <c r="J1544" s="50"/>
      <c r="K1544" s="50"/>
      <c r="L1544" s="55" t="str">
        <f t="shared" si="188"/>
        <v/>
      </c>
      <c r="M1544" s="48"/>
      <c r="N1544" s="49"/>
      <c r="O1544" s="50"/>
      <c r="P1544" s="81" t="str">
        <f t="shared" si="187"/>
        <v/>
      </c>
      <c r="Q1544" s="5"/>
      <c r="R1544" s="81" t="str">
        <f t="shared" si="186"/>
        <v/>
      </c>
    </row>
    <row r="1545" spans="2:18" ht="13" x14ac:dyDescent="0.3">
      <c r="B1545" s="58">
        <f t="shared" si="182"/>
        <v>0</v>
      </c>
      <c r="C1545" s="58" t="str">
        <f t="shared" si="183"/>
        <v/>
      </c>
      <c r="D1545" s="58" t="str">
        <f>IF(OR(E1545=0,E1545=""),"",COUNTIF($E$7:E1545,E1545)&amp;E1545)</f>
        <v/>
      </c>
      <c r="E1545" s="58" t="str">
        <f t="shared" si="184"/>
        <v/>
      </c>
      <c r="F1545" s="57">
        <f t="shared" si="185"/>
        <v>0</v>
      </c>
      <c r="H1545" s="51"/>
      <c r="I1545" s="50"/>
      <c r="J1545" s="50"/>
      <c r="K1545" s="50"/>
      <c r="L1545" s="55" t="str">
        <f t="shared" si="188"/>
        <v/>
      </c>
      <c r="M1545" s="48"/>
      <c r="N1545" s="49"/>
      <c r="O1545" s="50"/>
      <c r="P1545" s="81" t="str">
        <f t="shared" si="187"/>
        <v/>
      </c>
      <c r="Q1545" s="5"/>
      <c r="R1545" s="81" t="str">
        <f t="shared" si="186"/>
        <v/>
      </c>
    </row>
    <row r="1546" spans="2:18" ht="13" x14ac:dyDescent="0.3">
      <c r="B1546" s="58">
        <f t="shared" si="182"/>
        <v>0</v>
      </c>
      <c r="C1546" s="58" t="str">
        <f t="shared" si="183"/>
        <v/>
      </c>
      <c r="D1546" s="58" t="str">
        <f>IF(OR(E1546=0,E1546=""),"",COUNTIF($E$7:E1546,E1546)&amp;E1546)</f>
        <v/>
      </c>
      <c r="E1546" s="58" t="str">
        <f t="shared" si="184"/>
        <v/>
      </c>
      <c r="F1546" s="57">
        <f t="shared" si="185"/>
        <v>0</v>
      </c>
      <c r="H1546" s="51"/>
      <c r="I1546" s="50"/>
      <c r="J1546" s="50"/>
      <c r="K1546" s="50"/>
      <c r="L1546" s="55" t="str">
        <f t="shared" si="188"/>
        <v/>
      </c>
      <c r="M1546" s="48"/>
      <c r="N1546" s="49"/>
      <c r="O1546" s="50"/>
      <c r="P1546" s="81" t="str">
        <f t="shared" si="187"/>
        <v/>
      </c>
      <c r="Q1546" s="5"/>
      <c r="R1546" s="81" t="str">
        <f t="shared" si="186"/>
        <v/>
      </c>
    </row>
    <row r="1547" spans="2:18" ht="13" x14ac:dyDescent="0.3">
      <c r="B1547" s="58">
        <f t="shared" si="182"/>
        <v>0</v>
      </c>
      <c r="C1547" s="58" t="str">
        <f t="shared" si="183"/>
        <v/>
      </c>
      <c r="D1547" s="58" t="str">
        <f>IF(OR(E1547=0,E1547=""),"",COUNTIF($E$7:E1547,E1547)&amp;E1547)</f>
        <v/>
      </c>
      <c r="E1547" s="58" t="str">
        <f t="shared" si="184"/>
        <v/>
      </c>
      <c r="F1547" s="57">
        <f t="shared" si="185"/>
        <v>0</v>
      </c>
      <c r="H1547" s="51"/>
      <c r="I1547" s="50"/>
      <c r="J1547" s="50"/>
      <c r="K1547" s="50"/>
      <c r="L1547" s="55" t="str">
        <f t="shared" si="188"/>
        <v/>
      </c>
      <c r="M1547" s="48"/>
      <c r="N1547" s="49"/>
      <c r="O1547" s="50"/>
      <c r="P1547" s="81" t="str">
        <f t="shared" si="187"/>
        <v/>
      </c>
      <c r="Q1547" s="5"/>
      <c r="R1547" s="81" t="str">
        <f t="shared" si="186"/>
        <v/>
      </c>
    </row>
    <row r="1548" spans="2:18" ht="13" x14ac:dyDescent="0.3">
      <c r="B1548" s="58">
        <f t="shared" ref="B1548:B1611" si="196">IF(C1548&lt;&gt;"","",K1548)</f>
        <v>0</v>
      </c>
      <c r="C1548" s="58" t="str">
        <f t="shared" ref="C1548:C1611" si="197">IF(LEFT(I1548,3)="JP-",K1548,"")</f>
        <v/>
      </c>
      <c r="D1548" s="58" t="str">
        <f>IF(OR(E1548=0,E1548=""),"",COUNTIF($E$7:E1548,E1548)&amp;E1548)</f>
        <v/>
      </c>
      <c r="E1548" s="58" t="str">
        <f t="shared" ref="E1548:E1611" si="198">IF(K1548=Filter_BB,K1548,"")</f>
        <v/>
      </c>
      <c r="F1548" s="57">
        <f t="shared" ref="F1548:F1611" si="199">IF(J1548="",0,1)</f>
        <v>0</v>
      </c>
      <c r="H1548" s="51"/>
      <c r="I1548" s="50"/>
      <c r="J1548" s="50"/>
      <c r="K1548" s="50"/>
      <c r="L1548" s="55" t="str">
        <f t="shared" si="188"/>
        <v/>
      </c>
      <c r="M1548" s="48"/>
      <c r="N1548" s="49"/>
      <c r="O1548" s="50"/>
      <c r="P1548" s="81" t="str">
        <f t="shared" si="187"/>
        <v/>
      </c>
      <c r="Q1548" s="5"/>
      <c r="R1548" s="81" t="str">
        <f t="shared" ref="R1548:R1611" si="200">IF($O1548&gt;0,$O1548,IF($H1548&gt;0,IF($O1549&gt;0,$O1549,""),""))</f>
        <v/>
      </c>
    </row>
    <row r="1549" spans="2:18" ht="13" x14ac:dyDescent="0.3">
      <c r="B1549" s="58">
        <f t="shared" si="196"/>
        <v>0</v>
      </c>
      <c r="C1549" s="58" t="str">
        <f t="shared" si="197"/>
        <v/>
      </c>
      <c r="D1549" s="58" t="str">
        <f>IF(OR(E1549=0,E1549=""),"",COUNTIF($E$7:E1549,E1549)&amp;E1549)</f>
        <v/>
      </c>
      <c r="E1549" s="58" t="str">
        <f t="shared" si="198"/>
        <v/>
      </c>
      <c r="F1549" s="57">
        <f t="shared" si="199"/>
        <v>0</v>
      </c>
      <c r="H1549" s="51"/>
      <c r="I1549" s="50"/>
      <c r="J1549" s="50"/>
      <c r="K1549" s="50"/>
      <c r="L1549" s="55" t="str">
        <f t="shared" si="188"/>
        <v/>
      </c>
      <c r="M1549" s="48"/>
      <c r="N1549" s="49"/>
      <c r="O1549" s="50"/>
      <c r="P1549" s="81" t="str">
        <f t="shared" ref="P1549:P1612" si="201">IF(O1549&gt;0,O1549,IF(H1549&gt;0,IF(OR(P1548="F.TTD",P1548=""),R1550,P1548),""))</f>
        <v/>
      </c>
      <c r="Q1549" s="5"/>
      <c r="R1549" s="81" t="str">
        <f t="shared" si="200"/>
        <v/>
      </c>
    </row>
    <row r="1550" spans="2:18" ht="13" x14ac:dyDescent="0.3">
      <c r="B1550" s="58">
        <f t="shared" si="196"/>
        <v>0</v>
      </c>
      <c r="C1550" s="58" t="str">
        <f t="shared" si="197"/>
        <v/>
      </c>
      <c r="D1550" s="58" t="str">
        <f>IF(OR(E1550=0,E1550=""),"",COUNTIF($E$7:E1550,E1550)&amp;E1550)</f>
        <v/>
      </c>
      <c r="E1550" s="58" t="str">
        <f t="shared" si="198"/>
        <v/>
      </c>
      <c r="F1550" s="57">
        <f t="shared" si="199"/>
        <v>0</v>
      </c>
      <c r="H1550" s="51"/>
      <c r="I1550" s="50"/>
      <c r="J1550" s="50"/>
      <c r="K1550" s="50"/>
      <c r="L1550" s="55" t="str">
        <f t="shared" si="188"/>
        <v/>
      </c>
      <c r="M1550" s="48"/>
      <c r="N1550" s="49"/>
      <c r="O1550" s="50"/>
      <c r="P1550" s="81" t="str">
        <f t="shared" si="201"/>
        <v/>
      </c>
      <c r="Q1550" s="5"/>
      <c r="R1550" s="81" t="str">
        <f t="shared" si="200"/>
        <v/>
      </c>
    </row>
    <row r="1551" spans="2:18" ht="13" x14ac:dyDescent="0.3">
      <c r="B1551" s="58">
        <f t="shared" si="196"/>
        <v>0</v>
      </c>
      <c r="C1551" s="58" t="str">
        <f t="shared" si="197"/>
        <v/>
      </c>
      <c r="D1551" s="58" t="str">
        <f>IF(OR(E1551=0,E1551=""),"",COUNTIF($E$7:E1551,E1551)&amp;E1551)</f>
        <v/>
      </c>
      <c r="E1551" s="58" t="str">
        <f t="shared" si="198"/>
        <v/>
      </c>
      <c r="F1551" s="57">
        <f t="shared" si="199"/>
        <v>0</v>
      </c>
      <c r="H1551" s="51"/>
      <c r="I1551" s="50"/>
      <c r="J1551" s="50"/>
      <c r="K1551" s="50"/>
      <c r="L1551" s="55" t="str">
        <f t="shared" si="188"/>
        <v/>
      </c>
      <c r="M1551" s="48"/>
      <c r="N1551" s="49"/>
      <c r="O1551" s="50"/>
      <c r="P1551" s="81" t="str">
        <f t="shared" si="201"/>
        <v/>
      </c>
      <c r="Q1551" s="5"/>
      <c r="R1551" s="81" t="str">
        <f t="shared" si="200"/>
        <v/>
      </c>
    </row>
    <row r="1552" spans="2:18" ht="13" x14ac:dyDescent="0.3">
      <c r="B1552" s="58">
        <f t="shared" si="196"/>
        <v>0</v>
      </c>
      <c r="C1552" s="58" t="str">
        <f t="shared" si="197"/>
        <v/>
      </c>
      <c r="D1552" s="58" t="str">
        <f>IF(OR(E1552=0,E1552=""),"",COUNTIF($E$7:E1552,E1552)&amp;E1552)</f>
        <v/>
      </c>
      <c r="E1552" s="58" t="str">
        <f t="shared" si="198"/>
        <v/>
      </c>
      <c r="F1552" s="57">
        <f t="shared" si="199"/>
        <v>0</v>
      </c>
      <c r="H1552" s="51"/>
      <c r="I1552" s="50"/>
      <c r="J1552" s="50"/>
      <c r="K1552" s="50"/>
      <c r="L1552" s="55" t="str">
        <f t="shared" si="188"/>
        <v/>
      </c>
      <c r="M1552" s="48"/>
      <c r="N1552" s="49"/>
      <c r="O1552" s="50"/>
      <c r="P1552" s="81" t="str">
        <f t="shared" si="201"/>
        <v/>
      </c>
      <c r="Q1552" s="5"/>
      <c r="R1552" s="81" t="str">
        <f t="shared" si="200"/>
        <v/>
      </c>
    </row>
    <row r="1553" spans="2:18" ht="13" x14ac:dyDescent="0.3">
      <c r="B1553" s="58">
        <f t="shared" si="196"/>
        <v>0</v>
      </c>
      <c r="C1553" s="58" t="str">
        <f t="shared" si="197"/>
        <v/>
      </c>
      <c r="D1553" s="58" t="str">
        <f>IF(OR(E1553=0,E1553=""),"",COUNTIF($E$7:E1553,E1553)&amp;E1553)</f>
        <v/>
      </c>
      <c r="E1553" s="58" t="str">
        <f t="shared" si="198"/>
        <v/>
      </c>
      <c r="F1553" s="57">
        <f t="shared" si="199"/>
        <v>0</v>
      </c>
      <c r="H1553" s="51"/>
      <c r="I1553" s="50"/>
      <c r="J1553" s="50"/>
      <c r="K1553" s="50"/>
      <c r="L1553" s="55" t="str">
        <f t="shared" si="188"/>
        <v/>
      </c>
      <c r="M1553" s="48"/>
      <c r="N1553" s="49"/>
      <c r="O1553" s="50"/>
      <c r="P1553" s="81" t="str">
        <f t="shared" si="201"/>
        <v/>
      </c>
      <c r="Q1553" s="5"/>
      <c r="R1553" s="81" t="str">
        <f t="shared" si="200"/>
        <v/>
      </c>
    </row>
    <row r="1554" spans="2:18" ht="13" x14ac:dyDescent="0.3">
      <c r="B1554" s="58">
        <f t="shared" si="196"/>
        <v>0</v>
      </c>
      <c r="C1554" s="58" t="str">
        <f t="shared" si="197"/>
        <v/>
      </c>
      <c r="D1554" s="58" t="str">
        <f>IF(OR(E1554=0,E1554=""),"",COUNTIF($E$7:E1554,E1554)&amp;E1554)</f>
        <v/>
      </c>
      <c r="E1554" s="58" t="str">
        <f t="shared" si="198"/>
        <v/>
      </c>
      <c r="F1554" s="57">
        <f t="shared" si="199"/>
        <v>0</v>
      </c>
      <c r="H1554" s="51"/>
      <c r="I1554" s="50"/>
      <c r="J1554" s="50"/>
      <c r="K1554" s="50"/>
      <c r="L1554" s="55" t="str">
        <f t="shared" ref="L1554" si="202">IFERROR(IF(K1554="","",VLOOKUP(K1554,T_Akun,2,0)),"Cek Kembali Kode Akun nya!!!")</f>
        <v/>
      </c>
      <c r="M1554" s="48"/>
      <c r="N1554" s="49"/>
      <c r="O1554" s="50"/>
      <c r="P1554" s="81" t="str">
        <f t="shared" si="201"/>
        <v/>
      </c>
      <c r="Q1554" s="5"/>
      <c r="R1554" s="81" t="str">
        <f t="shared" si="200"/>
        <v/>
      </c>
    </row>
    <row r="1555" spans="2:18" ht="13" x14ac:dyDescent="0.3">
      <c r="B1555" s="58">
        <f t="shared" si="196"/>
        <v>0</v>
      </c>
      <c r="C1555" s="58" t="str">
        <f t="shared" si="197"/>
        <v/>
      </c>
      <c r="D1555" s="58" t="str">
        <f>IF(OR(E1555=0,E1555=""),"",COUNTIF($E$7:E1555,E1555)&amp;E1555)</f>
        <v/>
      </c>
      <c r="E1555" s="58" t="str">
        <f t="shared" si="198"/>
        <v/>
      </c>
      <c r="F1555" s="57">
        <f t="shared" si="199"/>
        <v>0</v>
      </c>
      <c r="H1555" s="51"/>
      <c r="I1555" s="50"/>
      <c r="J1555" s="50"/>
      <c r="K1555" s="50"/>
      <c r="L1555" s="55" t="str">
        <f t="shared" si="188"/>
        <v/>
      </c>
      <c r="M1555" s="48"/>
      <c r="N1555" s="49"/>
      <c r="O1555" s="50"/>
      <c r="P1555" s="81" t="str">
        <f t="shared" si="201"/>
        <v/>
      </c>
      <c r="Q1555" s="5"/>
      <c r="R1555" s="81" t="str">
        <f t="shared" si="200"/>
        <v/>
      </c>
    </row>
    <row r="1556" spans="2:18" ht="13" x14ac:dyDescent="0.3">
      <c r="B1556" s="58">
        <f t="shared" si="196"/>
        <v>0</v>
      </c>
      <c r="C1556" s="58" t="str">
        <f t="shared" si="197"/>
        <v/>
      </c>
      <c r="D1556" s="58" t="str">
        <f>IF(OR(E1556=0,E1556=""),"",COUNTIF($E$7:E1556,E1556)&amp;E1556)</f>
        <v/>
      </c>
      <c r="E1556" s="58" t="str">
        <f t="shared" si="198"/>
        <v/>
      </c>
      <c r="F1556" s="57">
        <f t="shared" si="199"/>
        <v>0</v>
      </c>
      <c r="H1556" s="51"/>
      <c r="I1556" s="50"/>
      <c r="J1556" s="50"/>
      <c r="K1556" s="50"/>
      <c r="L1556" s="55" t="str">
        <f t="shared" si="188"/>
        <v/>
      </c>
      <c r="M1556" s="48"/>
      <c r="N1556" s="49"/>
      <c r="O1556" s="50"/>
      <c r="P1556" s="81" t="str">
        <f t="shared" si="201"/>
        <v/>
      </c>
      <c r="Q1556" s="5"/>
      <c r="R1556" s="81" t="str">
        <f t="shared" si="200"/>
        <v/>
      </c>
    </row>
    <row r="1557" spans="2:18" ht="13" x14ac:dyDescent="0.3">
      <c r="B1557" s="58">
        <f t="shared" si="196"/>
        <v>0</v>
      </c>
      <c r="C1557" s="58" t="str">
        <f t="shared" si="197"/>
        <v/>
      </c>
      <c r="D1557" s="58" t="str">
        <f>IF(OR(E1557=0,E1557=""),"",COUNTIF($E$7:E1557,E1557)&amp;E1557)</f>
        <v/>
      </c>
      <c r="E1557" s="58" t="str">
        <f t="shared" si="198"/>
        <v/>
      </c>
      <c r="F1557" s="57">
        <f t="shared" si="199"/>
        <v>0</v>
      </c>
      <c r="H1557" s="51"/>
      <c r="I1557" s="50"/>
      <c r="J1557" s="50"/>
      <c r="K1557" s="50"/>
      <c r="L1557" s="55" t="str">
        <f t="shared" ref="L1557:L1620" si="203">IFERROR(IF(K1557="","",VLOOKUP(K1557,T_Akun,2,0)),"Cek Kembali Kode Akun nya!!!")</f>
        <v/>
      </c>
      <c r="M1557" s="48"/>
      <c r="N1557" s="49"/>
      <c r="O1557" s="50"/>
      <c r="P1557" s="81" t="str">
        <f t="shared" si="201"/>
        <v/>
      </c>
      <c r="Q1557" s="5"/>
      <c r="R1557" s="81" t="str">
        <f t="shared" si="200"/>
        <v/>
      </c>
    </row>
    <row r="1558" spans="2:18" ht="13" x14ac:dyDescent="0.3">
      <c r="B1558" s="58">
        <f t="shared" si="196"/>
        <v>0</v>
      </c>
      <c r="C1558" s="58" t="str">
        <f t="shared" si="197"/>
        <v/>
      </c>
      <c r="D1558" s="58" t="str">
        <f>IF(OR(E1558=0,E1558=""),"",COUNTIF($E$7:E1558,E1558)&amp;E1558)</f>
        <v/>
      </c>
      <c r="E1558" s="58" t="str">
        <f t="shared" si="198"/>
        <v/>
      </c>
      <c r="F1558" s="57">
        <f t="shared" si="199"/>
        <v>0</v>
      </c>
      <c r="H1558" s="51"/>
      <c r="I1558" s="50"/>
      <c r="J1558" s="50"/>
      <c r="K1558" s="50"/>
      <c r="L1558" s="55" t="str">
        <f t="shared" si="203"/>
        <v/>
      </c>
      <c r="M1558" s="48"/>
      <c r="N1558" s="49"/>
      <c r="O1558" s="50"/>
      <c r="P1558" s="81" t="str">
        <f t="shared" si="201"/>
        <v/>
      </c>
      <c r="Q1558" s="5"/>
      <c r="R1558" s="81" t="str">
        <f t="shared" si="200"/>
        <v/>
      </c>
    </row>
    <row r="1559" spans="2:18" ht="13" x14ac:dyDescent="0.3">
      <c r="B1559" s="58">
        <f t="shared" si="196"/>
        <v>0</v>
      </c>
      <c r="C1559" s="58" t="str">
        <f t="shared" si="197"/>
        <v/>
      </c>
      <c r="D1559" s="58" t="str">
        <f>IF(OR(E1559=0,E1559=""),"",COUNTIF($E$7:E1559,E1559)&amp;E1559)</f>
        <v/>
      </c>
      <c r="E1559" s="58" t="str">
        <f t="shared" si="198"/>
        <v/>
      </c>
      <c r="F1559" s="57">
        <f t="shared" si="199"/>
        <v>0</v>
      </c>
      <c r="H1559" s="51"/>
      <c r="I1559" s="50"/>
      <c r="J1559" s="50"/>
      <c r="K1559" s="50"/>
      <c r="L1559" s="55" t="str">
        <f t="shared" si="203"/>
        <v/>
      </c>
      <c r="M1559" s="48"/>
      <c r="N1559" s="49"/>
      <c r="O1559" s="50"/>
      <c r="P1559" s="81" t="str">
        <f t="shared" si="201"/>
        <v/>
      </c>
      <c r="Q1559" s="5"/>
      <c r="R1559" s="81" t="str">
        <f t="shared" si="200"/>
        <v/>
      </c>
    </row>
    <row r="1560" spans="2:18" ht="13" x14ac:dyDescent="0.3">
      <c r="B1560" s="58">
        <f t="shared" si="196"/>
        <v>0</v>
      </c>
      <c r="C1560" s="58" t="str">
        <f t="shared" si="197"/>
        <v/>
      </c>
      <c r="D1560" s="58" t="str">
        <f>IF(OR(E1560=0,E1560=""),"",COUNTIF($E$7:E1560,E1560)&amp;E1560)</f>
        <v/>
      </c>
      <c r="E1560" s="58" t="str">
        <f t="shared" si="198"/>
        <v/>
      </c>
      <c r="F1560" s="57">
        <f t="shared" si="199"/>
        <v>0</v>
      </c>
      <c r="H1560" s="51"/>
      <c r="I1560" s="50"/>
      <c r="J1560" s="50"/>
      <c r="K1560" s="50"/>
      <c r="L1560" s="55" t="str">
        <f t="shared" si="203"/>
        <v/>
      </c>
      <c r="M1560" s="48"/>
      <c r="N1560" s="49"/>
      <c r="O1560" s="50"/>
      <c r="P1560" s="81" t="str">
        <f t="shared" si="201"/>
        <v/>
      </c>
      <c r="Q1560" s="5"/>
      <c r="R1560" s="81" t="str">
        <f t="shared" si="200"/>
        <v/>
      </c>
    </row>
    <row r="1561" spans="2:18" ht="13" x14ac:dyDescent="0.3">
      <c r="B1561" s="58">
        <f t="shared" si="196"/>
        <v>0</v>
      </c>
      <c r="C1561" s="58" t="str">
        <f t="shared" si="197"/>
        <v/>
      </c>
      <c r="D1561" s="58" t="str">
        <f>IF(OR(E1561=0,E1561=""),"",COUNTIF($E$7:E1561,E1561)&amp;E1561)</f>
        <v/>
      </c>
      <c r="E1561" s="58" t="str">
        <f t="shared" si="198"/>
        <v/>
      </c>
      <c r="F1561" s="57">
        <f t="shared" si="199"/>
        <v>0</v>
      </c>
      <c r="H1561" s="51"/>
      <c r="I1561" s="50"/>
      <c r="J1561" s="50"/>
      <c r="K1561" s="50"/>
      <c r="L1561" s="55" t="str">
        <f t="shared" si="203"/>
        <v/>
      </c>
      <c r="M1561" s="48"/>
      <c r="N1561" s="49"/>
      <c r="O1561" s="50"/>
      <c r="P1561" s="81" t="str">
        <f t="shared" si="201"/>
        <v/>
      </c>
      <c r="Q1561" s="5"/>
      <c r="R1561" s="81" t="str">
        <f t="shared" si="200"/>
        <v/>
      </c>
    </row>
    <row r="1562" spans="2:18" ht="13" x14ac:dyDescent="0.3">
      <c r="B1562" s="58">
        <f t="shared" si="196"/>
        <v>0</v>
      </c>
      <c r="C1562" s="58" t="str">
        <f t="shared" si="197"/>
        <v/>
      </c>
      <c r="D1562" s="58" t="str">
        <f>IF(OR(E1562=0,E1562=""),"",COUNTIF($E$7:E1562,E1562)&amp;E1562)</f>
        <v/>
      </c>
      <c r="E1562" s="58" t="str">
        <f t="shared" si="198"/>
        <v/>
      </c>
      <c r="F1562" s="57">
        <f t="shared" si="199"/>
        <v>0</v>
      </c>
      <c r="H1562" s="51"/>
      <c r="I1562" s="50"/>
      <c r="J1562" s="50"/>
      <c r="K1562" s="50"/>
      <c r="L1562" s="55" t="str">
        <f t="shared" si="203"/>
        <v/>
      </c>
      <c r="M1562" s="48"/>
      <c r="N1562" s="49"/>
      <c r="O1562" s="50"/>
      <c r="P1562" s="81" t="str">
        <f t="shared" si="201"/>
        <v/>
      </c>
      <c r="Q1562" s="5"/>
      <c r="R1562" s="81" t="str">
        <f t="shared" si="200"/>
        <v/>
      </c>
    </row>
    <row r="1563" spans="2:18" ht="13" x14ac:dyDescent="0.3">
      <c r="B1563" s="58">
        <f t="shared" si="196"/>
        <v>0</v>
      </c>
      <c r="C1563" s="58" t="str">
        <f t="shared" si="197"/>
        <v/>
      </c>
      <c r="D1563" s="58" t="str">
        <f>IF(OR(E1563=0,E1563=""),"",COUNTIF($E$7:E1563,E1563)&amp;E1563)</f>
        <v/>
      </c>
      <c r="E1563" s="58" t="str">
        <f t="shared" si="198"/>
        <v/>
      </c>
      <c r="F1563" s="57">
        <f t="shared" si="199"/>
        <v>0</v>
      </c>
      <c r="H1563" s="51"/>
      <c r="I1563" s="50"/>
      <c r="J1563" s="50"/>
      <c r="K1563" s="50"/>
      <c r="L1563" s="55" t="str">
        <f t="shared" si="203"/>
        <v/>
      </c>
      <c r="M1563" s="48"/>
      <c r="N1563" s="49"/>
      <c r="O1563" s="50"/>
      <c r="P1563" s="81" t="str">
        <f t="shared" si="201"/>
        <v/>
      </c>
      <c r="Q1563" s="5"/>
      <c r="R1563" s="81" t="str">
        <f t="shared" si="200"/>
        <v/>
      </c>
    </row>
    <row r="1564" spans="2:18" ht="13" x14ac:dyDescent="0.3">
      <c r="B1564" s="58">
        <f t="shared" si="196"/>
        <v>0</v>
      </c>
      <c r="C1564" s="58" t="str">
        <f t="shared" si="197"/>
        <v/>
      </c>
      <c r="D1564" s="58" t="str">
        <f>IF(OR(E1564=0,E1564=""),"",COUNTIF($E$7:E1564,E1564)&amp;E1564)</f>
        <v/>
      </c>
      <c r="E1564" s="58" t="str">
        <f t="shared" si="198"/>
        <v/>
      </c>
      <c r="F1564" s="57">
        <f t="shared" si="199"/>
        <v>0</v>
      </c>
      <c r="H1564" s="51"/>
      <c r="I1564" s="50"/>
      <c r="J1564" s="50"/>
      <c r="K1564" s="50"/>
      <c r="L1564" s="55" t="str">
        <f t="shared" si="203"/>
        <v/>
      </c>
      <c r="M1564" s="48"/>
      <c r="N1564" s="49"/>
      <c r="O1564" s="50"/>
      <c r="P1564" s="81" t="str">
        <f t="shared" si="201"/>
        <v/>
      </c>
      <c r="Q1564" s="5"/>
      <c r="R1564" s="81" t="str">
        <f t="shared" si="200"/>
        <v/>
      </c>
    </row>
    <row r="1565" spans="2:18" ht="13" x14ac:dyDescent="0.3">
      <c r="B1565" s="58">
        <f t="shared" si="196"/>
        <v>0</v>
      </c>
      <c r="C1565" s="58" t="str">
        <f t="shared" si="197"/>
        <v/>
      </c>
      <c r="D1565" s="58" t="str">
        <f>IF(OR(E1565=0,E1565=""),"",COUNTIF($E$7:E1565,E1565)&amp;E1565)</f>
        <v/>
      </c>
      <c r="E1565" s="58" t="str">
        <f t="shared" si="198"/>
        <v/>
      </c>
      <c r="F1565" s="57">
        <f t="shared" si="199"/>
        <v>0</v>
      </c>
      <c r="H1565" s="51"/>
      <c r="I1565" s="50"/>
      <c r="J1565" s="50"/>
      <c r="K1565" s="50"/>
      <c r="L1565" s="55" t="str">
        <f t="shared" si="203"/>
        <v/>
      </c>
      <c r="M1565" s="48"/>
      <c r="N1565" s="49"/>
      <c r="O1565" s="50"/>
      <c r="P1565" s="81" t="str">
        <f t="shared" si="201"/>
        <v/>
      </c>
      <c r="Q1565" s="5"/>
      <c r="R1565" s="81" t="str">
        <f t="shared" si="200"/>
        <v/>
      </c>
    </row>
    <row r="1566" spans="2:18" ht="13" x14ac:dyDescent="0.3">
      <c r="B1566" s="58">
        <f t="shared" si="196"/>
        <v>0</v>
      </c>
      <c r="C1566" s="58" t="str">
        <f t="shared" si="197"/>
        <v/>
      </c>
      <c r="D1566" s="58" t="str">
        <f>IF(OR(E1566=0,E1566=""),"",COUNTIF($E$7:E1566,E1566)&amp;E1566)</f>
        <v/>
      </c>
      <c r="E1566" s="58" t="str">
        <f t="shared" si="198"/>
        <v/>
      </c>
      <c r="F1566" s="57">
        <f t="shared" si="199"/>
        <v>0</v>
      </c>
      <c r="H1566" s="51"/>
      <c r="I1566" s="50"/>
      <c r="J1566" s="50"/>
      <c r="K1566" s="50"/>
      <c r="L1566" s="55" t="str">
        <f t="shared" si="203"/>
        <v/>
      </c>
      <c r="M1566" s="48"/>
      <c r="N1566" s="49"/>
      <c r="O1566" s="50"/>
      <c r="P1566" s="81" t="str">
        <f t="shared" si="201"/>
        <v/>
      </c>
      <c r="Q1566" s="5"/>
      <c r="R1566" s="81" t="str">
        <f t="shared" si="200"/>
        <v/>
      </c>
    </row>
    <row r="1567" spans="2:18" ht="13" x14ac:dyDescent="0.3">
      <c r="B1567" s="58">
        <f t="shared" si="196"/>
        <v>0</v>
      </c>
      <c r="C1567" s="58" t="str">
        <f t="shared" si="197"/>
        <v/>
      </c>
      <c r="D1567" s="58" t="str">
        <f>IF(OR(E1567=0,E1567=""),"",COUNTIF($E$7:E1567,E1567)&amp;E1567)</f>
        <v/>
      </c>
      <c r="E1567" s="58" t="str">
        <f t="shared" si="198"/>
        <v/>
      </c>
      <c r="F1567" s="57">
        <f t="shared" si="199"/>
        <v>0</v>
      </c>
      <c r="H1567" s="51"/>
      <c r="I1567" s="50"/>
      <c r="J1567" s="50"/>
      <c r="K1567" s="50"/>
      <c r="L1567" s="55" t="str">
        <f t="shared" si="203"/>
        <v/>
      </c>
      <c r="M1567" s="48"/>
      <c r="N1567" s="49"/>
      <c r="O1567" s="50"/>
      <c r="P1567" s="81" t="str">
        <f t="shared" si="201"/>
        <v/>
      </c>
      <c r="Q1567" s="5"/>
      <c r="R1567" s="81" t="str">
        <f t="shared" si="200"/>
        <v/>
      </c>
    </row>
    <row r="1568" spans="2:18" ht="13" x14ac:dyDescent="0.3">
      <c r="B1568" s="58">
        <f t="shared" si="196"/>
        <v>0</v>
      </c>
      <c r="C1568" s="58" t="str">
        <f t="shared" si="197"/>
        <v/>
      </c>
      <c r="D1568" s="58" t="str">
        <f>IF(OR(E1568=0,E1568=""),"",COUNTIF($E$7:E1568,E1568)&amp;E1568)</f>
        <v/>
      </c>
      <c r="E1568" s="58" t="str">
        <f t="shared" si="198"/>
        <v/>
      </c>
      <c r="F1568" s="57">
        <f t="shared" si="199"/>
        <v>0</v>
      </c>
      <c r="H1568" s="51"/>
      <c r="I1568" s="50"/>
      <c r="J1568" s="50"/>
      <c r="K1568" s="50"/>
      <c r="L1568" s="55" t="str">
        <f t="shared" si="203"/>
        <v/>
      </c>
      <c r="M1568" s="48"/>
      <c r="N1568" s="49"/>
      <c r="O1568" s="50"/>
      <c r="P1568" s="81" t="str">
        <f t="shared" si="201"/>
        <v/>
      </c>
      <c r="Q1568" s="5"/>
      <c r="R1568" s="81" t="str">
        <f t="shared" si="200"/>
        <v/>
      </c>
    </row>
    <row r="1569" spans="2:18" ht="13" x14ac:dyDescent="0.3">
      <c r="B1569" s="58">
        <f t="shared" si="196"/>
        <v>0</v>
      </c>
      <c r="C1569" s="58" t="str">
        <f t="shared" si="197"/>
        <v/>
      </c>
      <c r="D1569" s="58" t="str">
        <f>IF(OR(E1569=0,E1569=""),"",COUNTIF($E$7:E1569,E1569)&amp;E1569)</f>
        <v/>
      </c>
      <c r="E1569" s="58" t="str">
        <f t="shared" si="198"/>
        <v/>
      </c>
      <c r="F1569" s="57">
        <f t="shared" si="199"/>
        <v>0</v>
      </c>
      <c r="H1569" s="51"/>
      <c r="I1569" s="50"/>
      <c r="J1569" s="50"/>
      <c r="K1569" s="50"/>
      <c r="L1569" s="55" t="str">
        <f t="shared" si="203"/>
        <v/>
      </c>
      <c r="M1569" s="48"/>
      <c r="N1569" s="49"/>
      <c r="O1569" s="50"/>
      <c r="P1569" s="81" t="str">
        <f t="shared" si="201"/>
        <v/>
      </c>
      <c r="Q1569" s="5"/>
      <c r="R1569" s="81" t="str">
        <f t="shared" si="200"/>
        <v/>
      </c>
    </row>
    <row r="1570" spans="2:18" ht="13" x14ac:dyDescent="0.3">
      <c r="B1570" s="58">
        <f t="shared" si="196"/>
        <v>0</v>
      </c>
      <c r="C1570" s="58" t="str">
        <f t="shared" si="197"/>
        <v/>
      </c>
      <c r="D1570" s="58" t="str">
        <f>IF(OR(E1570=0,E1570=""),"",COUNTIF($E$7:E1570,E1570)&amp;E1570)</f>
        <v/>
      </c>
      <c r="E1570" s="58" t="str">
        <f t="shared" si="198"/>
        <v/>
      </c>
      <c r="F1570" s="57">
        <f t="shared" si="199"/>
        <v>0</v>
      </c>
      <c r="H1570" s="51"/>
      <c r="I1570" s="50"/>
      <c r="J1570" s="50"/>
      <c r="K1570" s="50"/>
      <c r="L1570" s="55" t="str">
        <f t="shared" si="203"/>
        <v/>
      </c>
      <c r="M1570" s="48"/>
      <c r="N1570" s="49"/>
      <c r="O1570" s="50"/>
      <c r="P1570" s="81" t="str">
        <f t="shared" si="201"/>
        <v/>
      </c>
      <c r="Q1570" s="5"/>
      <c r="R1570" s="81" t="str">
        <f t="shared" si="200"/>
        <v/>
      </c>
    </row>
    <row r="1571" spans="2:18" ht="13" x14ac:dyDescent="0.3">
      <c r="B1571" s="58">
        <f t="shared" si="196"/>
        <v>0</v>
      </c>
      <c r="C1571" s="58" t="str">
        <f t="shared" si="197"/>
        <v/>
      </c>
      <c r="D1571" s="58" t="str">
        <f>IF(OR(E1571=0,E1571=""),"",COUNTIF($E$7:E1571,E1571)&amp;E1571)</f>
        <v/>
      </c>
      <c r="E1571" s="58" t="str">
        <f t="shared" si="198"/>
        <v/>
      </c>
      <c r="F1571" s="57">
        <f t="shared" si="199"/>
        <v>0</v>
      </c>
      <c r="H1571" s="51"/>
      <c r="I1571" s="50"/>
      <c r="J1571" s="50"/>
      <c r="K1571" s="50"/>
      <c r="L1571" s="55" t="str">
        <f t="shared" si="203"/>
        <v/>
      </c>
      <c r="M1571" s="48"/>
      <c r="N1571" s="49"/>
      <c r="O1571" s="50"/>
      <c r="P1571" s="81" t="str">
        <f t="shared" si="201"/>
        <v/>
      </c>
      <c r="Q1571" s="5"/>
      <c r="R1571" s="81" t="str">
        <f t="shared" si="200"/>
        <v/>
      </c>
    </row>
    <row r="1572" spans="2:18" ht="13" x14ac:dyDescent="0.3">
      <c r="B1572" s="58">
        <f t="shared" si="196"/>
        <v>0</v>
      </c>
      <c r="C1572" s="58" t="str">
        <f t="shared" si="197"/>
        <v/>
      </c>
      <c r="D1572" s="58" t="str">
        <f>IF(OR(E1572=0,E1572=""),"",COUNTIF($E$7:E1572,E1572)&amp;E1572)</f>
        <v/>
      </c>
      <c r="E1572" s="58" t="str">
        <f t="shared" si="198"/>
        <v/>
      </c>
      <c r="F1572" s="57">
        <f t="shared" si="199"/>
        <v>0</v>
      </c>
      <c r="H1572" s="51"/>
      <c r="I1572" s="50"/>
      <c r="J1572" s="50"/>
      <c r="K1572" s="50"/>
      <c r="L1572" s="55" t="str">
        <f t="shared" si="203"/>
        <v/>
      </c>
      <c r="M1572" s="48"/>
      <c r="N1572" s="49"/>
      <c r="O1572" s="50"/>
      <c r="P1572" s="81" t="str">
        <f t="shared" si="201"/>
        <v/>
      </c>
      <c r="Q1572" s="5"/>
      <c r="R1572" s="81" t="str">
        <f t="shared" si="200"/>
        <v/>
      </c>
    </row>
    <row r="1573" spans="2:18" ht="13" x14ac:dyDescent="0.3">
      <c r="B1573" s="58">
        <f t="shared" si="196"/>
        <v>0</v>
      </c>
      <c r="C1573" s="58" t="str">
        <f t="shared" si="197"/>
        <v/>
      </c>
      <c r="D1573" s="58" t="str">
        <f>IF(OR(E1573=0,E1573=""),"",COUNTIF($E$7:E1573,E1573)&amp;E1573)</f>
        <v/>
      </c>
      <c r="E1573" s="58" t="str">
        <f t="shared" si="198"/>
        <v/>
      </c>
      <c r="F1573" s="57">
        <f t="shared" si="199"/>
        <v>0</v>
      </c>
      <c r="H1573" s="51"/>
      <c r="I1573" s="50"/>
      <c r="J1573" s="50"/>
      <c r="K1573" s="50"/>
      <c r="L1573" s="55" t="str">
        <f t="shared" si="203"/>
        <v/>
      </c>
      <c r="M1573" s="48"/>
      <c r="N1573" s="49"/>
      <c r="O1573" s="50"/>
      <c r="P1573" s="81" t="str">
        <f t="shared" si="201"/>
        <v/>
      </c>
      <c r="Q1573" s="5"/>
      <c r="R1573" s="81" t="str">
        <f t="shared" si="200"/>
        <v/>
      </c>
    </row>
    <row r="1574" spans="2:18" ht="13" x14ac:dyDescent="0.3">
      <c r="B1574" s="58">
        <f t="shared" si="196"/>
        <v>0</v>
      </c>
      <c r="C1574" s="58" t="str">
        <f t="shared" si="197"/>
        <v/>
      </c>
      <c r="D1574" s="58" t="str">
        <f>IF(OR(E1574=0,E1574=""),"",COUNTIF($E$7:E1574,E1574)&amp;E1574)</f>
        <v/>
      </c>
      <c r="E1574" s="58" t="str">
        <f t="shared" si="198"/>
        <v/>
      </c>
      <c r="F1574" s="57">
        <f t="shared" si="199"/>
        <v>0</v>
      </c>
      <c r="H1574" s="51"/>
      <c r="I1574" s="50"/>
      <c r="J1574" s="50"/>
      <c r="K1574" s="50"/>
      <c r="L1574" s="55" t="str">
        <f t="shared" si="203"/>
        <v/>
      </c>
      <c r="M1574" s="48"/>
      <c r="N1574" s="49"/>
      <c r="O1574" s="50"/>
      <c r="P1574" s="81" t="str">
        <f t="shared" si="201"/>
        <v/>
      </c>
      <c r="Q1574" s="5"/>
      <c r="R1574" s="81" t="str">
        <f t="shared" si="200"/>
        <v/>
      </c>
    </row>
    <row r="1575" spans="2:18" ht="13" x14ac:dyDescent="0.3">
      <c r="B1575" s="58">
        <f t="shared" si="196"/>
        <v>0</v>
      </c>
      <c r="C1575" s="58" t="str">
        <f t="shared" si="197"/>
        <v/>
      </c>
      <c r="D1575" s="58" t="str">
        <f>IF(OR(E1575=0,E1575=""),"",COUNTIF($E$7:E1575,E1575)&amp;E1575)</f>
        <v/>
      </c>
      <c r="E1575" s="58" t="str">
        <f t="shared" si="198"/>
        <v/>
      </c>
      <c r="F1575" s="57">
        <f t="shared" si="199"/>
        <v>0</v>
      </c>
      <c r="H1575" s="51"/>
      <c r="I1575" s="50"/>
      <c r="J1575" s="50"/>
      <c r="K1575" s="50"/>
      <c r="L1575" s="55" t="str">
        <f t="shared" si="203"/>
        <v/>
      </c>
      <c r="M1575" s="48"/>
      <c r="N1575" s="49"/>
      <c r="O1575" s="50"/>
      <c r="P1575" s="81" t="str">
        <f t="shared" si="201"/>
        <v/>
      </c>
      <c r="Q1575" s="5"/>
      <c r="R1575" s="81" t="str">
        <f t="shared" si="200"/>
        <v/>
      </c>
    </row>
    <row r="1576" spans="2:18" ht="13" x14ac:dyDescent="0.3">
      <c r="B1576" s="58">
        <f t="shared" si="196"/>
        <v>0</v>
      </c>
      <c r="C1576" s="58" t="str">
        <f t="shared" si="197"/>
        <v/>
      </c>
      <c r="D1576" s="58" t="str">
        <f>IF(OR(E1576=0,E1576=""),"",COUNTIF($E$7:E1576,E1576)&amp;E1576)</f>
        <v/>
      </c>
      <c r="E1576" s="58" t="str">
        <f t="shared" si="198"/>
        <v/>
      </c>
      <c r="F1576" s="57">
        <f t="shared" si="199"/>
        <v>0</v>
      </c>
      <c r="H1576" s="51"/>
      <c r="I1576" s="50"/>
      <c r="J1576" s="50"/>
      <c r="K1576" s="50"/>
      <c r="L1576" s="55" t="str">
        <f t="shared" si="203"/>
        <v/>
      </c>
      <c r="M1576" s="48"/>
      <c r="N1576" s="49"/>
      <c r="O1576" s="50"/>
      <c r="P1576" s="81" t="str">
        <f t="shared" si="201"/>
        <v/>
      </c>
      <c r="Q1576" s="5"/>
      <c r="R1576" s="81" t="str">
        <f t="shared" si="200"/>
        <v/>
      </c>
    </row>
    <row r="1577" spans="2:18" ht="13" x14ac:dyDescent="0.3">
      <c r="B1577" s="58">
        <f t="shared" si="196"/>
        <v>0</v>
      </c>
      <c r="C1577" s="58" t="str">
        <f t="shared" si="197"/>
        <v/>
      </c>
      <c r="D1577" s="58" t="str">
        <f>IF(OR(E1577=0,E1577=""),"",COUNTIF($E$7:E1577,E1577)&amp;E1577)</f>
        <v/>
      </c>
      <c r="E1577" s="58" t="str">
        <f t="shared" si="198"/>
        <v/>
      </c>
      <c r="F1577" s="57">
        <f t="shared" si="199"/>
        <v>0</v>
      </c>
      <c r="H1577" s="51"/>
      <c r="I1577" s="50"/>
      <c r="J1577" s="50"/>
      <c r="K1577" s="50"/>
      <c r="L1577" s="55" t="str">
        <f t="shared" si="203"/>
        <v/>
      </c>
      <c r="M1577" s="48"/>
      <c r="N1577" s="49"/>
      <c r="O1577" s="50"/>
      <c r="P1577" s="81" t="str">
        <f t="shared" si="201"/>
        <v/>
      </c>
      <c r="Q1577" s="5"/>
      <c r="R1577" s="81" t="str">
        <f t="shared" si="200"/>
        <v/>
      </c>
    </row>
    <row r="1578" spans="2:18" ht="13" x14ac:dyDescent="0.3">
      <c r="B1578" s="58">
        <f t="shared" si="196"/>
        <v>0</v>
      </c>
      <c r="C1578" s="58" t="str">
        <f t="shared" si="197"/>
        <v/>
      </c>
      <c r="D1578" s="58" t="str">
        <f>IF(OR(E1578=0,E1578=""),"",COUNTIF($E$7:E1578,E1578)&amp;E1578)</f>
        <v/>
      </c>
      <c r="E1578" s="58" t="str">
        <f t="shared" si="198"/>
        <v/>
      </c>
      <c r="F1578" s="57">
        <f t="shared" si="199"/>
        <v>0</v>
      </c>
      <c r="H1578" s="51"/>
      <c r="I1578" s="50"/>
      <c r="J1578" s="50"/>
      <c r="K1578" s="50"/>
      <c r="L1578" s="55" t="str">
        <f t="shared" si="203"/>
        <v/>
      </c>
      <c r="M1578" s="48"/>
      <c r="N1578" s="49"/>
      <c r="O1578" s="50"/>
      <c r="P1578" s="81" t="str">
        <f t="shared" si="201"/>
        <v/>
      </c>
      <c r="Q1578" s="5"/>
      <c r="R1578" s="81" t="str">
        <f t="shared" si="200"/>
        <v/>
      </c>
    </row>
    <row r="1579" spans="2:18" ht="13" x14ac:dyDescent="0.3">
      <c r="B1579" s="58">
        <f t="shared" si="196"/>
        <v>0</v>
      </c>
      <c r="C1579" s="58" t="str">
        <f t="shared" si="197"/>
        <v/>
      </c>
      <c r="D1579" s="58" t="str">
        <f>IF(OR(E1579=0,E1579=""),"",COUNTIF($E$7:E1579,E1579)&amp;E1579)</f>
        <v/>
      </c>
      <c r="E1579" s="58" t="str">
        <f t="shared" si="198"/>
        <v/>
      </c>
      <c r="F1579" s="57">
        <f t="shared" si="199"/>
        <v>0</v>
      </c>
      <c r="H1579" s="51"/>
      <c r="I1579" s="50"/>
      <c r="J1579" s="50"/>
      <c r="K1579" s="50"/>
      <c r="L1579" s="55" t="str">
        <f t="shared" si="203"/>
        <v/>
      </c>
      <c r="M1579" s="48"/>
      <c r="N1579" s="49"/>
      <c r="O1579" s="50"/>
      <c r="P1579" s="81" t="str">
        <f t="shared" si="201"/>
        <v/>
      </c>
      <c r="Q1579" s="5"/>
      <c r="R1579" s="81" t="str">
        <f t="shared" si="200"/>
        <v/>
      </c>
    </row>
    <row r="1580" spans="2:18" ht="13" x14ac:dyDescent="0.3">
      <c r="B1580" s="58">
        <f t="shared" si="196"/>
        <v>0</v>
      </c>
      <c r="C1580" s="58" t="str">
        <f t="shared" si="197"/>
        <v/>
      </c>
      <c r="D1580" s="58" t="str">
        <f>IF(OR(E1580=0,E1580=""),"",COUNTIF($E$7:E1580,E1580)&amp;E1580)</f>
        <v/>
      </c>
      <c r="E1580" s="58" t="str">
        <f t="shared" si="198"/>
        <v/>
      </c>
      <c r="F1580" s="57">
        <f t="shared" si="199"/>
        <v>0</v>
      </c>
      <c r="H1580" s="51"/>
      <c r="I1580" s="50"/>
      <c r="J1580" s="50"/>
      <c r="K1580" s="50"/>
      <c r="L1580" s="55" t="str">
        <f t="shared" si="203"/>
        <v/>
      </c>
      <c r="M1580" s="48"/>
      <c r="N1580" s="49"/>
      <c r="O1580" s="50"/>
      <c r="P1580" s="81" t="str">
        <f t="shared" si="201"/>
        <v/>
      </c>
      <c r="Q1580" s="5"/>
      <c r="R1580" s="81" t="str">
        <f t="shared" si="200"/>
        <v/>
      </c>
    </row>
    <row r="1581" spans="2:18" ht="13" x14ac:dyDescent="0.3">
      <c r="B1581" s="58">
        <f t="shared" si="196"/>
        <v>0</v>
      </c>
      <c r="C1581" s="58" t="str">
        <f t="shared" si="197"/>
        <v/>
      </c>
      <c r="D1581" s="58" t="str">
        <f>IF(OR(E1581=0,E1581=""),"",COUNTIF($E$7:E1581,E1581)&amp;E1581)</f>
        <v/>
      </c>
      <c r="E1581" s="58" t="str">
        <f t="shared" si="198"/>
        <v/>
      </c>
      <c r="F1581" s="57">
        <f t="shared" si="199"/>
        <v>0</v>
      </c>
      <c r="H1581" s="51"/>
      <c r="I1581" s="50"/>
      <c r="J1581" s="50"/>
      <c r="K1581" s="50"/>
      <c r="L1581" s="55" t="str">
        <f t="shared" si="203"/>
        <v/>
      </c>
      <c r="M1581" s="48"/>
      <c r="N1581" s="49"/>
      <c r="O1581" s="50"/>
      <c r="P1581" s="81" t="str">
        <f t="shared" si="201"/>
        <v/>
      </c>
      <c r="Q1581" s="5"/>
      <c r="R1581" s="81" t="str">
        <f t="shared" si="200"/>
        <v/>
      </c>
    </row>
    <row r="1582" spans="2:18" ht="13" x14ac:dyDescent="0.3">
      <c r="B1582" s="58">
        <f t="shared" si="196"/>
        <v>0</v>
      </c>
      <c r="C1582" s="58" t="str">
        <f t="shared" si="197"/>
        <v/>
      </c>
      <c r="D1582" s="58" t="str">
        <f>IF(OR(E1582=0,E1582=""),"",COUNTIF($E$7:E1582,E1582)&amp;E1582)</f>
        <v/>
      </c>
      <c r="E1582" s="58" t="str">
        <f t="shared" si="198"/>
        <v/>
      </c>
      <c r="F1582" s="57">
        <f t="shared" si="199"/>
        <v>0</v>
      </c>
      <c r="H1582" s="51"/>
      <c r="I1582" s="50"/>
      <c r="J1582" s="50"/>
      <c r="K1582" s="50"/>
      <c r="L1582" s="55" t="str">
        <f t="shared" si="203"/>
        <v/>
      </c>
      <c r="M1582" s="48"/>
      <c r="N1582" s="49"/>
      <c r="O1582" s="50"/>
      <c r="P1582" s="81" t="str">
        <f t="shared" si="201"/>
        <v/>
      </c>
      <c r="Q1582" s="5"/>
      <c r="R1582" s="81" t="str">
        <f t="shared" si="200"/>
        <v/>
      </c>
    </row>
    <row r="1583" spans="2:18" ht="13" x14ac:dyDescent="0.3">
      <c r="B1583" s="58">
        <f t="shared" si="196"/>
        <v>0</v>
      </c>
      <c r="C1583" s="58" t="str">
        <f t="shared" si="197"/>
        <v/>
      </c>
      <c r="D1583" s="58" t="str">
        <f>IF(OR(E1583=0,E1583=""),"",COUNTIF($E$7:E1583,E1583)&amp;E1583)</f>
        <v/>
      </c>
      <c r="E1583" s="58" t="str">
        <f t="shared" si="198"/>
        <v/>
      </c>
      <c r="F1583" s="57">
        <f t="shared" si="199"/>
        <v>0</v>
      </c>
      <c r="H1583" s="51"/>
      <c r="I1583" s="50"/>
      <c r="J1583" s="50"/>
      <c r="K1583" s="50"/>
      <c r="L1583" s="55" t="str">
        <f t="shared" si="203"/>
        <v/>
      </c>
      <c r="M1583" s="48"/>
      <c r="N1583" s="49"/>
      <c r="O1583" s="50"/>
      <c r="P1583" s="81" t="str">
        <f t="shared" si="201"/>
        <v/>
      </c>
      <c r="Q1583" s="5"/>
      <c r="R1583" s="81" t="str">
        <f t="shared" si="200"/>
        <v/>
      </c>
    </row>
    <row r="1584" spans="2:18" ht="13" x14ac:dyDescent="0.3">
      <c r="B1584" s="58">
        <f t="shared" si="196"/>
        <v>0</v>
      </c>
      <c r="C1584" s="58" t="str">
        <f t="shared" si="197"/>
        <v/>
      </c>
      <c r="D1584" s="58" t="str">
        <f>IF(OR(E1584=0,E1584=""),"",COUNTIF($E$7:E1584,E1584)&amp;E1584)</f>
        <v/>
      </c>
      <c r="E1584" s="58" t="str">
        <f t="shared" si="198"/>
        <v/>
      </c>
      <c r="F1584" s="57">
        <f t="shared" si="199"/>
        <v>0</v>
      </c>
      <c r="H1584" s="51"/>
      <c r="I1584" s="50"/>
      <c r="J1584" s="50"/>
      <c r="K1584" s="50"/>
      <c r="L1584" s="55" t="str">
        <f t="shared" si="203"/>
        <v/>
      </c>
      <c r="M1584" s="48"/>
      <c r="N1584" s="49"/>
      <c r="O1584" s="50"/>
      <c r="P1584" s="81" t="str">
        <f t="shared" si="201"/>
        <v/>
      </c>
      <c r="Q1584" s="5"/>
      <c r="R1584" s="81" t="str">
        <f t="shared" si="200"/>
        <v/>
      </c>
    </row>
    <row r="1585" spans="2:18" ht="13" x14ac:dyDescent="0.3">
      <c r="B1585" s="58">
        <f t="shared" si="196"/>
        <v>0</v>
      </c>
      <c r="C1585" s="58" t="str">
        <f t="shared" si="197"/>
        <v/>
      </c>
      <c r="D1585" s="58" t="str">
        <f>IF(OR(E1585=0,E1585=""),"",COUNTIF($E$7:E1585,E1585)&amp;E1585)</f>
        <v/>
      </c>
      <c r="E1585" s="58" t="str">
        <f t="shared" si="198"/>
        <v/>
      </c>
      <c r="F1585" s="57">
        <f t="shared" si="199"/>
        <v>0</v>
      </c>
      <c r="H1585" s="51"/>
      <c r="I1585" s="50"/>
      <c r="J1585" s="50"/>
      <c r="K1585" s="50"/>
      <c r="L1585" s="55" t="str">
        <f t="shared" si="203"/>
        <v/>
      </c>
      <c r="M1585" s="48"/>
      <c r="N1585" s="49"/>
      <c r="O1585" s="50"/>
      <c r="P1585" s="81" t="str">
        <f t="shared" si="201"/>
        <v/>
      </c>
      <c r="Q1585" s="5"/>
      <c r="R1585" s="81" t="str">
        <f t="shared" si="200"/>
        <v/>
      </c>
    </row>
    <row r="1586" spans="2:18" ht="13" x14ac:dyDescent="0.3">
      <c r="B1586" s="58">
        <f t="shared" si="196"/>
        <v>0</v>
      </c>
      <c r="C1586" s="58" t="str">
        <f t="shared" si="197"/>
        <v/>
      </c>
      <c r="D1586" s="58" t="str">
        <f>IF(OR(E1586=0,E1586=""),"",COUNTIF($E$7:E1586,E1586)&amp;E1586)</f>
        <v/>
      </c>
      <c r="E1586" s="58" t="str">
        <f t="shared" si="198"/>
        <v/>
      </c>
      <c r="F1586" s="57">
        <f t="shared" si="199"/>
        <v>0</v>
      </c>
      <c r="H1586" s="51"/>
      <c r="I1586" s="50"/>
      <c r="J1586" s="50"/>
      <c r="K1586" s="50"/>
      <c r="L1586" s="55" t="str">
        <f t="shared" si="203"/>
        <v/>
      </c>
      <c r="M1586" s="48"/>
      <c r="N1586" s="49"/>
      <c r="O1586" s="50"/>
      <c r="P1586" s="81" t="str">
        <f t="shared" si="201"/>
        <v/>
      </c>
      <c r="Q1586" s="5"/>
      <c r="R1586" s="81" t="str">
        <f t="shared" si="200"/>
        <v/>
      </c>
    </row>
    <row r="1587" spans="2:18" ht="13" x14ac:dyDescent="0.3">
      <c r="B1587" s="58">
        <f t="shared" si="196"/>
        <v>0</v>
      </c>
      <c r="C1587" s="58" t="str">
        <f t="shared" si="197"/>
        <v/>
      </c>
      <c r="D1587" s="58" t="str">
        <f>IF(OR(E1587=0,E1587=""),"",COUNTIF($E$7:E1587,E1587)&amp;E1587)</f>
        <v/>
      </c>
      <c r="E1587" s="58" t="str">
        <f t="shared" si="198"/>
        <v/>
      </c>
      <c r="F1587" s="57">
        <f t="shared" si="199"/>
        <v>0</v>
      </c>
      <c r="H1587" s="51"/>
      <c r="I1587" s="50"/>
      <c r="J1587" s="50"/>
      <c r="K1587" s="50"/>
      <c r="L1587" s="55" t="str">
        <f t="shared" si="203"/>
        <v/>
      </c>
      <c r="M1587" s="48"/>
      <c r="N1587" s="49"/>
      <c r="O1587" s="50"/>
      <c r="P1587" s="81" t="str">
        <f t="shared" si="201"/>
        <v/>
      </c>
      <c r="Q1587" s="5"/>
      <c r="R1587" s="81" t="str">
        <f t="shared" si="200"/>
        <v/>
      </c>
    </row>
    <row r="1588" spans="2:18" ht="13" x14ac:dyDescent="0.3">
      <c r="B1588" s="58">
        <f t="shared" si="196"/>
        <v>0</v>
      </c>
      <c r="C1588" s="58" t="str">
        <f t="shared" si="197"/>
        <v/>
      </c>
      <c r="D1588" s="58" t="str">
        <f>IF(OR(E1588=0,E1588=""),"",COUNTIF($E$7:E1588,E1588)&amp;E1588)</f>
        <v/>
      </c>
      <c r="E1588" s="58" t="str">
        <f t="shared" si="198"/>
        <v/>
      </c>
      <c r="F1588" s="57">
        <f t="shared" si="199"/>
        <v>0</v>
      </c>
      <c r="H1588" s="51"/>
      <c r="I1588" s="50"/>
      <c r="J1588" s="50"/>
      <c r="K1588" s="50"/>
      <c r="L1588" s="55" t="str">
        <f t="shared" si="203"/>
        <v/>
      </c>
      <c r="M1588" s="48"/>
      <c r="N1588" s="49"/>
      <c r="O1588" s="50"/>
      <c r="P1588" s="81" t="str">
        <f t="shared" si="201"/>
        <v/>
      </c>
      <c r="Q1588" s="5"/>
      <c r="R1588" s="81" t="str">
        <f t="shared" si="200"/>
        <v/>
      </c>
    </row>
    <row r="1589" spans="2:18" ht="13" x14ac:dyDescent="0.3">
      <c r="B1589" s="58">
        <f t="shared" si="196"/>
        <v>0</v>
      </c>
      <c r="C1589" s="58" t="str">
        <f t="shared" si="197"/>
        <v/>
      </c>
      <c r="D1589" s="58" t="str">
        <f>IF(OR(E1589=0,E1589=""),"",COUNTIF($E$7:E1589,E1589)&amp;E1589)</f>
        <v/>
      </c>
      <c r="E1589" s="58" t="str">
        <f t="shared" si="198"/>
        <v/>
      </c>
      <c r="F1589" s="57">
        <f t="shared" si="199"/>
        <v>0</v>
      </c>
      <c r="H1589" s="51"/>
      <c r="I1589" s="50"/>
      <c r="J1589" s="50"/>
      <c r="K1589" s="50"/>
      <c r="L1589" s="55" t="str">
        <f t="shared" si="203"/>
        <v/>
      </c>
      <c r="M1589" s="48"/>
      <c r="N1589" s="49"/>
      <c r="O1589" s="50"/>
      <c r="P1589" s="81" t="str">
        <f t="shared" si="201"/>
        <v/>
      </c>
      <c r="Q1589" s="5"/>
      <c r="R1589" s="81" t="str">
        <f t="shared" si="200"/>
        <v/>
      </c>
    </row>
    <row r="1590" spans="2:18" ht="13" x14ac:dyDescent="0.3">
      <c r="B1590" s="58">
        <f t="shared" si="196"/>
        <v>0</v>
      </c>
      <c r="C1590" s="58" t="str">
        <f t="shared" si="197"/>
        <v/>
      </c>
      <c r="D1590" s="58" t="str">
        <f>IF(OR(E1590=0,E1590=""),"",COUNTIF($E$7:E1590,E1590)&amp;E1590)</f>
        <v/>
      </c>
      <c r="E1590" s="58" t="str">
        <f t="shared" si="198"/>
        <v/>
      </c>
      <c r="F1590" s="57">
        <f t="shared" si="199"/>
        <v>0</v>
      </c>
      <c r="H1590" s="51"/>
      <c r="I1590" s="50"/>
      <c r="J1590" s="50"/>
      <c r="K1590" s="50"/>
      <c r="L1590" s="55" t="str">
        <f t="shared" si="203"/>
        <v/>
      </c>
      <c r="M1590" s="48"/>
      <c r="N1590" s="49"/>
      <c r="O1590" s="50"/>
      <c r="P1590" s="81" t="str">
        <f t="shared" si="201"/>
        <v/>
      </c>
      <c r="Q1590" s="5"/>
      <c r="R1590" s="81" t="str">
        <f t="shared" si="200"/>
        <v/>
      </c>
    </row>
    <row r="1591" spans="2:18" ht="13" x14ac:dyDescent="0.3">
      <c r="B1591" s="58">
        <f t="shared" si="196"/>
        <v>0</v>
      </c>
      <c r="C1591" s="58" t="str">
        <f t="shared" si="197"/>
        <v/>
      </c>
      <c r="D1591" s="58" t="str">
        <f>IF(OR(E1591=0,E1591=""),"",COUNTIF($E$7:E1591,E1591)&amp;E1591)</f>
        <v/>
      </c>
      <c r="E1591" s="58" t="str">
        <f t="shared" si="198"/>
        <v/>
      </c>
      <c r="F1591" s="57">
        <f t="shared" si="199"/>
        <v>0</v>
      </c>
      <c r="H1591" s="51"/>
      <c r="I1591" s="50"/>
      <c r="J1591" s="50"/>
      <c r="K1591" s="50"/>
      <c r="L1591" s="55" t="str">
        <f t="shared" si="203"/>
        <v/>
      </c>
      <c r="M1591" s="48"/>
      <c r="N1591" s="49"/>
      <c r="O1591" s="50"/>
      <c r="P1591" s="81" t="str">
        <f t="shared" si="201"/>
        <v/>
      </c>
      <c r="Q1591" s="5"/>
      <c r="R1591" s="81" t="str">
        <f t="shared" si="200"/>
        <v/>
      </c>
    </row>
    <row r="1592" spans="2:18" ht="13" x14ac:dyDescent="0.3">
      <c r="B1592" s="58">
        <f t="shared" si="196"/>
        <v>0</v>
      </c>
      <c r="C1592" s="58" t="str">
        <f t="shared" si="197"/>
        <v/>
      </c>
      <c r="D1592" s="58" t="str">
        <f>IF(OR(E1592=0,E1592=""),"",COUNTIF($E$7:E1592,E1592)&amp;E1592)</f>
        <v/>
      </c>
      <c r="E1592" s="58" t="str">
        <f t="shared" si="198"/>
        <v/>
      </c>
      <c r="F1592" s="57">
        <f t="shared" si="199"/>
        <v>0</v>
      </c>
      <c r="H1592" s="51"/>
      <c r="I1592" s="50"/>
      <c r="J1592" s="50"/>
      <c r="K1592" s="50"/>
      <c r="L1592" s="55" t="str">
        <f t="shared" si="203"/>
        <v/>
      </c>
      <c r="M1592" s="48"/>
      <c r="N1592" s="49"/>
      <c r="O1592" s="50"/>
      <c r="P1592" s="81" t="str">
        <f t="shared" si="201"/>
        <v/>
      </c>
      <c r="Q1592" s="5"/>
      <c r="R1592" s="81" t="str">
        <f t="shared" si="200"/>
        <v/>
      </c>
    </row>
    <row r="1593" spans="2:18" ht="13" x14ac:dyDescent="0.3">
      <c r="B1593" s="58">
        <f t="shared" si="196"/>
        <v>0</v>
      </c>
      <c r="C1593" s="58" t="str">
        <f t="shared" si="197"/>
        <v/>
      </c>
      <c r="D1593" s="58" t="str">
        <f>IF(OR(E1593=0,E1593=""),"",COUNTIF($E$7:E1593,E1593)&amp;E1593)</f>
        <v/>
      </c>
      <c r="E1593" s="58" t="str">
        <f t="shared" si="198"/>
        <v/>
      </c>
      <c r="F1593" s="57">
        <f t="shared" si="199"/>
        <v>0</v>
      </c>
      <c r="H1593" s="51"/>
      <c r="I1593" s="50"/>
      <c r="J1593" s="50"/>
      <c r="K1593" s="50"/>
      <c r="L1593" s="55" t="str">
        <f t="shared" si="203"/>
        <v/>
      </c>
      <c r="M1593" s="48"/>
      <c r="N1593" s="49"/>
      <c r="O1593" s="50"/>
      <c r="P1593" s="81" t="str">
        <f t="shared" si="201"/>
        <v/>
      </c>
      <c r="Q1593" s="5"/>
      <c r="R1593" s="81" t="str">
        <f t="shared" si="200"/>
        <v/>
      </c>
    </row>
    <row r="1594" spans="2:18" ht="13" x14ac:dyDescent="0.3">
      <c r="B1594" s="58">
        <f t="shared" si="196"/>
        <v>0</v>
      </c>
      <c r="C1594" s="58" t="str">
        <f t="shared" si="197"/>
        <v/>
      </c>
      <c r="D1594" s="58" t="str">
        <f>IF(OR(E1594=0,E1594=""),"",COUNTIF($E$7:E1594,E1594)&amp;E1594)</f>
        <v/>
      </c>
      <c r="E1594" s="58" t="str">
        <f t="shared" si="198"/>
        <v/>
      </c>
      <c r="F1594" s="57">
        <f t="shared" si="199"/>
        <v>0</v>
      </c>
      <c r="H1594" s="51"/>
      <c r="I1594" s="50"/>
      <c r="J1594" s="50"/>
      <c r="K1594" s="50"/>
      <c r="L1594" s="55" t="str">
        <f t="shared" si="203"/>
        <v/>
      </c>
      <c r="M1594" s="48"/>
      <c r="N1594" s="49"/>
      <c r="O1594" s="50"/>
      <c r="P1594" s="81" t="str">
        <f t="shared" si="201"/>
        <v/>
      </c>
      <c r="Q1594" s="5"/>
      <c r="R1594" s="81" t="str">
        <f t="shared" si="200"/>
        <v/>
      </c>
    </row>
    <row r="1595" spans="2:18" ht="13" x14ac:dyDescent="0.3">
      <c r="B1595" s="58">
        <f t="shared" si="196"/>
        <v>0</v>
      </c>
      <c r="C1595" s="58" t="str">
        <f t="shared" si="197"/>
        <v/>
      </c>
      <c r="D1595" s="58" t="str">
        <f>IF(OR(E1595=0,E1595=""),"",COUNTIF($E$7:E1595,E1595)&amp;E1595)</f>
        <v/>
      </c>
      <c r="E1595" s="58" t="str">
        <f t="shared" si="198"/>
        <v/>
      </c>
      <c r="F1595" s="57">
        <f t="shared" si="199"/>
        <v>0</v>
      </c>
      <c r="H1595" s="51"/>
      <c r="I1595" s="50"/>
      <c r="J1595" s="50"/>
      <c r="K1595" s="50"/>
      <c r="L1595" s="55" t="str">
        <f t="shared" si="203"/>
        <v/>
      </c>
      <c r="M1595" s="48"/>
      <c r="N1595" s="49"/>
      <c r="O1595" s="50"/>
      <c r="P1595" s="81" t="str">
        <f t="shared" si="201"/>
        <v/>
      </c>
      <c r="Q1595" s="5"/>
      <c r="R1595" s="81" t="str">
        <f t="shared" si="200"/>
        <v/>
      </c>
    </row>
    <row r="1596" spans="2:18" ht="13" x14ac:dyDescent="0.3">
      <c r="B1596" s="58">
        <f t="shared" si="196"/>
        <v>0</v>
      </c>
      <c r="C1596" s="58" t="str">
        <f t="shared" si="197"/>
        <v/>
      </c>
      <c r="D1596" s="58" t="str">
        <f>IF(OR(E1596=0,E1596=""),"",COUNTIF($E$7:E1596,E1596)&amp;E1596)</f>
        <v/>
      </c>
      <c r="E1596" s="58" t="str">
        <f t="shared" si="198"/>
        <v/>
      </c>
      <c r="F1596" s="57">
        <f t="shared" si="199"/>
        <v>0</v>
      </c>
      <c r="H1596" s="51"/>
      <c r="I1596" s="50"/>
      <c r="J1596" s="50"/>
      <c r="K1596" s="50"/>
      <c r="L1596" s="55" t="str">
        <f t="shared" si="203"/>
        <v/>
      </c>
      <c r="M1596" s="48"/>
      <c r="N1596" s="49"/>
      <c r="O1596" s="50"/>
      <c r="P1596" s="81" t="str">
        <f t="shared" si="201"/>
        <v/>
      </c>
      <c r="Q1596" s="5"/>
      <c r="R1596" s="81" t="str">
        <f t="shared" si="200"/>
        <v/>
      </c>
    </row>
    <row r="1597" spans="2:18" ht="13" x14ac:dyDescent="0.3">
      <c r="B1597" s="58">
        <f t="shared" si="196"/>
        <v>0</v>
      </c>
      <c r="C1597" s="58" t="str">
        <f t="shared" si="197"/>
        <v/>
      </c>
      <c r="D1597" s="58" t="str">
        <f>IF(OR(E1597=0,E1597=""),"",COUNTIF($E$7:E1597,E1597)&amp;E1597)</f>
        <v/>
      </c>
      <c r="E1597" s="58" t="str">
        <f t="shared" si="198"/>
        <v/>
      </c>
      <c r="F1597" s="57">
        <f t="shared" si="199"/>
        <v>0</v>
      </c>
      <c r="H1597" s="51"/>
      <c r="I1597" s="50"/>
      <c r="J1597" s="50"/>
      <c r="K1597" s="50"/>
      <c r="L1597" s="55" t="str">
        <f t="shared" si="203"/>
        <v/>
      </c>
      <c r="M1597" s="48"/>
      <c r="N1597" s="49"/>
      <c r="O1597" s="50"/>
      <c r="P1597" s="81" t="str">
        <f t="shared" si="201"/>
        <v/>
      </c>
      <c r="Q1597" s="5"/>
      <c r="R1597" s="81" t="str">
        <f t="shared" si="200"/>
        <v/>
      </c>
    </row>
    <row r="1598" spans="2:18" ht="13" x14ac:dyDescent="0.3">
      <c r="B1598" s="58">
        <f t="shared" si="196"/>
        <v>0</v>
      </c>
      <c r="C1598" s="58" t="str">
        <f t="shared" si="197"/>
        <v/>
      </c>
      <c r="D1598" s="58" t="str">
        <f>IF(OR(E1598=0,E1598=""),"",COUNTIF($E$7:E1598,E1598)&amp;E1598)</f>
        <v/>
      </c>
      <c r="E1598" s="58" t="str">
        <f t="shared" si="198"/>
        <v/>
      </c>
      <c r="F1598" s="57">
        <f t="shared" si="199"/>
        <v>0</v>
      </c>
      <c r="H1598" s="51"/>
      <c r="I1598" s="50"/>
      <c r="J1598" s="50"/>
      <c r="K1598" s="50"/>
      <c r="L1598" s="55" t="str">
        <f t="shared" si="203"/>
        <v/>
      </c>
      <c r="M1598" s="48"/>
      <c r="N1598" s="49"/>
      <c r="O1598" s="50"/>
      <c r="P1598" s="81" t="str">
        <f t="shared" si="201"/>
        <v/>
      </c>
      <c r="Q1598" s="5"/>
      <c r="R1598" s="81" t="str">
        <f t="shared" si="200"/>
        <v/>
      </c>
    </row>
    <row r="1599" spans="2:18" ht="13" x14ac:dyDescent="0.3">
      <c r="B1599" s="58">
        <f t="shared" si="196"/>
        <v>0</v>
      </c>
      <c r="C1599" s="58" t="str">
        <f t="shared" si="197"/>
        <v/>
      </c>
      <c r="D1599" s="58" t="str">
        <f>IF(OR(E1599=0,E1599=""),"",COUNTIF($E$7:E1599,E1599)&amp;E1599)</f>
        <v/>
      </c>
      <c r="E1599" s="58" t="str">
        <f t="shared" si="198"/>
        <v/>
      </c>
      <c r="F1599" s="57">
        <f t="shared" si="199"/>
        <v>0</v>
      </c>
      <c r="H1599" s="51"/>
      <c r="I1599" s="50"/>
      <c r="J1599" s="50"/>
      <c r="K1599" s="50"/>
      <c r="L1599" s="55" t="str">
        <f t="shared" si="203"/>
        <v/>
      </c>
      <c r="M1599" s="48"/>
      <c r="N1599" s="49"/>
      <c r="O1599" s="50"/>
      <c r="P1599" s="81" t="str">
        <f t="shared" si="201"/>
        <v/>
      </c>
      <c r="Q1599" s="5"/>
      <c r="R1599" s="81" t="str">
        <f t="shared" si="200"/>
        <v/>
      </c>
    </row>
    <row r="1600" spans="2:18" ht="13" x14ac:dyDescent="0.3">
      <c r="B1600" s="58">
        <f t="shared" si="196"/>
        <v>0</v>
      </c>
      <c r="C1600" s="58" t="str">
        <f t="shared" si="197"/>
        <v/>
      </c>
      <c r="D1600" s="58" t="str">
        <f>IF(OR(E1600=0,E1600=""),"",COUNTIF($E$7:E1600,E1600)&amp;E1600)</f>
        <v/>
      </c>
      <c r="E1600" s="58" t="str">
        <f t="shared" si="198"/>
        <v/>
      </c>
      <c r="F1600" s="57">
        <f t="shared" si="199"/>
        <v>0</v>
      </c>
      <c r="H1600" s="51"/>
      <c r="I1600" s="50"/>
      <c r="J1600" s="50"/>
      <c r="K1600" s="50"/>
      <c r="L1600" s="55" t="str">
        <f t="shared" si="203"/>
        <v/>
      </c>
      <c r="M1600" s="48"/>
      <c r="N1600" s="49"/>
      <c r="O1600" s="50"/>
      <c r="P1600" s="81" t="str">
        <f t="shared" si="201"/>
        <v/>
      </c>
      <c r="Q1600" s="5"/>
      <c r="R1600" s="81" t="str">
        <f t="shared" si="200"/>
        <v/>
      </c>
    </row>
    <row r="1601" spans="2:18" ht="13" x14ac:dyDescent="0.3">
      <c r="B1601" s="58">
        <f t="shared" si="196"/>
        <v>0</v>
      </c>
      <c r="C1601" s="58" t="str">
        <f t="shared" si="197"/>
        <v/>
      </c>
      <c r="D1601" s="58" t="str">
        <f>IF(OR(E1601=0,E1601=""),"",COUNTIF($E$7:E1601,E1601)&amp;E1601)</f>
        <v/>
      </c>
      <c r="E1601" s="58" t="str">
        <f t="shared" si="198"/>
        <v/>
      </c>
      <c r="F1601" s="57">
        <f t="shared" si="199"/>
        <v>0</v>
      </c>
      <c r="H1601" s="51"/>
      <c r="I1601" s="50"/>
      <c r="J1601" s="50"/>
      <c r="K1601" s="50"/>
      <c r="L1601" s="55" t="str">
        <f t="shared" si="203"/>
        <v/>
      </c>
      <c r="M1601" s="48"/>
      <c r="N1601" s="49"/>
      <c r="O1601" s="50"/>
      <c r="P1601" s="81" t="str">
        <f t="shared" si="201"/>
        <v/>
      </c>
      <c r="Q1601" s="5"/>
      <c r="R1601" s="81" t="str">
        <f t="shared" si="200"/>
        <v/>
      </c>
    </row>
    <row r="1602" spans="2:18" ht="13" x14ac:dyDescent="0.3">
      <c r="B1602" s="58">
        <f t="shared" si="196"/>
        <v>0</v>
      </c>
      <c r="C1602" s="58" t="str">
        <f t="shared" si="197"/>
        <v/>
      </c>
      <c r="D1602" s="58" t="str">
        <f>IF(OR(E1602=0,E1602=""),"",COUNTIF($E$7:E1602,E1602)&amp;E1602)</f>
        <v/>
      </c>
      <c r="E1602" s="58" t="str">
        <f t="shared" si="198"/>
        <v/>
      </c>
      <c r="F1602" s="57">
        <f t="shared" si="199"/>
        <v>0</v>
      </c>
      <c r="H1602" s="51"/>
      <c r="I1602" s="50"/>
      <c r="J1602" s="50"/>
      <c r="K1602" s="50"/>
      <c r="L1602" s="55" t="str">
        <f t="shared" si="203"/>
        <v/>
      </c>
      <c r="M1602" s="48"/>
      <c r="N1602" s="49"/>
      <c r="O1602" s="50"/>
      <c r="P1602" s="81" t="str">
        <f t="shared" si="201"/>
        <v/>
      </c>
      <c r="Q1602" s="5"/>
      <c r="R1602" s="81" t="str">
        <f t="shared" si="200"/>
        <v/>
      </c>
    </row>
    <row r="1603" spans="2:18" ht="13" x14ac:dyDescent="0.3">
      <c r="B1603" s="58">
        <f t="shared" si="196"/>
        <v>0</v>
      </c>
      <c r="C1603" s="58" t="str">
        <f t="shared" si="197"/>
        <v/>
      </c>
      <c r="D1603" s="58" t="str">
        <f>IF(OR(E1603=0,E1603=""),"",COUNTIF($E$7:E1603,E1603)&amp;E1603)</f>
        <v/>
      </c>
      <c r="E1603" s="58" t="str">
        <f t="shared" si="198"/>
        <v/>
      </c>
      <c r="F1603" s="57">
        <f t="shared" si="199"/>
        <v>0</v>
      </c>
      <c r="H1603" s="51"/>
      <c r="I1603" s="50"/>
      <c r="J1603" s="50"/>
      <c r="K1603" s="50"/>
      <c r="L1603" s="55" t="str">
        <f t="shared" si="203"/>
        <v/>
      </c>
      <c r="M1603" s="48"/>
      <c r="N1603" s="49"/>
      <c r="O1603" s="50"/>
      <c r="P1603" s="81" t="str">
        <f t="shared" si="201"/>
        <v/>
      </c>
      <c r="Q1603" s="5"/>
      <c r="R1603" s="81" t="str">
        <f t="shared" si="200"/>
        <v/>
      </c>
    </row>
    <row r="1604" spans="2:18" ht="13" x14ac:dyDescent="0.3">
      <c r="B1604" s="58">
        <f t="shared" si="196"/>
        <v>0</v>
      </c>
      <c r="C1604" s="58" t="str">
        <f t="shared" si="197"/>
        <v/>
      </c>
      <c r="D1604" s="58" t="str">
        <f>IF(OR(E1604=0,E1604=""),"",COUNTIF($E$7:E1604,E1604)&amp;E1604)</f>
        <v/>
      </c>
      <c r="E1604" s="58" t="str">
        <f t="shared" si="198"/>
        <v/>
      </c>
      <c r="F1604" s="57">
        <f t="shared" si="199"/>
        <v>0</v>
      </c>
      <c r="H1604" s="51"/>
      <c r="I1604" s="50"/>
      <c r="J1604" s="50"/>
      <c r="K1604" s="50"/>
      <c r="L1604" s="55" t="str">
        <f t="shared" si="203"/>
        <v/>
      </c>
      <c r="M1604" s="48"/>
      <c r="N1604" s="49"/>
      <c r="O1604" s="50"/>
      <c r="P1604" s="81" t="str">
        <f t="shared" si="201"/>
        <v/>
      </c>
      <c r="Q1604" s="5"/>
      <c r="R1604" s="81" t="str">
        <f t="shared" si="200"/>
        <v/>
      </c>
    </row>
    <row r="1605" spans="2:18" ht="13" x14ac:dyDescent="0.3">
      <c r="B1605" s="58">
        <f t="shared" si="196"/>
        <v>0</v>
      </c>
      <c r="C1605" s="58" t="str">
        <f t="shared" si="197"/>
        <v/>
      </c>
      <c r="D1605" s="58" t="str">
        <f>IF(OR(E1605=0,E1605=""),"",COUNTIF($E$7:E1605,E1605)&amp;E1605)</f>
        <v/>
      </c>
      <c r="E1605" s="58" t="str">
        <f t="shared" si="198"/>
        <v/>
      </c>
      <c r="F1605" s="57">
        <f t="shared" si="199"/>
        <v>0</v>
      </c>
      <c r="H1605" s="51"/>
      <c r="I1605" s="50"/>
      <c r="J1605" s="50"/>
      <c r="K1605" s="50"/>
      <c r="L1605" s="55" t="str">
        <f t="shared" si="203"/>
        <v/>
      </c>
      <c r="M1605" s="48"/>
      <c r="N1605" s="49"/>
      <c r="O1605" s="50"/>
      <c r="P1605" s="81" t="str">
        <f t="shared" si="201"/>
        <v/>
      </c>
      <c r="Q1605" s="5"/>
      <c r="R1605" s="81" t="str">
        <f t="shared" si="200"/>
        <v/>
      </c>
    </row>
    <row r="1606" spans="2:18" ht="13" x14ac:dyDescent="0.3">
      <c r="B1606" s="58">
        <f t="shared" si="196"/>
        <v>0</v>
      </c>
      <c r="C1606" s="58" t="str">
        <f t="shared" si="197"/>
        <v/>
      </c>
      <c r="D1606" s="58" t="str">
        <f>IF(OR(E1606=0,E1606=""),"",COUNTIF($E$7:E1606,E1606)&amp;E1606)</f>
        <v/>
      </c>
      <c r="E1606" s="58" t="str">
        <f t="shared" si="198"/>
        <v/>
      </c>
      <c r="F1606" s="57">
        <f t="shared" si="199"/>
        <v>0</v>
      </c>
      <c r="H1606" s="51"/>
      <c r="I1606" s="50"/>
      <c r="J1606" s="50"/>
      <c r="K1606" s="50"/>
      <c r="L1606" s="55" t="str">
        <f t="shared" si="203"/>
        <v/>
      </c>
      <c r="M1606" s="48"/>
      <c r="N1606" s="49"/>
      <c r="O1606" s="50"/>
      <c r="P1606" s="81" t="str">
        <f t="shared" si="201"/>
        <v/>
      </c>
      <c r="Q1606" s="5"/>
      <c r="R1606" s="81" t="str">
        <f t="shared" si="200"/>
        <v/>
      </c>
    </row>
    <row r="1607" spans="2:18" ht="13" x14ac:dyDescent="0.3">
      <c r="B1607" s="58">
        <f t="shared" si="196"/>
        <v>0</v>
      </c>
      <c r="C1607" s="58" t="str">
        <f t="shared" si="197"/>
        <v/>
      </c>
      <c r="D1607" s="58" t="str">
        <f>IF(OR(E1607=0,E1607=""),"",COUNTIF($E$7:E1607,E1607)&amp;E1607)</f>
        <v/>
      </c>
      <c r="E1607" s="58" t="str">
        <f t="shared" si="198"/>
        <v/>
      </c>
      <c r="F1607" s="57">
        <f t="shared" si="199"/>
        <v>0</v>
      </c>
      <c r="H1607" s="51"/>
      <c r="I1607" s="50"/>
      <c r="J1607" s="50"/>
      <c r="K1607" s="50"/>
      <c r="L1607" s="55" t="str">
        <f t="shared" si="203"/>
        <v/>
      </c>
      <c r="M1607" s="48"/>
      <c r="N1607" s="49"/>
      <c r="O1607" s="50"/>
      <c r="P1607" s="81" t="str">
        <f t="shared" si="201"/>
        <v/>
      </c>
      <c r="Q1607" s="5"/>
      <c r="R1607" s="81" t="str">
        <f t="shared" si="200"/>
        <v/>
      </c>
    </row>
    <row r="1608" spans="2:18" ht="13" x14ac:dyDescent="0.3">
      <c r="B1608" s="58">
        <f t="shared" si="196"/>
        <v>0</v>
      </c>
      <c r="C1608" s="58" t="str">
        <f t="shared" si="197"/>
        <v/>
      </c>
      <c r="D1608" s="58" t="str">
        <f>IF(OR(E1608=0,E1608=""),"",COUNTIF($E$7:E1608,E1608)&amp;E1608)</f>
        <v/>
      </c>
      <c r="E1608" s="58" t="str">
        <f t="shared" si="198"/>
        <v/>
      </c>
      <c r="F1608" s="57">
        <f t="shared" si="199"/>
        <v>0</v>
      </c>
      <c r="H1608" s="51"/>
      <c r="I1608" s="50"/>
      <c r="J1608" s="50"/>
      <c r="K1608" s="50"/>
      <c r="L1608" s="55" t="str">
        <f t="shared" si="203"/>
        <v/>
      </c>
      <c r="M1608" s="48"/>
      <c r="N1608" s="49"/>
      <c r="O1608" s="50"/>
      <c r="P1608" s="81" t="str">
        <f t="shared" si="201"/>
        <v/>
      </c>
      <c r="Q1608" s="5"/>
      <c r="R1608" s="81" t="str">
        <f t="shared" si="200"/>
        <v/>
      </c>
    </row>
    <row r="1609" spans="2:18" ht="13" x14ac:dyDescent="0.3">
      <c r="B1609" s="58">
        <f t="shared" si="196"/>
        <v>0</v>
      </c>
      <c r="C1609" s="58" t="str">
        <f t="shared" si="197"/>
        <v/>
      </c>
      <c r="D1609" s="58" t="str">
        <f>IF(OR(E1609=0,E1609=""),"",COUNTIF($E$7:E1609,E1609)&amp;E1609)</f>
        <v/>
      </c>
      <c r="E1609" s="58" t="str">
        <f t="shared" si="198"/>
        <v/>
      </c>
      <c r="F1609" s="57">
        <f t="shared" si="199"/>
        <v>0</v>
      </c>
      <c r="H1609" s="51"/>
      <c r="I1609" s="50"/>
      <c r="J1609" s="50"/>
      <c r="K1609" s="50"/>
      <c r="L1609" s="55" t="str">
        <f t="shared" si="203"/>
        <v/>
      </c>
      <c r="M1609" s="48"/>
      <c r="N1609" s="49"/>
      <c r="O1609" s="50"/>
      <c r="P1609" s="81" t="str">
        <f t="shared" si="201"/>
        <v/>
      </c>
      <c r="Q1609" s="5"/>
      <c r="R1609" s="81" t="str">
        <f t="shared" si="200"/>
        <v/>
      </c>
    </row>
    <row r="1610" spans="2:18" ht="13" x14ac:dyDescent="0.3">
      <c r="B1610" s="58">
        <f t="shared" si="196"/>
        <v>0</v>
      </c>
      <c r="C1610" s="58" t="str">
        <f t="shared" si="197"/>
        <v/>
      </c>
      <c r="D1610" s="58" t="str">
        <f>IF(OR(E1610=0,E1610=""),"",COUNTIF($E$7:E1610,E1610)&amp;E1610)</f>
        <v/>
      </c>
      <c r="E1610" s="58" t="str">
        <f t="shared" si="198"/>
        <v/>
      </c>
      <c r="F1610" s="57">
        <f t="shared" si="199"/>
        <v>0</v>
      </c>
      <c r="H1610" s="51"/>
      <c r="I1610" s="50"/>
      <c r="J1610" s="50"/>
      <c r="K1610" s="50"/>
      <c r="L1610" s="55" t="str">
        <f t="shared" si="203"/>
        <v/>
      </c>
      <c r="M1610" s="48"/>
      <c r="N1610" s="49"/>
      <c r="O1610" s="50"/>
      <c r="P1610" s="81" t="str">
        <f t="shared" si="201"/>
        <v/>
      </c>
      <c r="Q1610" s="5"/>
      <c r="R1610" s="81" t="str">
        <f t="shared" si="200"/>
        <v/>
      </c>
    </row>
    <row r="1611" spans="2:18" ht="13" x14ac:dyDescent="0.3">
      <c r="B1611" s="58">
        <f t="shared" si="196"/>
        <v>0</v>
      </c>
      <c r="C1611" s="58" t="str">
        <f t="shared" si="197"/>
        <v/>
      </c>
      <c r="D1611" s="58" t="str">
        <f>IF(OR(E1611=0,E1611=""),"",COUNTIF($E$7:E1611,E1611)&amp;E1611)</f>
        <v/>
      </c>
      <c r="E1611" s="58" t="str">
        <f t="shared" si="198"/>
        <v/>
      </c>
      <c r="F1611" s="57">
        <f t="shared" si="199"/>
        <v>0</v>
      </c>
      <c r="H1611" s="51"/>
      <c r="I1611" s="50"/>
      <c r="J1611" s="50"/>
      <c r="K1611" s="50"/>
      <c r="L1611" s="55" t="str">
        <f t="shared" si="203"/>
        <v/>
      </c>
      <c r="M1611" s="48"/>
      <c r="N1611" s="49"/>
      <c r="O1611" s="50"/>
      <c r="P1611" s="81" t="str">
        <f t="shared" si="201"/>
        <v/>
      </c>
      <c r="Q1611" s="5"/>
      <c r="R1611" s="81" t="str">
        <f t="shared" si="200"/>
        <v/>
      </c>
    </row>
    <row r="1612" spans="2:18" ht="13" x14ac:dyDescent="0.3">
      <c r="B1612" s="58">
        <f t="shared" ref="B1612:B1675" si="204">IF(C1612&lt;&gt;"","",K1612)</f>
        <v>0</v>
      </c>
      <c r="C1612" s="58" t="str">
        <f t="shared" ref="C1612:C1675" si="205">IF(LEFT(I1612,3)="JP-",K1612,"")</f>
        <v/>
      </c>
      <c r="D1612" s="58" t="str">
        <f>IF(OR(E1612=0,E1612=""),"",COUNTIF($E$7:E1612,E1612)&amp;E1612)</f>
        <v/>
      </c>
      <c r="E1612" s="58" t="str">
        <f t="shared" ref="E1612:E1675" si="206">IF(K1612=Filter_BB,K1612,"")</f>
        <v/>
      </c>
      <c r="F1612" s="57">
        <f t="shared" ref="F1612:F1675" si="207">IF(J1612="",0,1)</f>
        <v>0</v>
      </c>
      <c r="H1612" s="51"/>
      <c r="I1612" s="50"/>
      <c r="J1612" s="50"/>
      <c r="K1612" s="50"/>
      <c r="L1612" s="55" t="str">
        <f t="shared" si="203"/>
        <v/>
      </c>
      <c r="M1612" s="48"/>
      <c r="N1612" s="49"/>
      <c r="O1612" s="50"/>
      <c r="P1612" s="81" t="str">
        <f t="shared" si="201"/>
        <v/>
      </c>
      <c r="Q1612" s="5"/>
      <c r="R1612" s="81" t="str">
        <f t="shared" ref="R1612:R1675" si="208">IF($O1612&gt;0,$O1612,IF($H1612&gt;0,IF($O1613&gt;0,$O1613,""),""))</f>
        <v/>
      </c>
    </row>
    <row r="1613" spans="2:18" ht="13" x14ac:dyDescent="0.3">
      <c r="B1613" s="58">
        <f t="shared" si="204"/>
        <v>0</v>
      </c>
      <c r="C1613" s="58" t="str">
        <f t="shared" si="205"/>
        <v/>
      </c>
      <c r="D1613" s="58" t="str">
        <f>IF(OR(E1613=0,E1613=""),"",COUNTIF($E$7:E1613,E1613)&amp;E1613)</f>
        <v/>
      </c>
      <c r="E1613" s="58" t="str">
        <f t="shared" si="206"/>
        <v/>
      </c>
      <c r="F1613" s="57">
        <f t="shared" si="207"/>
        <v>0</v>
      </c>
      <c r="H1613" s="51"/>
      <c r="I1613" s="50"/>
      <c r="J1613" s="50"/>
      <c r="K1613" s="50"/>
      <c r="L1613" s="55" t="str">
        <f t="shared" si="203"/>
        <v/>
      </c>
      <c r="M1613" s="48"/>
      <c r="N1613" s="49"/>
      <c r="O1613" s="50"/>
      <c r="P1613" s="81" t="str">
        <f t="shared" ref="P1613:P1676" si="209">IF(O1613&gt;0,O1613,IF(H1613&gt;0,IF(OR(P1612="F.TTD",P1612=""),R1614,P1612),""))</f>
        <v/>
      </c>
      <c r="Q1613" s="5"/>
      <c r="R1613" s="81" t="str">
        <f t="shared" si="208"/>
        <v/>
      </c>
    </row>
    <row r="1614" spans="2:18" ht="13" x14ac:dyDescent="0.3">
      <c r="B1614" s="58">
        <f t="shared" si="204"/>
        <v>0</v>
      </c>
      <c r="C1614" s="58" t="str">
        <f t="shared" si="205"/>
        <v/>
      </c>
      <c r="D1614" s="58" t="str">
        <f>IF(OR(E1614=0,E1614=""),"",COUNTIF($E$7:E1614,E1614)&amp;E1614)</f>
        <v/>
      </c>
      <c r="E1614" s="58" t="str">
        <f t="shared" si="206"/>
        <v/>
      </c>
      <c r="F1614" s="57">
        <f t="shared" si="207"/>
        <v>0</v>
      </c>
      <c r="H1614" s="51"/>
      <c r="I1614" s="50"/>
      <c r="J1614" s="50"/>
      <c r="K1614" s="50"/>
      <c r="L1614" s="55" t="str">
        <f t="shared" si="203"/>
        <v/>
      </c>
      <c r="M1614" s="48"/>
      <c r="N1614" s="49"/>
      <c r="O1614" s="50"/>
      <c r="P1614" s="81" t="str">
        <f t="shared" si="209"/>
        <v/>
      </c>
      <c r="Q1614" s="5"/>
      <c r="R1614" s="81" t="str">
        <f t="shared" si="208"/>
        <v/>
      </c>
    </row>
    <row r="1615" spans="2:18" ht="13" x14ac:dyDescent="0.3">
      <c r="B1615" s="58">
        <f t="shared" si="204"/>
        <v>0</v>
      </c>
      <c r="C1615" s="58" t="str">
        <f t="shared" si="205"/>
        <v/>
      </c>
      <c r="D1615" s="58" t="str">
        <f>IF(OR(E1615=0,E1615=""),"",COUNTIF($E$7:E1615,E1615)&amp;E1615)</f>
        <v/>
      </c>
      <c r="E1615" s="58" t="str">
        <f t="shared" si="206"/>
        <v/>
      </c>
      <c r="F1615" s="57">
        <f t="shared" si="207"/>
        <v>0</v>
      </c>
      <c r="H1615" s="51"/>
      <c r="I1615" s="50"/>
      <c r="J1615" s="50"/>
      <c r="K1615" s="50"/>
      <c r="L1615" s="55" t="str">
        <f t="shared" si="203"/>
        <v/>
      </c>
      <c r="M1615" s="48"/>
      <c r="N1615" s="49"/>
      <c r="O1615" s="50"/>
      <c r="P1615" s="81" t="str">
        <f t="shared" si="209"/>
        <v/>
      </c>
      <c r="Q1615" s="5"/>
      <c r="R1615" s="81" t="str">
        <f t="shared" si="208"/>
        <v/>
      </c>
    </row>
    <row r="1616" spans="2:18" ht="13" x14ac:dyDescent="0.3">
      <c r="B1616" s="58">
        <f t="shared" si="204"/>
        <v>0</v>
      </c>
      <c r="C1616" s="58" t="str">
        <f t="shared" si="205"/>
        <v/>
      </c>
      <c r="D1616" s="58" t="str">
        <f>IF(OR(E1616=0,E1616=""),"",COUNTIF($E$7:E1616,E1616)&amp;E1616)</f>
        <v/>
      </c>
      <c r="E1616" s="58" t="str">
        <f t="shared" si="206"/>
        <v/>
      </c>
      <c r="F1616" s="57">
        <f t="shared" si="207"/>
        <v>0</v>
      </c>
      <c r="H1616" s="51"/>
      <c r="I1616" s="50"/>
      <c r="J1616" s="50"/>
      <c r="K1616" s="50"/>
      <c r="L1616" s="55" t="str">
        <f t="shared" si="203"/>
        <v/>
      </c>
      <c r="M1616" s="48"/>
      <c r="N1616" s="49"/>
      <c r="O1616" s="50"/>
      <c r="P1616" s="81" t="str">
        <f t="shared" si="209"/>
        <v/>
      </c>
      <c r="Q1616" s="5"/>
      <c r="R1616" s="81" t="str">
        <f t="shared" si="208"/>
        <v/>
      </c>
    </row>
    <row r="1617" spans="2:18" ht="13" x14ac:dyDescent="0.3">
      <c r="B1617" s="58">
        <f t="shared" si="204"/>
        <v>0</v>
      </c>
      <c r="C1617" s="58" t="str">
        <f t="shared" si="205"/>
        <v/>
      </c>
      <c r="D1617" s="58" t="str">
        <f>IF(OR(E1617=0,E1617=""),"",COUNTIF($E$7:E1617,E1617)&amp;E1617)</f>
        <v/>
      </c>
      <c r="E1617" s="58" t="str">
        <f t="shared" si="206"/>
        <v/>
      </c>
      <c r="F1617" s="57">
        <f t="shared" si="207"/>
        <v>0</v>
      </c>
      <c r="H1617" s="51"/>
      <c r="I1617" s="50"/>
      <c r="J1617" s="50"/>
      <c r="K1617" s="50"/>
      <c r="L1617" s="55" t="str">
        <f t="shared" si="203"/>
        <v/>
      </c>
      <c r="M1617" s="48"/>
      <c r="N1617" s="49"/>
      <c r="O1617" s="50"/>
      <c r="P1617" s="81" t="str">
        <f t="shared" si="209"/>
        <v/>
      </c>
      <c r="Q1617" s="5"/>
      <c r="R1617" s="81" t="str">
        <f t="shared" si="208"/>
        <v/>
      </c>
    </row>
    <row r="1618" spans="2:18" ht="13" x14ac:dyDescent="0.3">
      <c r="B1618" s="58">
        <f t="shared" si="204"/>
        <v>0</v>
      </c>
      <c r="C1618" s="58" t="str">
        <f t="shared" si="205"/>
        <v/>
      </c>
      <c r="D1618" s="58" t="str">
        <f>IF(OR(E1618=0,E1618=""),"",COUNTIF($E$7:E1618,E1618)&amp;E1618)</f>
        <v/>
      </c>
      <c r="E1618" s="58" t="str">
        <f t="shared" si="206"/>
        <v/>
      </c>
      <c r="F1618" s="57">
        <f t="shared" si="207"/>
        <v>0</v>
      </c>
      <c r="H1618" s="51"/>
      <c r="I1618" s="50"/>
      <c r="J1618" s="50"/>
      <c r="K1618" s="50"/>
      <c r="L1618" s="55" t="str">
        <f t="shared" si="203"/>
        <v/>
      </c>
      <c r="M1618" s="48"/>
      <c r="N1618" s="49"/>
      <c r="O1618" s="50"/>
      <c r="P1618" s="81" t="str">
        <f t="shared" si="209"/>
        <v/>
      </c>
      <c r="Q1618" s="5"/>
      <c r="R1618" s="81" t="str">
        <f t="shared" si="208"/>
        <v/>
      </c>
    </row>
    <row r="1619" spans="2:18" ht="13" x14ac:dyDescent="0.3">
      <c r="B1619" s="58">
        <f t="shared" si="204"/>
        <v>0</v>
      </c>
      <c r="C1619" s="58" t="str">
        <f t="shared" si="205"/>
        <v/>
      </c>
      <c r="D1619" s="58" t="str">
        <f>IF(OR(E1619=0,E1619=""),"",COUNTIF($E$7:E1619,E1619)&amp;E1619)</f>
        <v/>
      </c>
      <c r="E1619" s="58" t="str">
        <f t="shared" si="206"/>
        <v/>
      </c>
      <c r="F1619" s="57">
        <f t="shared" si="207"/>
        <v>0</v>
      </c>
      <c r="H1619" s="51"/>
      <c r="I1619" s="50"/>
      <c r="J1619" s="50"/>
      <c r="K1619" s="50"/>
      <c r="L1619" s="55" t="str">
        <f t="shared" si="203"/>
        <v/>
      </c>
      <c r="M1619" s="48"/>
      <c r="N1619" s="49"/>
      <c r="O1619" s="50"/>
      <c r="P1619" s="81" t="str">
        <f t="shared" si="209"/>
        <v/>
      </c>
      <c r="Q1619" s="5"/>
      <c r="R1619" s="81" t="str">
        <f t="shared" si="208"/>
        <v/>
      </c>
    </row>
    <row r="1620" spans="2:18" ht="13" x14ac:dyDescent="0.3">
      <c r="B1620" s="58">
        <f t="shared" si="204"/>
        <v>0</v>
      </c>
      <c r="C1620" s="58" t="str">
        <f t="shared" si="205"/>
        <v/>
      </c>
      <c r="D1620" s="58" t="str">
        <f>IF(OR(E1620=0,E1620=""),"",COUNTIF($E$7:E1620,E1620)&amp;E1620)</f>
        <v/>
      </c>
      <c r="E1620" s="58" t="str">
        <f t="shared" si="206"/>
        <v/>
      </c>
      <c r="F1620" s="57">
        <f t="shared" si="207"/>
        <v>0</v>
      </c>
      <c r="H1620" s="51"/>
      <c r="I1620" s="50"/>
      <c r="J1620" s="50"/>
      <c r="K1620" s="50"/>
      <c r="L1620" s="55" t="str">
        <f t="shared" si="203"/>
        <v/>
      </c>
      <c r="M1620" s="48"/>
      <c r="N1620" s="49"/>
      <c r="O1620" s="50"/>
      <c r="P1620" s="81" t="str">
        <f t="shared" si="209"/>
        <v/>
      </c>
      <c r="Q1620" s="5"/>
      <c r="R1620" s="81" t="str">
        <f t="shared" si="208"/>
        <v/>
      </c>
    </row>
    <row r="1621" spans="2:18" ht="13" x14ac:dyDescent="0.3">
      <c r="B1621" s="58">
        <f t="shared" si="204"/>
        <v>0</v>
      </c>
      <c r="C1621" s="58" t="str">
        <f t="shared" si="205"/>
        <v/>
      </c>
      <c r="D1621" s="58" t="str">
        <f>IF(OR(E1621=0,E1621=""),"",COUNTIF($E$7:E1621,E1621)&amp;E1621)</f>
        <v/>
      </c>
      <c r="E1621" s="58" t="str">
        <f t="shared" si="206"/>
        <v/>
      </c>
      <c r="F1621" s="57">
        <f t="shared" si="207"/>
        <v>0</v>
      </c>
      <c r="H1621" s="51"/>
      <c r="I1621" s="50"/>
      <c r="J1621" s="50"/>
      <c r="K1621" s="50"/>
      <c r="L1621" s="55" t="str">
        <f t="shared" ref="L1621:L1690" si="210">IFERROR(IF(K1621="","",VLOOKUP(K1621,T_Akun,2,0)),"Cek Kembali Kode Akun nya!!!")</f>
        <v/>
      </c>
      <c r="M1621" s="48"/>
      <c r="N1621" s="49"/>
      <c r="O1621" s="50"/>
      <c r="P1621" s="81" t="str">
        <f t="shared" si="209"/>
        <v/>
      </c>
      <c r="Q1621" s="5"/>
      <c r="R1621" s="81" t="str">
        <f t="shared" si="208"/>
        <v/>
      </c>
    </row>
    <row r="1622" spans="2:18" ht="13" x14ac:dyDescent="0.3">
      <c r="B1622" s="58">
        <f t="shared" si="204"/>
        <v>0</v>
      </c>
      <c r="C1622" s="58" t="str">
        <f t="shared" si="205"/>
        <v/>
      </c>
      <c r="D1622" s="58" t="str">
        <f>IF(OR(E1622=0,E1622=""),"",COUNTIF($E$7:E1622,E1622)&amp;E1622)</f>
        <v/>
      </c>
      <c r="E1622" s="58" t="str">
        <f t="shared" si="206"/>
        <v/>
      </c>
      <c r="F1622" s="57">
        <f t="shared" si="207"/>
        <v>0</v>
      </c>
      <c r="H1622" s="51"/>
      <c r="I1622" s="50"/>
      <c r="J1622" s="50"/>
      <c r="K1622" s="50"/>
      <c r="L1622" s="55" t="str">
        <f t="shared" si="210"/>
        <v/>
      </c>
      <c r="M1622" s="48"/>
      <c r="N1622" s="49"/>
      <c r="O1622" s="50"/>
      <c r="P1622" s="81" t="str">
        <f t="shared" si="209"/>
        <v/>
      </c>
      <c r="Q1622" s="5"/>
      <c r="R1622" s="81" t="str">
        <f t="shared" si="208"/>
        <v/>
      </c>
    </row>
    <row r="1623" spans="2:18" ht="13" x14ac:dyDescent="0.3">
      <c r="B1623" s="58">
        <f t="shared" si="204"/>
        <v>0</v>
      </c>
      <c r="C1623" s="58" t="str">
        <f t="shared" si="205"/>
        <v/>
      </c>
      <c r="D1623" s="58" t="str">
        <f>IF(OR(E1623=0,E1623=""),"",COUNTIF($E$7:E1623,E1623)&amp;E1623)</f>
        <v/>
      </c>
      <c r="E1623" s="58" t="str">
        <f t="shared" si="206"/>
        <v/>
      </c>
      <c r="F1623" s="57">
        <f t="shared" si="207"/>
        <v>0</v>
      </c>
      <c r="H1623" s="51"/>
      <c r="I1623" s="50"/>
      <c r="J1623" s="50"/>
      <c r="K1623" s="50"/>
      <c r="L1623" s="55" t="str">
        <f t="shared" si="210"/>
        <v/>
      </c>
      <c r="M1623" s="48"/>
      <c r="N1623" s="49"/>
      <c r="O1623" s="50"/>
      <c r="P1623" s="81" t="str">
        <f t="shared" si="209"/>
        <v/>
      </c>
      <c r="Q1623" s="5"/>
      <c r="R1623" s="81" t="str">
        <f t="shared" si="208"/>
        <v/>
      </c>
    </row>
    <row r="1624" spans="2:18" ht="13" x14ac:dyDescent="0.3">
      <c r="B1624" s="58">
        <f t="shared" si="204"/>
        <v>0</v>
      </c>
      <c r="C1624" s="58" t="str">
        <f t="shared" si="205"/>
        <v/>
      </c>
      <c r="D1624" s="58" t="str">
        <f>IF(OR(E1624=0,E1624=""),"",COUNTIF($E$7:E1624,E1624)&amp;E1624)</f>
        <v/>
      </c>
      <c r="E1624" s="58" t="str">
        <f t="shared" si="206"/>
        <v/>
      </c>
      <c r="F1624" s="57">
        <f t="shared" si="207"/>
        <v>0</v>
      </c>
      <c r="H1624" s="51"/>
      <c r="I1624" s="50"/>
      <c r="J1624" s="50"/>
      <c r="K1624" s="50"/>
      <c r="L1624" s="55" t="str">
        <f t="shared" si="210"/>
        <v/>
      </c>
      <c r="M1624" s="48"/>
      <c r="N1624" s="49"/>
      <c r="O1624" s="50"/>
      <c r="P1624" s="81" t="str">
        <f t="shared" si="209"/>
        <v/>
      </c>
      <c r="Q1624" s="5"/>
      <c r="R1624" s="81" t="str">
        <f t="shared" si="208"/>
        <v/>
      </c>
    </row>
    <row r="1625" spans="2:18" ht="13" x14ac:dyDescent="0.3">
      <c r="B1625" s="58">
        <f t="shared" si="204"/>
        <v>0</v>
      </c>
      <c r="C1625" s="58" t="str">
        <f t="shared" si="205"/>
        <v/>
      </c>
      <c r="D1625" s="58" t="str">
        <f>IF(OR(E1625=0,E1625=""),"",COUNTIF($E$7:E1625,E1625)&amp;E1625)</f>
        <v/>
      </c>
      <c r="E1625" s="58" t="str">
        <f t="shared" si="206"/>
        <v/>
      </c>
      <c r="F1625" s="57">
        <f t="shared" si="207"/>
        <v>0</v>
      </c>
      <c r="H1625" s="51"/>
      <c r="I1625" s="50"/>
      <c r="J1625" s="50"/>
      <c r="K1625" s="50"/>
      <c r="L1625" s="55" t="str">
        <f t="shared" si="210"/>
        <v/>
      </c>
      <c r="M1625" s="48"/>
      <c r="N1625" s="49"/>
      <c r="O1625" s="50"/>
      <c r="P1625" s="81" t="str">
        <f t="shared" si="209"/>
        <v/>
      </c>
      <c r="Q1625" s="5"/>
      <c r="R1625" s="81" t="str">
        <f t="shared" si="208"/>
        <v/>
      </c>
    </row>
    <row r="1626" spans="2:18" ht="13" x14ac:dyDescent="0.3">
      <c r="B1626" s="58">
        <f t="shared" si="204"/>
        <v>0</v>
      </c>
      <c r="C1626" s="58" t="str">
        <f t="shared" si="205"/>
        <v/>
      </c>
      <c r="D1626" s="58" t="str">
        <f>IF(OR(E1626=0,E1626=""),"",COUNTIF($E$7:E1626,E1626)&amp;E1626)</f>
        <v/>
      </c>
      <c r="E1626" s="58" t="str">
        <f t="shared" si="206"/>
        <v/>
      </c>
      <c r="F1626" s="57">
        <f t="shared" si="207"/>
        <v>0</v>
      </c>
      <c r="H1626" s="51"/>
      <c r="I1626" s="50"/>
      <c r="J1626" s="50"/>
      <c r="K1626" s="50"/>
      <c r="L1626" s="55" t="str">
        <f t="shared" si="210"/>
        <v/>
      </c>
      <c r="M1626" s="48"/>
      <c r="N1626" s="49"/>
      <c r="O1626" s="50"/>
      <c r="P1626" s="81" t="str">
        <f t="shared" si="209"/>
        <v/>
      </c>
      <c r="Q1626" s="5"/>
      <c r="R1626" s="81" t="str">
        <f t="shared" si="208"/>
        <v/>
      </c>
    </row>
    <row r="1627" spans="2:18" ht="13" x14ac:dyDescent="0.3">
      <c r="B1627" s="58">
        <f t="shared" si="204"/>
        <v>0</v>
      </c>
      <c r="C1627" s="58" t="str">
        <f t="shared" si="205"/>
        <v/>
      </c>
      <c r="D1627" s="58" t="str">
        <f>IF(OR(E1627=0,E1627=""),"",COUNTIF($E$7:E1627,E1627)&amp;E1627)</f>
        <v/>
      </c>
      <c r="E1627" s="58" t="str">
        <f t="shared" si="206"/>
        <v/>
      </c>
      <c r="F1627" s="57">
        <f t="shared" si="207"/>
        <v>0</v>
      </c>
      <c r="H1627" s="51"/>
      <c r="I1627" s="50"/>
      <c r="J1627" s="50"/>
      <c r="K1627" s="50"/>
      <c r="L1627" s="55" t="str">
        <f t="shared" si="210"/>
        <v/>
      </c>
      <c r="M1627" s="48"/>
      <c r="N1627" s="49"/>
      <c r="O1627" s="50"/>
      <c r="P1627" s="81" t="str">
        <f t="shared" si="209"/>
        <v/>
      </c>
      <c r="Q1627" s="5"/>
      <c r="R1627" s="81" t="str">
        <f t="shared" si="208"/>
        <v/>
      </c>
    </row>
    <row r="1628" spans="2:18" ht="13" x14ac:dyDescent="0.3">
      <c r="B1628" s="58">
        <f t="shared" si="204"/>
        <v>0</v>
      </c>
      <c r="C1628" s="58" t="str">
        <f t="shared" si="205"/>
        <v/>
      </c>
      <c r="D1628" s="58" t="str">
        <f>IF(OR(E1628=0,E1628=""),"",COUNTIF($E$7:E1628,E1628)&amp;E1628)</f>
        <v/>
      </c>
      <c r="E1628" s="58" t="str">
        <f t="shared" si="206"/>
        <v/>
      </c>
      <c r="F1628" s="57">
        <f t="shared" si="207"/>
        <v>0</v>
      </c>
      <c r="H1628" s="51"/>
      <c r="I1628" s="50"/>
      <c r="J1628" s="50"/>
      <c r="K1628" s="50"/>
      <c r="L1628" s="55" t="str">
        <f t="shared" si="210"/>
        <v/>
      </c>
      <c r="M1628" s="48"/>
      <c r="N1628" s="49"/>
      <c r="O1628" s="50"/>
      <c r="P1628" s="81" t="str">
        <f t="shared" si="209"/>
        <v/>
      </c>
      <c r="Q1628" s="5"/>
      <c r="R1628" s="81" t="str">
        <f t="shared" si="208"/>
        <v/>
      </c>
    </row>
    <row r="1629" spans="2:18" ht="13" x14ac:dyDescent="0.3">
      <c r="B1629" s="58">
        <f t="shared" si="204"/>
        <v>0</v>
      </c>
      <c r="C1629" s="58" t="str">
        <f t="shared" si="205"/>
        <v/>
      </c>
      <c r="D1629" s="58" t="str">
        <f>IF(OR(E1629=0,E1629=""),"",COUNTIF($E$7:E1629,E1629)&amp;E1629)</f>
        <v/>
      </c>
      <c r="E1629" s="58" t="str">
        <f t="shared" si="206"/>
        <v/>
      </c>
      <c r="F1629" s="57">
        <f t="shared" si="207"/>
        <v>0</v>
      </c>
      <c r="H1629" s="51"/>
      <c r="I1629" s="50"/>
      <c r="J1629" s="50"/>
      <c r="K1629" s="50"/>
      <c r="L1629" s="55" t="str">
        <f t="shared" si="210"/>
        <v/>
      </c>
      <c r="M1629" s="48"/>
      <c r="N1629" s="49"/>
      <c r="O1629" s="50"/>
      <c r="P1629" s="81" t="str">
        <f t="shared" si="209"/>
        <v/>
      </c>
      <c r="Q1629" s="5"/>
      <c r="R1629" s="81" t="str">
        <f t="shared" si="208"/>
        <v/>
      </c>
    </row>
    <row r="1630" spans="2:18" ht="13" x14ac:dyDescent="0.3">
      <c r="B1630" s="58">
        <f t="shared" si="204"/>
        <v>0</v>
      </c>
      <c r="C1630" s="58" t="str">
        <f t="shared" si="205"/>
        <v/>
      </c>
      <c r="D1630" s="58" t="str">
        <f>IF(OR(E1630=0,E1630=""),"",COUNTIF($E$7:E1630,E1630)&amp;E1630)</f>
        <v/>
      </c>
      <c r="E1630" s="58" t="str">
        <f t="shared" si="206"/>
        <v/>
      </c>
      <c r="F1630" s="57">
        <f t="shared" si="207"/>
        <v>0</v>
      </c>
      <c r="H1630" s="51"/>
      <c r="I1630" s="50"/>
      <c r="J1630" s="50"/>
      <c r="K1630" s="50"/>
      <c r="L1630" s="55" t="str">
        <f t="shared" si="210"/>
        <v/>
      </c>
      <c r="M1630" s="48"/>
      <c r="N1630" s="49"/>
      <c r="O1630" s="50"/>
      <c r="P1630" s="81" t="str">
        <f t="shared" si="209"/>
        <v/>
      </c>
      <c r="Q1630" s="5"/>
      <c r="R1630" s="81" t="str">
        <f t="shared" si="208"/>
        <v/>
      </c>
    </row>
    <row r="1631" spans="2:18" ht="13" x14ac:dyDescent="0.3">
      <c r="B1631" s="58">
        <f t="shared" si="204"/>
        <v>0</v>
      </c>
      <c r="C1631" s="58" t="str">
        <f t="shared" si="205"/>
        <v/>
      </c>
      <c r="D1631" s="58" t="str">
        <f>IF(OR(E1631=0,E1631=""),"",COUNTIF($E$7:E1631,E1631)&amp;E1631)</f>
        <v/>
      </c>
      <c r="E1631" s="58" t="str">
        <f t="shared" si="206"/>
        <v/>
      </c>
      <c r="F1631" s="57">
        <f t="shared" si="207"/>
        <v>0</v>
      </c>
      <c r="H1631" s="51"/>
      <c r="I1631" s="50"/>
      <c r="J1631" s="50"/>
      <c r="K1631" s="50"/>
      <c r="L1631" s="55" t="str">
        <f t="shared" si="210"/>
        <v/>
      </c>
      <c r="M1631" s="48"/>
      <c r="N1631" s="49"/>
      <c r="O1631" s="50"/>
      <c r="P1631" s="81" t="str">
        <f t="shared" si="209"/>
        <v/>
      </c>
      <c r="Q1631" s="5"/>
      <c r="R1631" s="81" t="str">
        <f t="shared" si="208"/>
        <v/>
      </c>
    </row>
    <row r="1632" spans="2:18" ht="13" x14ac:dyDescent="0.3">
      <c r="B1632" s="58">
        <f t="shared" si="204"/>
        <v>0</v>
      </c>
      <c r="C1632" s="58" t="str">
        <f t="shared" si="205"/>
        <v/>
      </c>
      <c r="D1632" s="58" t="str">
        <f>IF(OR(E1632=0,E1632=""),"",COUNTIF($E$7:E1632,E1632)&amp;E1632)</f>
        <v/>
      </c>
      <c r="E1632" s="58" t="str">
        <f t="shared" si="206"/>
        <v/>
      </c>
      <c r="F1632" s="57">
        <f t="shared" si="207"/>
        <v>0</v>
      </c>
      <c r="H1632" s="51"/>
      <c r="I1632" s="50"/>
      <c r="J1632" s="50"/>
      <c r="K1632" s="50"/>
      <c r="L1632" s="55" t="str">
        <f t="shared" si="210"/>
        <v/>
      </c>
      <c r="M1632" s="48"/>
      <c r="N1632" s="49"/>
      <c r="O1632" s="50"/>
      <c r="P1632" s="81" t="str">
        <f t="shared" si="209"/>
        <v/>
      </c>
      <c r="Q1632" s="5"/>
      <c r="R1632" s="81" t="str">
        <f t="shared" si="208"/>
        <v/>
      </c>
    </row>
    <row r="1633" spans="2:18" ht="13" x14ac:dyDescent="0.3">
      <c r="B1633" s="58">
        <f t="shared" si="204"/>
        <v>0</v>
      </c>
      <c r="C1633" s="58" t="str">
        <f t="shared" si="205"/>
        <v/>
      </c>
      <c r="D1633" s="58" t="str">
        <f>IF(OR(E1633=0,E1633=""),"",COUNTIF($E$7:E1633,E1633)&amp;E1633)</f>
        <v/>
      </c>
      <c r="E1633" s="58" t="str">
        <f t="shared" si="206"/>
        <v/>
      </c>
      <c r="F1633" s="57">
        <f t="shared" si="207"/>
        <v>0</v>
      </c>
      <c r="H1633" s="51"/>
      <c r="I1633" s="50"/>
      <c r="J1633" s="50"/>
      <c r="K1633" s="50"/>
      <c r="L1633" s="55" t="str">
        <f t="shared" si="210"/>
        <v/>
      </c>
      <c r="M1633" s="48"/>
      <c r="N1633" s="49"/>
      <c r="O1633" s="50"/>
      <c r="P1633" s="81" t="str">
        <f t="shared" si="209"/>
        <v/>
      </c>
      <c r="Q1633" s="5"/>
      <c r="R1633" s="81" t="str">
        <f t="shared" si="208"/>
        <v/>
      </c>
    </row>
    <row r="1634" spans="2:18" ht="13" x14ac:dyDescent="0.3">
      <c r="B1634" s="58">
        <f t="shared" si="204"/>
        <v>0</v>
      </c>
      <c r="C1634" s="58" t="str">
        <f t="shared" si="205"/>
        <v/>
      </c>
      <c r="D1634" s="58" t="str">
        <f>IF(OR(E1634=0,E1634=""),"",COUNTIF($E$7:E1634,E1634)&amp;E1634)</f>
        <v/>
      </c>
      <c r="E1634" s="58" t="str">
        <f t="shared" si="206"/>
        <v/>
      </c>
      <c r="F1634" s="57">
        <f t="shared" si="207"/>
        <v>0</v>
      </c>
      <c r="H1634" s="51"/>
      <c r="I1634" s="50"/>
      <c r="J1634" s="50"/>
      <c r="K1634" s="50"/>
      <c r="L1634" s="55" t="str">
        <f t="shared" si="210"/>
        <v/>
      </c>
      <c r="M1634" s="48"/>
      <c r="N1634" s="49"/>
      <c r="O1634" s="50"/>
      <c r="P1634" s="81" t="str">
        <f t="shared" si="209"/>
        <v/>
      </c>
      <c r="Q1634" s="5"/>
      <c r="R1634" s="81" t="str">
        <f t="shared" si="208"/>
        <v/>
      </c>
    </row>
    <row r="1635" spans="2:18" ht="13" x14ac:dyDescent="0.3">
      <c r="B1635" s="58">
        <f t="shared" si="204"/>
        <v>0</v>
      </c>
      <c r="C1635" s="58" t="str">
        <f t="shared" si="205"/>
        <v/>
      </c>
      <c r="D1635" s="58" t="str">
        <f>IF(OR(E1635=0,E1635=""),"",COUNTIF($E$7:E1635,E1635)&amp;E1635)</f>
        <v/>
      </c>
      <c r="E1635" s="58" t="str">
        <f t="shared" si="206"/>
        <v/>
      </c>
      <c r="F1635" s="57">
        <f t="shared" si="207"/>
        <v>0</v>
      </c>
      <c r="H1635" s="51"/>
      <c r="I1635" s="50"/>
      <c r="J1635" s="50"/>
      <c r="K1635" s="50"/>
      <c r="L1635" s="55" t="str">
        <f t="shared" si="210"/>
        <v/>
      </c>
      <c r="M1635" s="48"/>
      <c r="N1635" s="49"/>
      <c r="O1635" s="50"/>
      <c r="P1635" s="81" t="str">
        <f t="shared" si="209"/>
        <v/>
      </c>
      <c r="Q1635" s="5"/>
      <c r="R1635" s="81" t="str">
        <f t="shared" si="208"/>
        <v/>
      </c>
    </row>
    <row r="1636" spans="2:18" ht="13" x14ac:dyDescent="0.3">
      <c r="B1636" s="58">
        <f t="shared" si="204"/>
        <v>0</v>
      </c>
      <c r="C1636" s="58" t="str">
        <f t="shared" si="205"/>
        <v/>
      </c>
      <c r="D1636" s="58" t="str">
        <f>IF(OR(E1636=0,E1636=""),"",COUNTIF($E$7:E1636,E1636)&amp;E1636)</f>
        <v/>
      </c>
      <c r="E1636" s="58" t="str">
        <f t="shared" si="206"/>
        <v/>
      </c>
      <c r="F1636" s="57">
        <f t="shared" si="207"/>
        <v>0</v>
      </c>
      <c r="H1636" s="51"/>
      <c r="I1636" s="50"/>
      <c r="J1636" s="50"/>
      <c r="K1636" s="50"/>
      <c r="L1636" s="55" t="str">
        <f t="shared" si="210"/>
        <v/>
      </c>
      <c r="M1636" s="48"/>
      <c r="N1636" s="49"/>
      <c r="O1636" s="50"/>
      <c r="P1636" s="81" t="str">
        <f t="shared" si="209"/>
        <v/>
      </c>
      <c r="Q1636" s="5"/>
      <c r="R1636" s="81" t="str">
        <f t="shared" si="208"/>
        <v/>
      </c>
    </row>
    <row r="1637" spans="2:18" ht="13" x14ac:dyDescent="0.3">
      <c r="B1637" s="58">
        <f t="shared" si="204"/>
        <v>0</v>
      </c>
      <c r="C1637" s="58" t="str">
        <f t="shared" si="205"/>
        <v/>
      </c>
      <c r="D1637" s="58" t="str">
        <f>IF(OR(E1637=0,E1637=""),"",COUNTIF($E$7:E1637,E1637)&amp;E1637)</f>
        <v/>
      </c>
      <c r="E1637" s="58" t="str">
        <f t="shared" si="206"/>
        <v/>
      </c>
      <c r="F1637" s="57">
        <f t="shared" si="207"/>
        <v>0</v>
      </c>
      <c r="H1637" s="51"/>
      <c r="I1637" s="50"/>
      <c r="J1637" s="50"/>
      <c r="K1637" s="50"/>
      <c r="L1637" s="55" t="str">
        <f t="shared" si="210"/>
        <v/>
      </c>
      <c r="M1637" s="48"/>
      <c r="N1637" s="49"/>
      <c r="O1637" s="50"/>
      <c r="P1637" s="81" t="str">
        <f t="shared" si="209"/>
        <v/>
      </c>
      <c r="Q1637" s="5"/>
      <c r="R1637" s="81" t="str">
        <f t="shared" si="208"/>
        <v/>
      </c>
    </row>
    <row r="1638" spans="2:18" ht="13" x14ac:dyDescent="0.3">
      <c r="B1638" s="58">
        <f t="shared" si="204"/>
        <v>0</v>
      </c>
      <c r="C1638" s="58" t="str">
        <f t="shared" si="205"/>
        <v/>
      </c>
      <c r="D1638" s="58" t="str">
        <f>IF(OR(E1638=0,E1638=""),"",COUNTIF($E$7:E1638,E1638)&amp;E1638)</f>
        <v/>
      </c>
      <c r="E1638" s="58" t="str">
        <f t="shared" si="206"/>
        <v/>
      </c>
      <c r="F1638" s="57">
        <f t="shared" si="207"/>
        <v>0</v>
      </c>
      <c r="H1638" s="51"/>
      <c r="I1638" s="50"/>
      <c r="J1638" s="50"/>
      <c r="K1638" s="50"/>
      <c r="L1638" s="55" t="str">
        <f t="shared" si="210"/>
        <v/>
      </c>
      <c r="M1638" s="48"/>
      <c r="N1638" s="49"/>
      <c r="O1638" s="50"/>
      <c r="P1638" s="81" t="str">
        <f t="shared" si="209"/>
        <v/>
      </c>
      <c r="Q1638" s="5"/>
      <c r="R1638" s="81" t="str">
        <f t="shared" si="208"/>
        <v/>
      </c>
    </row>
    <row r="1639" spans="2:18" ht="13" x14ac:dyDescent="0.3">
      <c r="B1639" s="58">
        <f t="shared" si="204"/>
        <v>0</v>
      </c>
      <c r="C1639" s="58" t="str">
        <f t="shared" si="205"/>
        <v/>
      </c>
      <c r="D1639" s="58" t="str">
        <f>IF(OR(E1639=0,E1639=""),"",COUNTIF($E$7:E1639,E1639)&amp;E1639)</f>
        <v/>
      </c>
      <c r="E1639" s="58" t="str">
        <f t="shared" si="206"/>
        <v/>
      </c>
      <c r="F1639" s="57">
        <f t="shared" si="207"/>
        <v>0</v>
      </c>
      <c r="H1639" s="51"/>
      <c r="I1639" s="50"/>
      <c r="J1639" s="50"/>
      <c r="K1639" s="50"/>
      <c r="L1639" s="55" t="str">
        <f t="shared" si="210"/>
        <v/>
      </c>
      <c r="M1639" s="48"/>
      <c r="N1639" s="49"/>
      <c r="O1639" s="50"/>
      <c r="P1639" s="81" t="str">
        <f t="shared" si="209"/>
        <v/>
      </c>
      <c r="Q1639" s="5"/>
      <c r="R1639" s="81" t="str">
        <f t="shared" si="208"/>
        <v/>
      </c>
    </row>
    <row r="1640" spans="2:18" ht="13" x14ac:dyDescent="0.3">
      <c r="B1640" s="58">
        <f t="shared" si="204"/>
        <v>0</v>
      </c>
      <c r="C1640" s="58" t="str">
        <f t="shared" si="205"/>
        <v/>
      </c>
      <c r="D1640" s="58" t="str">
        <f>IF(OR(E1640=0,E1640=""),"",COUNTIF($E$7:E1640,E1640)&amp;E1640)</f>
        <v/>
      </c>
      <c r="E1640" s="58" t="str">
        <f t="shared" si="206"/>
        <v/>
      </c>
      <c r="F1640" s="57">
        <f t="shared" si="207"/>
        <v>0</v>
      </c>
      <c r="H1640" s="51"/>
      <c r="I1640" s="50"/>
      <c r="J1640" s="50"/>
      <c r="K1640" s="50"/>
      <c r="L1640" s="55" t="str">
        <f t="shared" si="210"/>
        <v/>
      </c>
      <c r="M1640" s="48"/>
      <c r="N1640" s="49"/>
      <c r="O1640" s="50"/>
      <c r="P1640" s="81" t="str">
        <f t="shared" si="209"/>
        <v/>
      </c>
      <c r="Q1640" s="5"/>
      <c r="R1640" s="81" t="str">
        <f t="shared" si="208"/>
        <v/>
      </c>
    </row>
    <row r="1641" spans="2:18" ht="13" x14ac:dyDescent="0.3">
      <c r="B1641" s="58">
        <f t="shared" si="204"/>
        <v>0</v>
      </c>
      <c r="C1641" s="58" t="str">
        <f t="shared" si="205"/>
        <v/>
      </c>
      <c r="D1641" s="58" t="str">
        <f>IF(OR(E1641=0,E1641=""),"",COUNTIF($E$7:E1641,E1641)&amp;E1641)</f>
        <v/>
      </c>
      <c r="E1641" s="58" t="str">
        <f t="shared" si="206"/>
        <v/>
      </c>
      <c r="F1641" s="57">
        <f t="shared" si="207"/>
        <v>0</v>
      </c>
      <c r="H1641" s="51"/>
      <c r="I1641" s="50"/>
      <c r="J1641" s="50"/>
      <c r="K1641" s="50"/>
      <c r="L1641" s="55" t="str">
        <f t="shared" si="210"/>
        <v/>
      </c>
      <c r="M1641" s="48"/>
      <c r="N1641" s="49"/>
      <c r="O1641" s="50"/>
      <c r="P1641" s="81" t="str">
        <f t="shared" si="209"/>
        <v/>
      </c>
      <c r="Q1641" s="5"/>
      <c r="R1641" s="81" t="str">
        <f t="shared" si="208"/>
        <v/>
      </c>
    </row>
    <row r="1642" spans="2:18" ht="13" x14ac:dyDescent="0.3">
      <c r="B1642" s="58">
        <f t="shared" si="204"/>
        <v>0</v>
      </c>
      <c r="C1642" s="58" t="str">
        <f t="shared" si="205"/>
        <v/>
      </c>
      <c r="D1642" s="58" t="str">
        <f>IF(OR(E1642=0,E1642=""),"",COUNTIF($E$7:E1642,E1642)&amp;E1642)</f>
        <v/>
      </c>
      <c r="E1642" s="58" t="str">
        <f t="shared" si="206"/>
        <v/>
      </c>
      <c r="F1642" s="57">
        <f t="shared" si="207"/>
        <v>0</v>
      </c>
      <c r="H1642" s="51"/>
      <c r="I1642" s="50"/>
      <c r="J1642" s="50"/>
      <c r="K1642" s="50"/>
      <c r="L1642" s="55" t="str">
        <f t="shared" si="210"/>
        <v/>
      </c>
      <c r="M1642" s="48"/>
      <c r="N1642" s="49"/>
      <c r="O1642" s="50"/>
      <c r="P1642" s="81" t="str">
        <f t="shared" si="209"/>
        <v/>
      </c>
      <c r="Q1642" s="5"/>
      <c r="R1642" s="81" t="str">
        <f t="shared" si="208"/>
        <v/>
      </c>
    </row>
    <row r="1643" spans="2:18" ht="13" x14ac:dyDescent="0.3">
      <c r="B1643" s="58">
        <f t="shared" si="204"/>
        <v>0</v>
      </c>
      <c r="C1643" s="58" t="str">
        <f t="shared" si="205"/>
        <v/>
      </c>
      <c r="D1643" s="58" t="str">
        <f>IF(OR(E1643=0,E1643=""),"",COUNTIF($E$7:E1643,E1643)&amp;E1643)</f>
        <v/>
      </c>
      <c r="E1643" s="58" t="str">
        <f t="shared" si="206"/>
        <v/>
      </c>
      <c r="F1643" s="57">
        <f t="shared" si="207"/>
        <v>0</v>
      </c>
      <c r="H1643" s="51"/>
      <c r="I1643" s="50"/>
      <c r="J1643" s="50"/>
      <c r="K1643" s="50"/>
      <c r="L1643" s="55" t="str">
        <f t="shared" si="210"/>
        <v/>
      </c>
      <c r="M1643" s="48"/>
      <c r="N1643" s="49"/>
      <c r="O1643" s="50"/>
      <c r="P1643" s="81" t="str">
        <f t="shared" si="209"/>
        <v/>
      </c>
      <c r="Q1643" s="5"/>
      <c r="R1643" s="81" t="str">
        <f t="shared" si="208"/>
        <v/>
      </c>
    </row>
    <row r="1644" spans="2:18" ht="13" x14ac:dyDescent="0.3">
      <c r="B1644" s="58">
        <f t="shared" si="204"/>
        <v>0</v>
      </c>
      <c r="C1644" s="58" t="str">
        <f t="shared" si="205"/>
        <v/>
      </c>
      <c r="D1644" s="58" t="str">
        <f>IF(OR(E1644=0,E1644=""),"",COUNTIF($E$7:E1644,E1644)&amp;E1644)</f>
        <v/>
      </c>
      <c r="E1644" s="58" t="str">
        <f t="shared" si="206"/>
        <v/>
      </c>
      <c r="F1644" s="57">
        <f t="shared" si="207"/>
        <v>0</v>
      </c>
      <c r="H1644" s="51"/>
      <c r="I1644" s="50"/>
      <c r="J1644" s="50"/>
      <c r="K1644" s="50"/>
      <c r="L1644" s="55" t="str">
        <f t="shared" si="210"/>
        <v/>
      </c>
      <c r="M1644" s="48"/>
      <c r="N1644" s="49"/>
      <c r="O1644" s="50"/>
      <c r="P1644" s="81" t="str">
        <f t="shared" si="209"/>
        <v/>
      </c>
      <c r="Q1644" s="5"/>
      <c r="R1644" s="81" t="str">
        <f t="shared" si="208"/>
        <v/>
      </c>
    </row>
    <row r="1645" spans="2:18" ht="13" x14ac:dyDescent="0.3">
      <c r="B1645" s="58">
        <f t="shared" si="204"/>
        <v>0</v>
      </c>
      <c r="C1645" s="58" t="str">
        <f t="shared" si="205"/>
        <v/>
      </c>
      <c r="D1645" s="58" t="str">
        <f>IF(OR(E1645=0,E1645=""),"",COUNTIF($E$7:E1645,E1645)&amp;E1645)</f>
        <v/>
      </c>
      <c r="E1645" s="58" t="str">
        <f t="shared" si="206"/>
        <v/>
      </c>
      <c r="F1645" s="57">
        <f t="shared" si="207"/>
        <v>0</v>
      </c>
      <c r="H1645" s="51"/>
      <c r="I1645" s="50"/>
      <c r="J1645" s="50"/>
      <c r="K1645" s="50"/>
      <c r="L1645" s="55" t="str">
        <f t="shared" si="210"/>
        <v/>
      </c>
      <c r="M1645" s="48"/>
      <c r="N1645" s="49"/>
      <c r="O1645" s="50"/>
      <c r="P1645" s="81" t="str">
        <f t="shared" si="209"/>
        <v/>
      </c>
      <c r="Q1645" s="5"/>
      <c r="R1645" s="81" t="str">
        <f t="shared" si="208"/>
        <v/>
      </c>
    </row>
    <row r="1646" spans="2:18" ht="13" x14ac:dyDescent="0.3">
      <c r="B1646" s="58">
        <f t="shared" si="204"/>
        <v>0</v>
      </c>
      <c r="C1646" s="58" t="str">
        <f t="shared" si="205"/>
        <v/>
      </c>
      <c r="D1646" s="58" t="str">
        <f>IF(OR(E1646=0,E1646=""),"",COUNTIF($E$7:E1646,E1646)&amp;E1646)</f>
        <v/>
      </c>
      <c r="E1646" s="58" t="str">
        <f t="shared" si="206"/>
        <v/>
      </c>
      <c r="F1646" s="57">
        <f t="shared" si="207"/>
        <v>0</v>
      </c>
      <c r="H1646" s="51"/>
      <c r="I1646" s="50"/>
      <c r="J1646" s="50"/>
      <c r="K1646" s="50"/>
      <c r="L1646" s="55" t="str">
        <f t="shared" si="210"/>
        <v/>
      </c>
      <c r="M1646" s="48"/>
      <c r="N1646" s="49"/>
      <c r="O1646" s="50"/>
      <c r="P1646" s="81" t="str">
        <f t="shared" si="209"/>
        <v/>
      </c>
      <c r="Q1646" s="5"/>
      <c r="R1646" s="81" t="str">
        <f t="shared" si="208"/>
        <v/>
      </c>
    </row>
    <row r="1647" spans="2:18" ht="13" x14ac:dyDescent="0.3">
      <c r="B1647" s="58">
        <f t="shared" si="204"/>
        <v>0</v>
      </c>
      <c r="C1647" s="58" t="str">
        <f t="shared" si="205"/>
        <v/>
      </c>
      <c r="D1647" s="58" t="str">
        <f>IF(OR(E1647=0,E1647=""),"",COUNTIF($E$7:E1647,E1647)&amp;E1647)</f>
        <v/>
      </c>
      <c r="E1647" s="58" t="str">
        <f t="shared" si="206"/>
        <v/>
      </c>
      <c r="F1647" s="57">
        <f t="shared" si="207"/>
        <v>0</v>
      </c>
      <c r="H1647" s="51"/>
      <c r="I1647" s="50"/>
      <c r="J1647" s="50"/>
      <c r="K1647" s="50"/>
      <c r="L1647" s="55" t="str">
        <f t="shared" si="210"/>
        <v/>
      </c>
      <c r="M1647" s="48"/>
      <c r="N1647" s="49"/>
      <c r="O1647" s="50"/>
      <c r="P1647" s="81" t="str">
        <f t="shared" si="209"/>
        <v/>
      </c>
      <c r="Q1647" s="5"/>
      <c r="R1647" s="81" t="str">
        <f t="shared" si="208"/>
        <v/>
      </c>
    </row>
    <row r="1648" spans="2:18" ht="13" x14ac:dyDescent="0.3">
      <c r="B1648" s="58">
        <f t="shared" si="204"/>
        <v>0</v>
      </c>
      <c r="C1648" s="58" t="str">
        <f t="shared" si="205"/>
        <v/>
      </c>
      <c r="D1648" s="58" t="str">
        <f>IF(OR(E1648=0,E1648=""),"",COUNTIF($E$7:E1648,E1648)&amp;E1648)</f>
        <v/>
      </c>
      <c r="E1648" s="58" t="str">
        <f t="shared" si="206"/>
        <v/>
      </c>
      <c r="F1648" s="57">
        <f t="shared" si="207"/>
        <v>0</v>
      </c>
      <c r="H1648" s="51"/>
      <c r="I1648" s="50"/>
      <c r="J1648" s="50"/>
      <c r="K1648" s="50"/>
      <c r="L1648" s="55" t="str">
        <f t="shared" si="210"/>
        <v/>
      </c>
      <c r="M1648" s="48"/>
      <c r="N1648" s="49"/>
      <c r="O1648" s="50"/>
      <c r="P1648" s="81" t="str">
        <f t="shared" si="209"/>
        <v/>
      </c>
      <c r="Q1648" s="5"/>
      <c r="R1648" s="81" t="str">
        <f t="shared" si="208"/>
        <v/>
      </c>
    </row>
    <row r="1649" spans="2:18" ht="13" x14ac:dyDescent="0.3">
      <c r="B1649" s="58">
        <f t="shared" si="204"/>
        <v>0</v>
      </c>
      <c r="C1649" s="58" t="str">
        <f t="shared" si="205"/>
        <v/>
      </c>
      <c r="D1649" s="58" t="str">
        <f>IF(OR(E1649=0,E1649=""),"",COUNTIF($E$7:E1649,E1649)&amp;E1649)</f>
        <v/>
      </c>
      <c r="E1649" s="58" t="str">
        <f t="shared" si="206"/>
        <v/>
      </c>
      <c r="F1649" s="57">
        <f t="shared" si="207"/>
        <v>0</v>
      </c>
      <c r="H1649" s="51"/>
      <c r="I1649" s="50"/>
      <c r="J1649" s="50"/>
      <c r="K1649" s="50"/>
      <c r="L1649" s="55" t="str">
        <f t="shared" si="210"/>
        <v/>
      </c>
      <c r="M1649" s="48"/>
      <c r="N1649" s="49"/>
      <c r="O1649" s="50"/>
      <c r="P1649" s="81" t="str">
        <f t="shared" si="209"/>
        <v/>
      </c>
      <c r="Q1649" s="5"/>
      <c r="R1649" s="81" t="str">
        <f t="shared" si="208"/>
        <v/>
      </c>
    </row>
    <row r="1650" spans="2:18" ht="13" x14ac:dyDescent="0.3">
      <c r="B1650" s="58">
        <f t="shared" si="204"/>
        <v>0</v>
      </c>
      <c r="C1650" s="58" t="str">
        <f t="shared" si="205"/>
        <v/>
      </c>
      <c r="D1650" s="58" t="str">
        <f>IF(OR(E1650=0,E1650=""),"",COUNTIF($E$7:E1650,E1650)&amp;E1650)</f>
        <v/>
      </c>
      <c r="E1650" s="58" t="str">
        <f t="shared" si="206"/>
        <v/>
      </c>
      <c r="F1650" s="57">
        <f t="shared" si="207"/>
        <v>0</v>
      </c>
      <c r="H1650" s="51"/>
      <c r="I1650" s="50"/>
      <c r="J1650" s="50"/>
      <c r="K1650" s="50"/>
      <c r="L1650" s="55" t="str">
        <f t="shared" si="210"/>
        <v/>
      </c>
      <c r="M1650" s="48"/>
      <c r="N1650" s="49"/>
      <c r="O1650" s="50"/>
      <c r="P1650" s="81" t="str">
        <f t="shared" si="209"/>
        <v/>
      </c>
      <c r="Q1650" s="5"/>
      <c r="R1650" s="81" t="str">
        <f t="shared" si="208"/>
        <v/>
      </c>
    </row>
    <row r="1651" spans="2:18" ht="13" x14ac:dyDescent="0.3">
      <c r="B1651" s="58">
        <f t="shared" si="204"/>
        <v>0</v>
      </c>
      <c r="C1651" s="58" t="str">
        <f t="shared" si="205"/>
        <v/>
      </c>
      <c r="D1651" s="58" t="str">
        <f>IF(OR(E1651=0,E1651=""),"",COUNTIF($E$7:E1651,E1651)&amp;E1651)</f>
        <v/>
      </c>
      <c r="E1651" s="58" t="str">
        <f t="shared" si="206"/>
        <v/>
      </c>
      <c r="F1651" s="57">
        <f t="shared" si="207"/>
        <v>0</v>
      </c>
      <c r="H1651" s="51"/>
      <c r="I1651" s="50"/>
      <c r="J1651" s="50"/>
      <c r="K1651" s="50"/>
      <c r="L1651" s="55" t="str">
        <f t="shared" si="210"/>
        <v/>
      </c>
      <c r="M1651" s="48"/>
      <c r="N1651" s="49"/>
      <c r="O1651" s="50"/>
      <c r="P1651" s="81" t="str">
        <f t="shared" si="209"/>
        <v/>
      </c>
      <c r="Q1651" s="5"/>
      <c r="R1651" s="81" t="str">
        <f t="shared" si="208"/>
        <v/>
      </c>
    </row>
    <row r="1652" spans="2:18" ht="13" x14ac:dyDescent="0.3">
      <c r="B1652" s="58">
        <f t="shared" si="204"/>
        <v>0</v>
      </c>
      <c r="C1652" s="58" t="str">
        <f t="shared" si="205"/>
        <v/>
      </c>
      <c r="D1652" s="58" t="str">
        <f>IF(OR(E1652=0,E1652=""),"",COUNTIF($E$7:E1652,E1652)&amp;E1652)</f>
        <v/>
      </c>
      <c r="E1652" s="58" t="str">
        <f t="shared" si="206"/>
        <v/>
      </c>
      <c r="F1652" s="57">
        <f t="shared" si="207"/>
        <v>0</v>
      </c>
      <c r="H1652" s="51"/>
      <c r="I1652" s="50"/>
      <c r="J1652" s="50"/>
      <c r="K1652" s="50"/>
      <c r="L1652" s="55" t="str">
        <f t="shared" si="210"/>
        <v/>
      </c>
      <c r="M1652" s="48"/>
      <c r="N1652" s="49"/>
      <c r="O1652" s="50"/>
      <c r="P1652" s="81" t="str">
        <f t="shared" si="209"/>
        <v/>
      </c>
      <c r="Q1652" s="5"/>
      <c r="R1652" s="81" t="str">
        <f t="shared" si="208"/>
        <v/>
      </c>
    </row>
    <row r="1653" spans="2:18" ht="13" x14ac:dyDescent="0.3">
      <c r="B1653" s="58">
        <f t="shared" si="204"/>
        <v>0</v>
      </c>
      <c r="C1653" s="58" t="str">
        <f t="shared" si="205"/>
        <v/>
      </c>
      <c r="D1653" s="58" t="str">
        <f>IF(OR(E1653=0,E1653=""),"",COUNTIF($E$7:E1653,E1653)&amp;E1653)</f>
        <v/>
      </c>
      <c r="E1653" s="58" t="str">
        <f t="shared" si="206"/>
        <v/>
      </c>
      <c r="F1653" s="57">
        <f t="shared" si="207"/>
        <v>0</v>
      </c>
      <c r="H1653" s="51"/>
      <c r="I1653" s="50"/>
      <c r="J1653" s="50"/>
      <c r="K1653" s="50"/>
      <c r="L1653" s="55" t="str">
        <f t="shared" si="210"/>
        <v/>
      </c>
      <c r="M1653" s="48"/>
      <c r="N1653" s="49"/>
      <c r="O1653" s="50"/>
      <c r="P1653" s="81" t="str">
        <f t="shared" si="209"/>
        <v/>
      </c>
      <c r="Q1653" s="5"/>
      <c r="R1653" s="81" t="str">
        <f t="shared" si="208"/>
        <v/>
      </c>
    </row>
    <row r="1654" spans="2:18" ht="13" x14ac:dyDescent="0.3">
      <c r="B1654" s="58">
        <f t="shared" si="204"/>
        <v>0</v>
      </c>
      <c r="C1654" s="58" t="str">
        <f t="shared" si="205"/>
        <v/>
      </c>
      <c r="D1654" s="58" t="str">
        <f>IF(OR(E1654=0,E1654=""),"",COUNTIF($E$7:E1654,E1654)&amp;E1654)</f>
        <v/>
      </c>
      <c r="E1654" s="58" t="str">
        <f t="shared" si="206"/>
        <v/>
      </c>
      <c r="F1654" s="57">
        <f t="shared" si="207"/>
        <v>0</v>
      </c>
      <c r="H1654" s="51"/>
      <c r="I1654" s="50"/>
      <c r="J1654" s="50"/>
      <c r="K1654" s="50"/>
      <c r="L1654" s="55" t="str">
        <f t="shared" si="210"/>
        <v/>
      </c>
      <c r="M1654" s="48"/>
      <c r="N1654" s="49"/>
      <c r="O1654" s="50"/>
      <c r="P1654" s="81" t="str">
        <f t="shared" si="209"/>
        <v/>
      </c>
      <c r="Q1654" s="5"/>
      <c r="R1654" s="81" t="str">
        <f t="shared" si="208"/>
        <v/>
      </c>
    </row>
    <row r="1655" spans="2:18" ht="13" x14ac:dyDescent="0.3">
      <c r="B1655" s="58">
        <f t="shared" si="204"/>
        <v>0</v>
      </c>
      <c r="C1655" s="58" t="str">
        <f t="shared" si="205"/>
        <v/>
      </c>
      <c r="D1655" s="58" t="str">
        <f>IF(OR(E1655=0,E1655=""),"",COUNTIF($E$7:E1655,E1655)&amp;E1655)</f>
        <v/>
      </c>
      <c r="E1655" s="58" t="str">
        <f t="shared" si="206"/>
        <v/>
      </c>
      <c r="F1655" s="57">
        <f t="shared" si="207"/>
        <v>0</v>
      </c>
      <c r="H1655" s="51"/>
      <c r="I1655" s="50"/>
      <c r="J1655" s="50"/>
      <c r="K1655" s="50"/>
      <c r="L1655" s="55" t="str">
        <f t="shared" si="210"/>
        <v/>
      </c>
      <c r="M1655" s="48"/>
      <c r="N1655" s="49"/>
      <c r="O1655" s="50"/>
      <c r="P1655" s="81" t="str">
        <f t="shared" si="209"/>
        <v/>
      </c>
      <c r="Q1655" s="5"/>
      <c r="R1655" s="81" t="str">
        <f t="shared" si="208"/>
        <v/>
      </c>
    </row>
    <row r="1656" spans="2:18" ht="13" x14ac:dyDescent="0.3">
      <c r="B1656" s="58">
        <f t="shared" si="204"/>
        <v>0</v>
      </c>
      <c r="C1656" s="58" t="str">
        <f t="shared" si="205"/>
        <v/>
      </c>
      <c r="D1656" s="58" t="str">
        <f>IF(OR(E1656=0,E1656=""),"",COUNTIF($E$7:E1656,E1656)&amp;E1656)</f>
        <v/>
      </c>
      <c r="E1656" s="58" t="str">
        <f t="shared" si="206"/>
        <v/>
      </c>
      <c r="F1656" s="57">
        <f t="shared" si="207"/>
        <v>0</v>
      </c>
      <c r="H1656" s="51"/>
      <c r="I1656" s="50"/>
      <c r="J1656" s="50"/>
      <c r="K1656" s="50"/>
      <c r="L1656" s="55" t="str">
        <f t="shared" si="210"/>
        <v/>
      </c>
      <c r="M1656" s="48"/>
      <c r="N1656" s="49"/>
      <c r="O1656" s="50"/>
      <c r="P1656" s="81" t="str">
        <f t="shared" si="209"/>
        <v/>
      </c>
      <c r="Q1656" s="5"/>
      <c r="R1656" s="81" t="str">
        <f t="shared" si="208"/>
        <v/>
      </c>
    </row>
    <row r="1657" spans="2:18" ht="13" x14ac:dyDescent="0.3">
      <c r="B1657" s="58">
        <f t="shared" si="204"/>
        <v>0</v>
      </c>
      <c r="C1657" s="58" t="str">
        <f t="shared" si="205"/>
        <v/>
      </c>
      <c r="D1657" s="58" t="str">
        <f>IF(OR(E1657=0,E1657=""),"",COUNTIF($E$7:E1657,E1657)&amp;E1657)</f>
        <v/>
      </c>
      <c r="E1657" s="58" t="str">
        <f t="shared" si="206"/>
        <v/>
      </c>
      <c r="F1657" s="57">
        <f t="shared" si="207"/>
        <v>0</v>
      </c>
      <c r="H1657" s="51"/>
      <c r="I1657" s="50"/>
      <c r="J1657" s="50"/>
      <c r="K1657" s="50"/>
      <c r="L1657" s="55" t="str">
        <f t="shared" si="210"/>
        <v/>
      </c>
      <c r="M1657" s="48"/>
      <c r="N1657" s="49"/>
      <c r="O1657" s="50"/>
      <c r="P1657" s="81" t="str">
        <f t="shared" si="209"/>
        <v/>
      </c>
      <c r="Q1657" s="5"/>
      <c r="R1657" s="81" t="str">
        <f t="shared" si="208"/>
        <v/>
      </c>
    </row>
    <row r="1658" spans="2:18" ht="13" x14ac:dyDescent="0.3">
      <c r="B1658" s="58">
        <f t="shared" si="204"/>
        <v>0</v>
      </c>
      <c r="C1658" s="58" t="str">
        <f t="shared" si="205"/>
        <v/>
      </c>
      <c r="D1658" s="58" t="str">
        <f>IF(OR(E1658=0,E1658=""),"",COUNTIF($E$7:E1658,E1658)&amp;E1658)</f>
        <v/>
      </c>
      <c r="E1658" s="58" t="str">
        <f t="shared" si="206"/>
        <v/>
      </c>
      <c r="F1658" s="57">
        <f t="shared" si="207"/>
        <v>0</v>
      </c>
      <c r="H1658" s="51"/>
      <c r="I1658" s="50"/>
      <c r="J1658" s="50"/>
      <c r="K1658" s="50"/>
      <c r="L1658" s="55" t="str">
        <f t="shared" si="210"/>
        <v/>
      </c>
      <c r="M1658" s="48"/>
      <c r="N1658" s="49"/>
      <c r="O1658" s="50"/>
      <c r="P1658" s="81" t="str">
        <f t="shared" si="209"/>
        <v/>
      </c>
      <c r="Q1658" s="5"/>
      <c r="R1658" s="81" t="str">
        <f t="shared" si="208"/>
        <v/>
      </c>
    </row>
    <row r="1659" spans="2:18" ht="13" x14ac:dyDescent="0.3">
      <c r="B1659" s="58">
        <f t="shared" si="204"/>
        <v>0</v>
      </c>
      <c r="C1659" s="58" t="str">
        <f t="shared" si="205"/>
        <v/>
      </c>
      <c r="D1659" s="58" t="str">
        <f>IF(OR(E1659=0,E1659=""),"",COUNTIF($E$7:E1659,E1659)&amp;E1659)</f>
        <v/>
      </c>
      <c r="E1659" s="58" t="str">
        <f t="shared" si="206"/>
        <v/>
      </c>
      <c r="F1659" s="57">
        <f t="shared" si="207"/>
        <v>0</v>
      </c>
      <c r="H1659" s="51"/>
      <c r="I1659" s="50"/>
      <c r="J1659" s="50"/>
      <c r="K1659" s="50"/>
      <c r="L1659" s="55" t="str">
        <f t="shared" si="210"/>
        <v/>
      </c>
      <c r="M1659" s="48"/>
      <c r="N1659" s="49"/>
      <c r="O1659" s="50"/>
      <c r="P1659" s="81" t="str">
        <f t="shared" si="209"/>
        <v/>
      </c>
      <c r="Q1659" s="5"/>
      <c r="R1659" s="81" t="str">
        <f t="shared" si="208"/>
        <v/>
      </c>
    </row>
    <row r="1660" spans="2:18" ht="13" x14ac:dyDescent="0.3">
      <c r="B1660" s="58">
        <f t="shared" si="204"/>
        <v>0</v>
      </c>
      <c r="C1660" s="58" t="str">
        <f t="shared" si="205"/>
        <v/>
      </c>
      <c r="D1660" s="58" t="str">
        <f>IF(OR(E1660=0,E1660=""),"",COUNTIF($E$7:E1660,E1660)&amp;E1660)</f>
        <v/>
      </c>
      <c r="E1660" s="58" t="str">
        <f t="shared" si="206"/>
        <v/>
      </c>
      <c r="F1660" s="57">
        <f t="shared" si="207"/>
        <v>0</v>
      </c>
      <c r="H1660" s="51"/>
      <c r="I1660" s="50"/>
      <c r="J1660" s="50"/>
      <c r="K1660" s="50"/>
      <c r="L1660" s="55" t="str">
        <f t="shared" si="210"/>
        <v/>
      </c>
      <c r="M1660" s="48"/>
      <c r="N1660" s="49"/>
      <c r="O1660" s="50"/>
      <c r="P1660" s="81" t="str">
        <f t="shared" si="209"/>
        <v/>
      </c>
      <c r="Q1660" s="5"/>
      <c r="R1660" s="81" t="str">
        <f t="shared" si="208"/>
        <v/>
      </c>
    </row>
    <row r="1661" spans="2:18" ht="13" x14ac:dyDescent="0.3">
      <c r="B1661" s="58">
        <f t="shared" si="204"/>
        <v>0</v>
      </c>
      <c r="C1661" s="58" t="str">
        <f t="shared" si="205"/>
        <v/>
      </c>
      <c r="D1661" s="58" t="str">
        <f>IF(OR(E1661=0,E1661=""),"",COUNTIF($E$7:E1661,E1661)&amp;E1661)</f>
        <v/>
      </c>
      <c r="E1661" s="58" t="str">
        <f t="shared" si="206"/>
        <v/>
      </c>
      <c r="F1661" s="57">
        <f t="shared" si="207"/>
        <v>0</v>
      </c>
      <c r="H1661" s="51"/>
      <c r="I1661" s="50"/>
      <c r="J1661" s="50"/>
      <c r="K1661" s="50"/>
      <c r="L1661" s="55" t="str">
        <f t="shared" si="210"/>
        <v/>
      </c>
      <c r="M1661" s="48"/>
      <c r="N1661" s="49"/>
      <c r="O1661" s="50"/>
      <c r="P1661" s="81" t="str">
        <f t="shared" si="209"/>
        <v/>
      </c>
      <c r="Q1661" s="5"/>
      <c r="R1661" s="81" t="str">
        <f t="shared" si="208"/>
        <v/>
      </c>
    </row>
    <row r="1662" spans="2:18" ht="13" x14ac:dyDescent="0.3">
      <c r="B1662" s="58">
        <f t="shared" si="204"/>
        <v>0</v>
      </c>
      <c r="C1662" s="58" t="str">
        <f t="shared" si="205"/>
        <v/>
      </c>
      <c r="D1662" s="58" t="str">
        <f>IF(OR(E1662=0,E1662=""),"",COUNTIF($E$7:E1662,E1662)&amp;E1662)</f>
        <v/>
      </c>
      <c r="E1662" s="58" t="str">
        <f t="shared" si="206"/>
        <v/>
      </c>
      <c r="F1662" s="57">
        <f t="shared" si="207"/>
        <v>0</v>
      </c>
      <c r="H1662" s="51"/>
      <c r="I1662" s="50"/>
      <c r="J1662" s="50"/>
      <c r="K1662" s="50"/>
      <c r="L1662" s="55" t="str">
        <f t="shared" si="210"/>
        <v/>
      </c>
      <c r="M1662" s="48"/>
      <c r="N1662" s="49"/>
      <c r="O1662" s="50"/>
      <c r="P1662" s="81" t="str">
        <f t="shared" si="209"/>
        <v/>
      </c>
      <c r="Q1662" s="5"/>
      <c r="R1662" s="81" t="str">
        <f t="shared" si="208"/>
        <v/>
      </c>
    </row>
    <row r="1663" spans="2:18" ht="13" x14ac:dyDescent="0.3">
      <c r="B1663" s="58">
        <f t="shared" si="204"/>
        <v>0</v>
      </c>
      <c r="C1663" s="58" t="str">
        <f t="shared" si="205"/>
        <v/>
      </c>
      <c r="D1663" s="58" t="str">
        <f>IF(OR(E1663=0,E1663=""),"",COUNTIF($E$7:E1663,E1663)&amp;E1663)</f>
        <v/>
      </c>
      <c r="E1663" s="58" t="str">
        <f t="shared" si="206"/>
        <v/>
      </c>
      <c r="F1663" s="57">
        <f t="shared" si="207"/>
        <v>0</v>
      </c>
      <c r="H1663" s="51"/>
      <c r="I1663" s="50"/>
      <c r="J1663" s="50"/>
      <c r="K1663" s="50"/>
      <c r="L1663" s="55" t="str">
        <f t="shared" si="210"/>
        <v/>
      </c>
      <c r="M1663" s="48"/>
      <c r="N1663" s="49"/>
      <c r="O1663" s="50"/>
      <c r="P1663" s="81" t="str">
        <f t="shared" si="209"/>
        <v/>
      </c>
      <c r="Q1663" s="5"/>
      <c r="R1663" s="81" t="str">
        <f t="shared" si="208"/>
        <v/>
      </c>
    </row>
    <row r="1664" spans="2:18" ht="13" x14ac:dyDescent="0.3">
      <c r="B1664" s="58">
        <f t="shared" si="204"/>
        <v>0</v>
      </c>
      <c r="C1664" s="58" t="str">
        <f t="shared" si="205"/>
        <v/>
      </c>
      <c r="D1664" s="58" t="str">
        <f>IF(OR(E1664=0,E1664=""),"",COUNTIF($E$7:E1664,E1664)&amp;E1664)</f>
        <v/>
      </c>
      <c r="E1664" s="58" t="str">
        <f t="shared" si="206"/>
        <v/>
      </c>
      <c r="F1664" s="57">
        <f t="shared" si="207"/>
        <v>0</v>
      </c>
      <c r="H1664" s="51"/>
      <c r="I1664" s="50"/>
      <c r="J1664" s="50"/>
      <c r="K1664" s="50"/>
      <c r="L1664" s="55" t="str">
        <f t="shared" si="210"/>
        <v/>
      </c>
      <c r="M1664" s="48"/>
      <c r="N1664" s="49"/>
      <c r="O1664" s="50"/>
      <c r="P1664" s="81" t="str">
        <f t="shared" si="209"/>
        <v/>
      </c>
      <c r="Q1664" s="5"/>
      <c r="R1664" s="81" t="str">
        <f t="shared" si="208"/>
        <v/>
      </c>
    </row>
    <row r="1665" spans="2:19" ht="13" x14ac:dyDescent="0.3">
      <c r="B1665" s="58">
        <f t="shared" si="204"/>
        <v>0</v>
      </c>
      <c r="C1665" s="58" t="str">
        <f t="shared" si="205"/>
        <v/>
      </c>
      <c r="D1665" s="58" t="str">
        <f>IF(OR(E1665=0,E1665=""),"",COUNTIF($E$7:E1665,E1665)&amp;E1665)</f>
        <v/>
      </c>
      <c r="E1665" s="58" t="str">
        <f t="shared" si="206"/>
        <v/>
      </c>
      <c r="F1665" s="57">
        <f t="shared" si="207"/>
        <v>0</v>
      </c>
      <c r="H1665" s="51"/>
      <c r="I1665" s="50"/>
      <c r="J1665" s="50"/>
      <c r="K1665" s="50"/>
      <c r="L1665" s="55" t="str">
        <f t="shared" si="210"/>
        <v/>
      </c>
      <c r="M1665" s="48"/>
      <c r="N1665" s="49"/>
      <c r="O1665" s="50"/>
      <c r="P1665" s="81" t="str">
        <f t="shared" si="209"/>
        <v/>
      </c>
      <c r="Q1665" s="5"/>
      <c r="R1665" s="81" t="str">
        <f t="shared" si="208"/>
        <v/>
      </c>
      <c r="S1665" s="83"/>
    </row>
    <row r="1666" spans="2:19" ht="13" x14ac:dyDescent="0.3">
      <c r="B1666" s="58">
        <f t="shared" si="204"/>
        <v>0</v>
      </c>
      <c r="C1666" s="58" t="str">
        <f t="shared" si="205"/>
        <v/>
      </c>
      <c r="D1666" s="58" t="str">
        <f>IF(OR(E1666=0,E1666=""),"",COUNTIF($E$7:E1666,E1666)&amp;E1666)</f>
        <v/>
      </c>
      <c r="E1666" s="58" t="str">
        <f t="shared" si="206"/>
        <v/>
      </c>
      <c r="F1666" s="57">
        <f t="shared" si="207"/>
        <v>0</v>
      </c>
      <c r="H1666" s="51"/>
      <c r="I1666" s="50"/>
      <c r="J1666" s="50"/>
      <c r="K1666" s="50"/>
      <c r="L1666" s="55" t="str">
        <f t="shared" ref="L1666" si="211">IFERROR(IF(K1666="","",VLOOKUP(K1666,T_Akun,2,0)),"Cek Kembali Kode Akun nya!!!")</f>
        <v/>
      </c>
      <c r="M1666" s="48"/>
      <c r="N1666" s="49"/>
      <c r="O1666" s="50"/>
      <c r="P1666" s="81" t="str">
        <f t="shared" si="209"/>
        <v/>
      </c>
      <c r="Q1666" s="5"/>
      <c r="R1666" s="81" t="str">
        <f t="shared" si="208"/>
        <v/>
      </c>
    </row>
    <row r="1667" spans="2:19" ht="13" x14ac:dyDescent="0.3">
      <c r="B1667" s="58">
        <f t="shared" si="204"/>
        <v>0</v>
      </c>
      <c r="C1667" s="58" t="str">
        <f t="shared" si="205"/>
        <v/>
      </c>
      <c r="D1667" s="58" t="str">
        <f>IF(OR(E1667=0,E1667=""),"",COUNTIF($E$7:E1667,E1667)&amp;E1667)</f>
        <v/>
      </c>
      <c r="E1667" s="58" t="str">
        <f t="shared" si="206"/>
        <v/>
      </c>
      <c r="F1667" s="57">
        <f t="shared" si="207"/>
        <v>0</v>
      </c>
      <c r="H1667" s="51"/>
      <c r="I1667" s="50"/>
      <c r="J1667" s="50"/>
      <c r="K1667" s="50"/>
      <c r="L1667" s="55" t="str">
        <f t="shared" si="210"/>
        <v/>
      </c>
      <c r="M1667" s="48"/>
      <c r="N1667" s="49"/>
      <c r="O1667" s="50"/>
      <c r="P1667" s="81" t="str">
        <f t="shared" si="209"/>
        <v/>
      </c>
      <c r="Q1667" s="5"/>
      <c r="R1667" s="81" t="str">
        <f t="shared" si="208"/>
        <v/>
      </c>
    </row>
    <row r="1668" spans="2:19" ht="13" x14ac:dyDescent="0.3">
      <c r="B1668" s="58">
        <f t="shared" si="204"/>
        <v>0</v>
      </c>
      <c r="C1668" s="58" t="str">
        <f t="shared" si="205"/>
        <v/>
      </c>
      <c r="D1668" s="58" t="str">
        <f>IF(OR(E1668=0,E1668=""),"",COUNTIF($E$7:E1668,E1668)&amp;E1668)</f>
        <v/>
      </c>
      <c r="E1668" s="58" t="str">
        <f t="shared" si="206"/>
        <v/>
      </c>
      <c r="F1668" s="57">
        <f t="shared" si="207"/>
        <v>0</v>
      </c>
      <c r="H1668" s="51"/>
      <c r="I1668" s="50"/>
      <c r="J1668" s="50"/>
      <c r="K1668" s="50"/>
      <c r="L1668" s="55" t="str">
        <f t="shared" si="210"/>
        <v/>
      </c>
      <c r="M1668" s="48"/>
      <c r="N1668" s="49"/>
      <c r="O1668" s="50"/>
      <c r="P1668" s="81" t="str">
        <f t="shared" si="209"/>
        <v/>
      </c>
      <c r="Q1668" s="5"/>
      <c r="R1668" s="81" t="str">
        <f t="shared" si="208"/>
        <v/>
      </c>
    </row>
    <row r="1669" spans="2:19" ht="13" x14ac:dyDescent="0.3">
      <c r="B1669" s="58">
        <f t="shared" si="204"/>
        <v>0</v>
      </c>
      <c r="C1669" s="58" t="str">
        <f t="shared" si="205"/>
        <v/>
      </c>
      <c r="D1669" s="58" t="str">
        <f>IF(OR(E1669=0,E1669=""),"",COUNTIF($E$7:E1669,E1669)&amp;E1669)</f>
        <v/>
      </c>
      <c r="E1669" s="58" t="str">
        <f t="shared" si="206"/>
        <v/>
      </c>
      <c r="F1669" s="57">
        <f t="shared" si="207"/>
        <v>0</v>
      </c>
      <c r="H1669" s="51"/>
      <c r="I1669" s="50"/>
      <c r="J1669" s="50"/>
      <c r="K1669" s="50"/>
      <c r="L1669" s="55" t="str">
        <f t="shared" si="210"/>
        <v/>
      </c>
      <c r="M1669" s="48"/>
      <c r="N1669" s="49"/>
      <c r="O1669" s="50"/>
      <c r="P1669" s="81" t="str">
        <f t="shared" si="209"/>
        <v/>
      </c>
      <c r="Q1669" s="5"/>
      <c r="R1669" s="81" t="str">
        <f t="shared" si="208"/>
        <v/>
      </c>
    </row>
    <row r="1670" spans="2:19" ht="13" x14ac:dyDescent="0.3">
      <c r="B1670" s="58">
        <f t="shared" si="204"/>
        <v>0</v>
      </c>
      <c r="C1670" s="58" t="str">
        <f t="shared" si="205"/>
        <v/>
      </c>
      <c r="D1670" s="58" t="str">
        <f>IF(OR(E1670=0,E1670=""),"",COUNTIF($E$7:E1670,E1670)&amp;E1670)</f>
        <v/>
      </c>
      <c r="E1670" s="58" t="str">
        <f t="shared" si="206"/>
        <v/>
      </c>
      <c r="F1670" s="57">
        <f t="shared" si="207"/>
        <v>0</v>
      </c>
      <c r="H1670" s="51"/>
      <c r="I1670" s="50"/>
      <c r="J1670" s="50"/>
      <c r="K1670" s="50"/>
      <c r="L1670" s="55" t="str">
        <f t="shared" ref="L1670" si="212">IFERROR(IF(K1670="","",VLOOKUP(K1670,T_Akun,2,0)),"Cek Kembali Kode Akun nya!!!")</f>
        <v/>
      </c>
      <c r="M1670" s="48"/>
      <c r="N1670" s="49"/>
      <c r="O1670" s="50"/>
      <c r="P1670" s="81" t="str">
        <f t="shared" si="209"/>
        <v/>
      </c>
      <c r="Q1670" s="5"/>
      <c r="R1670" s="81" t="str">
        <f t="shared" si="208"/>
        <v/>
      </c>
    </row>
    <row r="1671" spans="2:19" ht="13" x14ac:dyDescent="0.3">
      <c r="B1671" s="58">
        <f t="shared" si="204"/>
        <v>0</v>
      </c>
      <c r="C1671" s="58" t="str">
        <f t="shared" si="205"/>
        <v/>
      </c>
      <c r="D1671" s="58" t="str">
        <f>IF(OR(E1671=0,E1671=""),"",COUNTIF($E$7:E1671,E1671)&amp;E1671)</f>
        <v/>
      </c>
      <c r="E1671" s="58" t="str">
        <f t="shared" si="206"/>
        <v/>
      </c>
      <c r="F1671" s="57">
        <f t="shared" si="207"/>
        <v>0</v>
      </c>
      <c r="H1671" s="51"/>
      <c r="I1671" s="50"/>
      <c r="J1671" s="50"/>
      <c r="K1671" s="50"/>
      <c r="L1671" s="55" t="str">
        <f t="shared" si="210"/>
        <v/>
      </c>
      <c r="M1671" s="48"/>
      <c r="N1671" s="49"/>
      <c r="O1671" s="50"/>
      <c r="P1671" s="81" t="str">
        <f t="shared" si="209"/>
        <v/>
      </c>
      <c r="Q1671" s="5"/>
      <c r="R1671" s="81" t="str">
        <f t="shared" si="208"/>
        <v/>
      </c>
    </row>
    <row r="1672" spans="2:19" ht="13" x14ac:dyDescent="0.3">
      <c r="B1672" s="58">
        <f t="shared" si="204"/>
        <v>0</v>
      </c>
      <c r="C1672" s="58" t="str">
        <f t="shared" si="205"/>
        <v/>
      </c>
      <c r="D1672" s="58" t="str">
        <f>IF(OR(E1672=0,E1672=""),"",COUNTIF($E$7:E1672,E1672)&amp;E1672)</f>
        <v/>
      </c>
      <c r="E1672" s="58" t="str">
        <f t="shared" si="206"/>
        <v/>
      </c>
      <c r="F1672" s="57">
        <f t="shared" si="207"/>
        <v>0</v>
      </c>
      <c r="H1672" s="51"/>
      <c r="I1672" s="50"/>
      <c r="J1672" s="50"/>
      <c r="K1672" s="50"/>
      <c r="L1672" s="55" t="str">
        <f t="shared" ref="L1672" si="213">IFERROR(IF(K1672="","",VLOOKUP(K1672,T_Akun,2,0)),"Cek Kembali Kode Akun nya!!!")</f>
        <v/>
      </c>
      <c r="M1672" s="48"/>
      <c r="N1672" s="49"/>
      <c r="O1672" s="50"/>
      <c r="P1672" s="81" t="str">
        <f t="shared" si="209"/>
        <v/>
      </c>
      <c r="Q1672" s="5"/>
      <c r="R1672" s="81" t="str">
        <f t="shared" si="208"/>
        <v/>
      </c>
    </row>
    <row r="1673" spans="2:19" ht="13" x14ac:dyDescent="0.3">
      <c r="B1673" s="58">
        <f t="shared" si="204"/>
        <v>0</v>
      </c>
      <c r="C1673" s="58" t="str">
        <f t="shared" si="205"/>
        <v/>
      </c>
      <c r="D1673" s="58" t="str">
        <f>IF(OR(E1673=0,E1673=""),"",COUNTIF($E$7:E1673,E1673)&amp;E1673)</f>
        <v/>
      </c>
      <c r="E1673" s="58" t="str">
        <f t="shared" si="206"/>
        <v/>
      </c>
      <c r="F1673" s="57">
        <f t="shared" si="207"/>
        <v>0</v>
      </c>
      <c r="H1673" s="51"/>
      <c r="I1673" s="50"/>
      <c r="J1673" s="50"/>
      <c r="K1673" s="50"/>
      <c r="L1673" s="55" t="str">
        <f t="shared" si="210"/>
        <v/>
      </c>
      <c r="M1673" s="48"/>
      <c r="N1673" s="49"/>
      <c r="O1673" s="50"/>
      <c r="P1673" s="81" t="str">
        <f t="shared" si="209"/>
        <v/>
      </c>
      <c r="Q1673" s="5"/>
      <c r="R1673" s="81" t="str">
        <f t="shared" si="208"/>
        <v/>
      </c>
    </row>
    <row r="1674" spans="2:19" ht="13" x14ac:dyDescent="0.3">
      <c r="B1674" s="58">
        <f t="shared" si="204"/>
        <v>0</v>
      </c>
      <c r="C1674" s="58" t="str">
        <f t="shared" si="205"/>
        <v/>
      </c>
      <c r="D1674" s="58" t="str">
        <f>IF(OR(E1674=0,E1674=""),"",COUNTIF($E$7:E1674,E1674)&amp;E1674)</f>
        <v/>
      </c>
      <c r="E1674" s="58" t="str">
        <f t="shared" si="206"/>
        <v/>
      </c>
      <c r="F1674" s="57">
        <f t="shared" si="207"/>
        <v>0</v>
      </c>
      <c r="H1674" s="51"/>
      <c r="I1674" s="50"/>
      <c r="J1674" s="50"/>
      <c r="K1674" s="50"/>
      <c r="L1674" s="55" t="str">
        <f t="shared" si="210"/>
        <v/>
      </c>
      <c r="M1674" s="48"/>
      <c r="N1674" s="49"/>
      <c r="O1674" s="50"/>
      <c r="P1674" s="81" t="str">
        <f t="shared" si="209"/>
        <v/>
      </c>
      <c r="Q1674" s="5"/>
      <c r="R1674" s="81" t="str">
        <f t="shared" si="208"/>
        <v/>
      </c>
    </row>
    <row r="1675" spans="2:19" ht="13" x14ac:dyDescent="0.3">
      <c r="B1675" s="58">
        <f t="shared" si="204"/>
        <v>0</v>
      </c>
      <c r="C1675" s="58" t="str">
        <f t="shared" si="205"/>
        <v/>
      </c>
      <c r="D1675" s="58" t="str">
        <f>IF(OR(E1675=0,E1675=""),"",COUNTIF($E$7:E1675,E1675)&amp;E1675)</f>
        <v/>
      </c>
      <c r="E1675" s="58" t="str">
        <f t="shared" si="206"/>
        <v/>
      </c>
      <c r="F1675" s="57">
        <f t="shared" si="207"/>
        <v>0</v>
      </c>
      <c r="H1675" s="51"/>
      <c r="I1675" s="50"/>
      <c r="J1675" s="50"/>
      <c r="K1675" s="50"/>
      <c r="L1675" s="55" t="str">
        <f t="shared" si="210"/>
        <v/>
      </c>
      <c r="M1675" s="48"/>
      <c r="N1675" s="49"/>
      <c r="O1675" s="50"/>
      <c r="P1675" s="81" t="str">
        <f t="shared" si="209"/>
        <v/>
      </c>
      <c r="Q1675" s="5"/>
      <c r="R1675" s="81" t="str">
        <f t="shared" si="208"/>
        <v/>
      </c>
    </row>
    <row r="1676" spans="2:19" ht="13" x14ac:dyDescent="0.3">
      <c r="B1676" s="58">
        <f t="shared" ref="B1676:B1739" si="214">IF(C1676&lt;&gt;"","",K1676)</f>
        <v>0</v>
      </c>
      <c r="C1676" s="58" t="str">
        <f t="shared" ref="C1676:C1739" si="215">IF(LEFT(I1676,3)="JP-",K1676,"")</f>
        <v/>
      </c>
      <c r="D1676" s="58" t="str">
        <f>IF(OR(E1676=0,E1676=""),"",COUNTIF($E$7:E1676,E1676)&amp;E1676)</f>
        <v/>
      </c>
      <c r="E1676" s="58" t="str">
        <f t="shared" ref="E1676:E1739" si="216">IF(K1676=Filter_BB,K1676,"")</f>
        <v/>
      </c>
      <c r="F1676" s="57">
        <f t="shared" ref="F1676:F1739" si="217">IF(J1676="",0,1)</f>
        <v>0</v>
      </c>
      <c r="H1676" s="51"/>
      <c r="I1676" s="50"/>
      <c r="J1676" s="50"/>
      <c r="K1676" s="50"/>
      <c r="L1676" s="55" t="str">
        <f t="shared" si="210"/>
        <v/>
      </c>
      <c r="M1676" s="48"/>
      <c r="N1676" s="49"/>
      <c r="O1676" s="50"/>
      <c r="P1676" s="81" t="str">
        <f t="shared" si="209"/>
        <v/>
      </c>
      <c r="Q1676" s="5"/>
      <c r="R1676" s="81" t="str">
        <f t="shared" ref="R1676:R1739" si="218">IF($O1676&gt;0,$O1676,IF($H1676&gt;0,IF($O1677&gt;0,$O1677,""),""))</f>
        <v/>
      </c>
    </row>
    <row r="1677" spans="2:19" ht="13" x14ac:dyDescent="0.3">
      <c r="B1677" s="58">
        <f t="shared" si="214"/>
        <v>0</v>
      </c>
      <c r="C1677" s="58" t="str">
        <f t="shared" si="215"/>
        <v/>
      </c>
      <c r="D1677" s="58" t="str">
        <f>IF(OR(E1677=0,E1677=""),"",COUNTIF($E$7:E1677,E1677)&amp;E1677)</f>
        <v/>
      </c>
      <c r="E1677" s="58" t="str">
        <f t="shared" si="216"/>
        <v/>
      </c>
      <c r="F1677" s="57">
        <f t="shared" si="217"/>
        <v>0</v>
      </c>
      <c r="H1677" s="51"/>
      <c r="I1677" s="50"/>
      <c r="J1677" s="50"/>
      <c r="K1677" s="50"/>
      <c r="L1677" s="55" t="str">
        <f t="shared" si="210"/>
        <v/>
      </c>
      <c r="M1677" s="48"/>
      <c r="N1677" s="49"/>
      <c r="O1677" s="50"/>
      <c r="P1677" s="81" t="str">
        <f t="shared" ref="P1677:P1740" si="219">IF(O1677&gt;0,O1677,IF(H1677&gt;0,IF(OR(P1676="F.TTD",P1676=""),R1678,P1676),""))</f>
        <v/>
      </c>
      <c r="Q1677" s="5"/>
      <c r="R1677" s="81" t="str">
        <f t="shared" si="218"/>
        <v/>
      </c>
    </row>
    <row r="1678" spans="2:19" ht="13" x14ac:dyDescent="0.3">
      <c r="B1678" s="58">
        <f t="shared" si="214"/>
        <v>0</v>
      </c>
      <c r="C1678" s="58" t="str">
        <f t="shared" si="215"/>
        <v/>
      </c>
      <c r="D1678" s="58" t="str">
        <f>IF(OR(E1678=0,E1678=""),"",COUNTIF($E$7:E1678,E1678)&amp;E1678)</f>
        <v/>
      </c>
      <c r="E1678" s="58" t="str">
        <f t="shared" si="216"/>
        <v/>
      </c>
      <c r="F1678" s="57">
        <f t="shared" si="217"/>
        <v>0</v>
      </c>
      <c r="H1678" s="51"/>
      <c r="I1678" s="50"/>
      <c r="J1678" s="50"/>
      <c r="K1678" s="50"/>
      <c r="L1678" s="55" t="str">
        <f t="shared" si="210"/>
        <v/>
      </c>
      <c r="M1678" s="48"/>
      <c r="N1678" s="49"/>
      <c r="O1678" s="50"/>
      <c r="P1678" s="81" t="str">
        <f t="shared" si="219"/>
        <v/>
      </c>
      <c r="Q1678" s="5"/>
      <c r="R1678" s="81" t="str">
        <f t="shared" si="218"/>
        <v/>
      </c>
    </row>
    <row r="1679" spans="2:19" ht="13" x14ac:dyDescent="0.3">
      <c r="B1679" s="58">
        <f t="shared" si="214"/>
        <v>0</v>
      </c>
      <c r="C1679" s="58" t="str">
        <f t="shared" si="215"/>
        <v/>
      </c>
      <c r="D1679" s="58" t="str">
        <f>IF(OR(E1679=0,E1679=""),"",COUNTIF($E$7:E1679,E1679)&amp;E1679)</f>
        <v/>
      </c>
      <c r="E1679" s="58" t="str">
        <f t="shared" si="216"/>
        <v/>
      </c>
      <c r="F1679" s="57">
        <f t="shared" si="217"/>
        <v>0</v>
      </c>
      <c r="H1679" s="51"/>
      <c r="I1679" s="50"/>
      <c r="J1679" s="50"/>
      <c r="K1679" s="50"/>
      <c r="L1679" s="55" t="str">
        <f t="shared" si="210"/>
        <v/>
      </c>
      <c r="M1679" s="48"/>
      <c r="N1679" s="49"/>
      <c r="O1679" s="50"/>
      <c r="P1679" s="81" t="str">
        <f t="shared" si="219"/>
        <v/>
      </c>
      <c r="Q1679" s="5"/>
      <c r="R1679" s="81" t="str">
        <f t="shared" si="218"/>
        <v/>
      </c>
    </row>
    <row r="1680" spans="2:19" ht="13" x14ac:dyDescent="0.3">
      <c r="B1680" s="58">
        <f t="shared" si="214"/>
        <v>0</v>
      </c>
      <c r="C1680" s="58" t="str">
        <f t="shared" si="215"/>
        <v/>
      </c>
      <c r="D1680" s="58" t="str">
        <f>IF(OR(E1680=0,E1680=""),"",COUNTIF($E$7:E1680,E1680)&amp;E1680)</f>
        <v/>
      </c>
      <c r="E1680" s="58" t="str">
        <f t="shared" si="216"/>
        <v/>
      </c>
      <c r="F1680" s="57">
        <f t="shared" si="217"/>
        <v>0</v>
      </c>
      <c r="H1680" s="51"/>
      <c r="I1680" s="50"/>
      <c r="J1680" s="50"/>
      <c r="K1680" s="50"/>
      <c r="L1680" s="55" t="str">
        <f t="shared" si="210"/>
        <v/>
      </c>
      <c r="M1680" s="48"/>
      <c r="N1680" s="49"/>
      <c r="O1680" s="50"/>
      <c r="P1680" s="81" t="str">
        <f t="shared" si="219"/>
        <v/>
      </c>
      <c r="Q1680" s="5"/>
      <c r="R1680" s="81" t="str">
        <f t="shared" si="218"/>
        <v/>
      </c>
    </row>
    <row r="1681" spans="2:18" ht="13" x14ac:dyDescent="0.3">
      <c r="B1681" s="58">
        <f t="shared" si="214"/>
        <v>0</v>
      </c>
      <c r="C1681" s="58" t="str">
        <f t="shared" si="215"/>
        <v/>
      </c>
      <c r="D1681" s="58" t="str">
        <f>IF(OR(E1681=0,E1681=""),"",COUNTIF($E$7:E1681,E1681)&amp;E1681)</f>
        <v/>
      </c>
      <c r="E1681" s="58" t="str">
        <f t="shared" si="216"/>
        <v/>
      </c>
      <c r="F1681" s="57">
        <f t="shared" si="217"/>
        <v>0</v>
      </c>
      <c r="H1681" s="51"/>
      <c r="I1681" s="50"/>
      <c r="J1681" s="50"/>
      <c r="K1681" s="50"/>
      <c r="L1681" s="55" t="str">
        <f t="shared" si="210"/>
        <v/>
      </c>
      <c r="M1681" s="48"/>
      <c r="N1681" s="49"/>
      <c r="O1681" s="50"/>
      <c r="P1681" s="81" t="str">
        <f t="shared" si="219"/>
        <v/>
      </c>
      <c r="Q1681" s="5"/>
      <c r="R1681" s="81" t="str">
        <f t="shared" si="218"/>
        <v/>
      </c>
    </row>
    <row r="1682" spans="2:18" ht="13" x14ac:dyDescent="0.3">
      <c r="B1682" s="58">
        <f t="shared" si="214"/>
        <v>0</v>
      </c>
      <c r="C1682" s="58" t="str">
        <f t="shared" si="215"/>
        <v/>
      </c>
      <c r="D1682" s="58" t="str">
        <f>IF(OR(E1682=0,E1682=""),"",COUNTIF($E$7:E1682,E1682)&amp;E1682)</f>
        <v/>
      </c>
      <c r="E1682" s="58" t="str">
        <f t="shared" si="216"/>
        <v/>
      </c>
      <c r="F1682" s="57">
        <f t="shared" si="217"/>
        <v>0</v>
      </c>
      <c r="H1682" s="51"/>
      <c r="I1682" s="50"/>
      <c r="J1682" s="50"/>
      <c r="K1682" s="50"/>
      <c r="L1682" s="55" t="str">
        <f t="shared" si="210"/>
        <v/>
      </c>
      <c r="M1682" s="48"/>
      <c r="N1682" s="49"/>
      <c r="O1682" s="50"/>
      <c r="P1682" s="81" t="str">
        <f t="shared" si="219"/>
        <v/>
      </c>
      <c r="Q1682" s="5"/>
      <c r="R1682" s="81" t="str">
        <f t="shared" si="218"/>
        <v/>
      </c>
    </row>
    <row r="1683" spans="2:18" ht="13" x14ac:dyDescent="0.3">
      <c r="B1683" s="58">
        <f t="shared" si="214"/>
        <v>0</v>
      </c>
      <c r="C1683" s="58" t="str">
        <f t="shared" si="215"/>
        <v/>
      </c>
      <c r="D1683" s="58" t="str">
        <f>IF(OR(E1683=0,E1683=""),"",COUNTIF($E$7:E1683,E1683)&amp;E1683)</f>
        <v/>
      </c>
      <c r="E1683" s="58" t="str">
        <f t="shared" si="216"/>
        <v/>
      </c>
      <c r="F1683" s="57">
        <f t="shared" si="217"/>
        <v>0</v>
      </c>
      <c r="H1683" s="51"/>
      <c r="I1683" s="50"/>
      <c r="J1683" s="50"/>
      <c r="K1683" s="50"/>
      <c r="L1683" s="55" t="str">
        <f t="shared" si="210"/>
        <v/>
      </c>
      <c r="M1683" s="48"/>
      <c r="N1683" s="49"/>
      <c r="O1683" s="50"/>
      <c r="P1683" s="81" t="str">
        <f t="shared" si="219"/>
        <v/>
      </c>
      <c r="Q1683" s="5"/>
      <c r="R1683" s="81" t="str">
        <f t="shared" si="218"/>
        <v/>
      </c>
    </row>
    <row r="1684" spans="2:18" ht="13" x14ac:dyDescent="0.3">
      <c r="B1684" s="58">
        <f t="shared" si="214"/>
        <v>0</v>
      </c>
      <c r="C1684" s="58" t="str">
        <f t="shared" si="215"/>
        <v/>
      </c>
      <c r="D1684" s="58" t="str">
        <f>IF(OR(E1684=0,E1684=""),"",COUNTIF($E$7:E1684,E1684)&amp;E1684)</f>
        <v/>
      </c>
      <c r="E1684" s="58" t="str">
        <f t="shared" si="216"/>
        <v/>
      </c>
      <c r="F1684" s="57">
        <f t="shared" si="217"/>
        <v>0</v>
      </c>
      <c r="H1684" s="51"/>
      <c r="I1684" s="50"/>
      <c r="J1684" s="50"/>
      <c r="K1684" s="50"/>
      <c r="L1684" s="55" t="str">
        <f t="shared" si="210"/>
        <v/>
      </c>
      <c r="M1684" s="48"/>
      <c r="N1684" s="49"/>
      <c r="O1684" s="50"/>
      <c r="P1684" s="81" t="str">
        <f t="shared" si="219"/>
        <v/>
      </c>
      <c r="Q1684" s="5"/>
      <c r="R1684" s="81" t="str">
        <f t="shared" si="218"/>
        <v/>
      </c>
    </row>
    <row r="1685" spans="2:18" ht="13" x14ac:dyDescent="0.3">
      <c r="B1685" s="58">
        <f t="shared" si="214"/>
        <v>0</v>
      </c>
      <c r="C1685" s="58" t="str">
        <f t="shared" si="215"/>
        <v/>
      </c>
      <c r="D1685" s="58" t="str">
        <f>IF(OR(E1685=0,E1685=""),"",COUNTIF($E$7:E1685,E1685)&amp;E1685)</f>
        <v/>
      </c>
      <c r="E1685" s="58" t="str">
        <f t="shared" si="216"/>
        <v/>
      </c>
      <c r="F1685" s="57">
        <f t="shared" si="217"/>
        <v>0</v>
      </c>
      <c r="H1685" s="51"/>
      <c r="I1685" s="50"/>
      <c r="J1685" s="50"/>
      <c r="K1685" s="50"/>
      <c r="L1685" s="55" t="str">
        <f t="shared" si="210"/>
        <v/>
      </c>
      <c r="M1685" s="48"/>
      <c r="N1685" s="49"/>
      <c r="O1685" s="50"/>
      <c r="P1685" s="81" t="str">
        <f t="shared" si="219"/>
        <v/>
      </c>
      <c r="Q1685" s="5"/>
      <c r="R1685" s="81" t="str">
        <f t="shared" si="218"/>
        <v/>
      </c>
    </row>
    <row r="1686" spans="2:18" ht="13" x14ac:dyDescent="0.3">
      <c r="B1686" s="58">
        <f t="shared" si="214"/>
        <v>0</v>
      </c>
      <c r="C1686" s="58" t="str">
        <f t="shared" si="215"/>
        <v/>
      </c>
      <c r="D1686" s="58" t="str">
        <f>IF(OR(E1686=0,E1686=""),"",COUNTIF($E$7:E1686,E1686)&amp;E1686)</f>
        <v/>
      </c>
      <c r="E1686" s="58" t="str">
        <f t="shared" si="216"/>
        <v/>
      </c>
      <c r="F1686" s="57">
        <f t="shared" si="217"/>
        <v>0</v>
      </c>
      <c r="H1686" s="51"/>
      <c r="I1686" s="50"/>
      <c r="J1686" s="50"/>
      <c r="K1686" s="82"/>
      <c r="L1686" s="55" t="str">
        <f t="shared" ref="L1686" si="220">IFERROR(IF(K1686="","",VLOOKUP(K1686,T_Akun,2,0)),"Cek Kembali Kode Akun nya!!!")</f>
        <v/>
      </c>
      <c r="M1686" s="48"/>
      <c r="N1686" s="49"/>
      <c r="O1686" s="50"/>
      <c r="P1686" s="81" t="str">
        <f t="shared" si="219"/>
        <v/>
      </c>
      <c r="Q1686" s="5"/>
      <c r="R1686" s="81" t="str">
        <f t="shared" si="218"/>
        <v/>
      </c>
    </row>
    <row r="1687" spans="2:18" ht="13" x14ac:dyDescent="0.3">
      <c r="B1687" s="58">
        <f t="shared" si="214"/>
        <v>0</v>
      </c>
      <c r="C1687" s="58" t="str">
        <f t="shared" si="215"/>
        <v/>
      </c>
      <c r="D1687" s="58" t="str">
        <f>IF(OR(E1687=0,E1687=""),"",COUNTIF($E$7:E1687,E1687)&amp;E1687)</f>
        <v/>
      </c>
      <c r="E1687" s="58" t="str">
        <f t="shared" si="216"/>
        <v/>
      </c>
      <c r="F1687" s="57">
        <f t="shared" si="217"/>
        <v>0</v>
      </c>
      <c r="H1687" s="51"/>
      <c r="I1687" s="50"/>
      <c r="J1687" s="50"/>
      <c r="K1687" s="85"/>
      <c r="L1687" s="55" t="str">
        <f t="shared" ref="L1687" si="221">IFERROR(IF(K1687="","",VLOOKUP(K1687,T_Akun,2,0)),"Cek Kembali Kode Akun nya!!!")</f>
        <v/>
      </c>
      <c r="M1687" s="48"/>
      <c r="N1687" s="49"/>
      <c r="O1687" s="50"/>
      <c r="P1687" s="81" t="str">
        <f t="shared" si="219"/>
        <v/>
      </c>
      <c r="Q1687" s="5"/>
      <c r="R1687" s="81" t="str">
        <f t="shared" si="218"/>
        <v/>
      </c>
    </row>
    <row r="1688" spans="2:18" ht="13" x14ac:dyDescent="0.3">
      <c r="B1688" s="58">
        <f t="shared" si="214"/>
        <v>0</v>
      </c>
      <c r="C1688" s="58" t="str">
        <f t="shared" si="215"/>
        <v/>
      </c>
      <c r="D1688" s="58" t="str">
        <f>IF(OR(E1688=0,E1688=""),"",COUNTIF($E$7:E1688,E1688)&amp;E1688)</f>
        <v/>
      </c>
      <c r="E1688" s="58" t="str">
        <f t="shared" si="216"/>
        <v/>
      </c>
      <c r="F1688" s="57">
        <f t="shared" si="217"/>
        <v>0</v>
      </c>
      <c r="H1688" s="51"/>
      <c r="I1688" s="50"/>
      <c r="J1688" s="50"/>
      <c r="K1688" s="50"/>
      <c r="L1688" s="55" t="str">
        <f t="shared" ref="L1688" si="222">IFERROR(IF(K1688="","",VLOOKUP(K1688,T_Akun,2,0)),"Cek Kembali Kode Akun nya!!!")</f>
        <v/>
      </c>
      <c r="M1688" s="48"/>
      <c r="N1688" s="49"/>
      <c r="O1688" s="50"/>
      <c r="P1688" s="81" t="str">
        <f t="shared" si="219"/>
        <v/>
      </c>
      <c r="Q1688" s="5"/>
      <c r="R1688" s="81" t="str">
        <f t="shared" si="218"/>
        <v/>
      </c>
    </row>
    <row r="1689" spans="2:18" ht="13" x14ac:dyDescent="0.3">
      <c r="B1689" s="58">
        <f t="shared" si="214"/>
        <v>0</v>
      </c>
      <c r="C1689" s="58" t="str">
        <f t="shared" si="215"/>
        <v/>
      </c>
      <c r="D1689" s="58" t="str">
        <f>IF(OR(E1689=0,E1689=""),"",COUNTIF($E$7:E1689,E1689)&amp;E1689)</f>
        <v/>
      </c>
      <c r="E1689" s="58" t="str">
        <f t="shared" si="216"/>
        <v/>
      </c>
      <c r="F1689" s="57">
        <f t="shared" si="217"/>
        <v>0</v>
      </c>
      <c r="H1689" s="51"/>
      <c r="I1689" s="50"/>
      <c r="J1689" s="50"/>
      <c r="K1689" s="50"/>
      <c r="L1689" s="55" t="str">
        <f t="shared" si="210"/>
        <v/>
      </c>
      <c r="M1689" s="48"/>
      <c r="N1689" s="49"/>
      <c r="O1689" s="50"/>
      <c r="P1689" s="81" t="str">
        <f t="shared" si="219"/>
        <v/>
      </c>
      <c r="Q1689" s="5"/>
      <c r="R1689" s="81" t="str">
        <f t="shared" si="218"/>
        <v/>
      </c>
    </row>
    <row r="1690" spans="2:18" ht="13" x14ac:dyDescent="0.3">
      <c r="B1690" s="58">
        <f t="shared" si="214"/>
        <v>0</v>
      </c>
      <c r="C1690" s="58" t="str">
        <f t="shared" si="215"/>
        <v/>
      </c>
      <c r="D1690" s="58" t="str">
        <f>IF(OR(E1690=0,E1690=""),"",COUNTIF($E$7:E1690,E1690)&amp;E1690)</f>
        <v/>
      </c>
      <c r="E1690" s="58" t="str">
        <f t="shared" si="216"/>
        <v/>
      </c>
      <c r="F1690" s="57">
        <f t="shared" si="217"/>
        <v>0</v>
      </c>
      <c r="H1690" s="51"/>
      <c r="I1690" s="50"/>
      <c r="J1690" s="50"/>
      <c r="K1690" s="50"/>
      <c r="L1690" s="55" t="str">
        <f t="shared" si="210"/>
        <v/>
      </c>
      <c r="M1690" s="48"/>
      <c r="N1690" s="49"/>
      <c r="O1690" s="50"/>
      <c r="P1690" s="81" t="str">
        <f t="shared" si="219"/>
        <v/>
      </c>
      <c r="Q1690" s="5"/>
      <c r="R1690" s="81" t="str">
        <f t="shared" si="218"/>
        <v/>
      </c>
    </row>
    <row r="1691" spans="2:18" ht="13" x14ac:dyDescent="0.3">
      <c r="B1691" s="58">
        <f t="shared" si="214"/>
        <v>0</v>
      </c>
      <c r="C1691" s="58" t="str">
        <f t="shared" si="215"/>
        <v/>
      </c>
      <c r="D1691" s="58" t="str">
        <f>IF(OR(E1691=0,E1691=""),"",COUNTIF($E$7:E1691,E1691)&amp;E1691)</f>
        <v/>
      </c>
      <c r="E1691" s="58" t="str">
        <f t="shared" si="216"/>
        <v/>
      </c>
      <c r="F1691" s="57">
        <f t="shared" si="217"/>
        <v>0</v>
      </c>
      <c r="H1691" s="51"/>
      <c r="I1691" s="50"/>
      <c r="J1691" s="50"/>
      <c r="K1691" s="50"/>
      <c r="L1691" s="55" t="str">
        <f t="shared" ref="L1691:L1754" si="223">IFERROR(IF(K1691="","",VLOOKUP(K1691,T_Akun,2,0)),"Cek Kembali Kode Akun nya!!!")</f>
        <v/>
      </c>
      <c r="M1691" s="48"/>
      <c r="N1691" s="49"/>
      <c r="O1691" s="50"/>
      <c r="P1691" s="81" t="str">
        <f t="shared" si="219"/>
        <v/>
      </c>
      <c r="Q1691" s="5"/>
      <c r="R1691" s="81" t="str">
        <f t="shared" si="218"/>
        <v/>
      </c>
    </row>
    <row r="1692" spans="2:18" ht="13" x14ac:dyDescent="0.3">
      <c r="B1692" s="58">
        <f t="shared" si="214"/>
        <v>0</v>
      </c>
      <c r="C1692" s="58" t="str">
        <f t="shared" si="215"/>
        <v/>
      </c>
      <c r="D1692" s="58" t="str">
        <f>IF(OR(E1692=0,E1692=""),"",COUNTIF($E$7:E1692,E1692)&amp;E1692)</f>
        <v/>
      </c>
      <c r="E1692" s="58" t="str">
        <f t="shared" si="216"/>
        <v/>
      </c>
      <c r="F1692" s="57">
        <f t="shared" si="217"/>
        <v>0</v>
      </c>
      <c r="H1692" s="51"/>
      <c r="I1692" s="50"/>
      <c r="J1692" s="50"/>
      <c r="K1692" s="50"/>
      <c r="L1692" s="55" t="str">
        <f t="shared" si="223"/>
        <v/>
      </c>
      <c r="M1692" s="48"/>
      <c r="N1692" s="49"/>
      <c r="O1692" s="50"/>
      <c r="P1692" s="81" t="str">
        <f t="shared" si="219"/>
        <v/>
      </c>
      <c r="Q1692" s="5"/>
      <c r="R1692" s="81" t="str">
        <f t="shared" si="218"/>
        <v/>
      </c>
    </row>
    <row r="1693" spans="2:18" ht="13" x14ac:dyDescent="0.3">
      <c r="B1693" s="58">
        <f t="shared" si="214"/>
        <v>0</v>
      </c>
      <c r="C1693" s="58" t="str">
        <f t="shared" si="215"/>
        <v/>
      </c>
      <c r="D1693" s="58" t="str">
        <f>IF(OR(E1693=0,E1693=""),"",COUNTIF($E$7:E1693,E1693)&amp;E1693)</f>
        <v/>
      </c>
      <c r="E1693" s="58" t="str">
        <f t="shared" si="216"/>
        <v/>
      </c>
      <c r="F1693" s="57">
        <f t="shared" si="217"/>
        <v>0</v>
      </c>
      <c r="H1693" s="51"/>
      <c r="I1693" s="50"/>
      <c r="J1693" s="50"/>
      <c r="K1693" s="50"/>
      <c r="L1693" s="55" t="str">
        <f t="shared" si="223"/>
        <v/>
      </c>
      <c r="M1693" s="48"/>
      <c r="N1693" s="49"/>
      <c r="O1693" s="50"/>
      <c r="P1693" s="81" t="str">
        <f t="shared" si="219"/>
        <v/>
      </c>
      <c r="Q1693" s="5"/>
      <c r="R1693" s="81" t="str">
        <f t="shared" si="218"/>
        <v/>
      </c>
    </row>
    <row r="1694" spans="2:18" ht="13" x14ac:dyDescent="0.3">
      <c r="B1694" s="58">
        <f t="shared" si="214"/>
        <v>0</v>
      </c>
      <c r="C1694" s="58" t="str">
        <f t="shared" si="215"/>
        <v/>
      </c>
      <c r="D1694" s="58" t="str">
        <f>IF(OR(E1694=0,E1694=""),"",COUNTIF($E$7:E1694,E1694)&amp;E1694)</f>
        <v/>
      </c>
      <c r="E1694" s="58" t="str">
        <f t="shared" si="216"/>
        <v/>
      </c>
      <c r="F1694" s="57">
        <f t="shared" si="217"/>
        <v>0</v>
      </c>
      <c r="H1694" s="51"/>
      <c r="I1694" s="50"/>
      <c r="J1694" s="50"/>
      <c r="K1694" s="50"/>
      <c r="L1694" s="55" t="str">
        <f t="shared" si="223"/>
        <v/>
      </c>
      <c r="M1694" s="48"/>
      <c r="N1694" s="49"/>
      <c r="O1694" s="50"/>
      <c r="P1694" s="81" t="str">
        <f t="shared" si="219"/>
        <v/>
      </c>
      <c r="Q1694" s="5"/>
      <c r="R1694" s="81" t="str">
        <f t="shared" si="218"/>
        <v/>
      </c>
    </row>
    <row r="1695" spans="2:18" ht="13" x14ac:dyDescent="0.3">
      <c r="B1695" s="58">
        <f t="shared" si="214"/>
        <v>0</v>
      </c>
      <c r="C1695" s="58" t="str">
        <f t="shared" si="215"/>
        <v/>
      </c>
      <c r="D1695" s="58" t="str">
        <f>IF(OR(E1695=0,E1695=""),"",COUNTIF($E$7:E1695,E1695)&amp;E1695)</f>
        <v/>
      </c>
      <c r="E1695" s="58" t="str">
        <f t="shared" si="216"/>
        <v/>
      </c>
      <c r="F1695" s="57">
        <f t="shared" si="217"/>
        <v>0</v>
      </c>
      <c r="H1695" s="51"/>
      <c r="I1695" s="50"/>
      <c r="J1695" s="50"/>
      <c r="K1695" s="50"/>
      <c r="L1695" s="55" t="str">
        <f t="shared" si="223"/>
        <v/>
      </c>
      <c r="M1695" s="48"/>
      <c r="N1695" s="49"/>
      <c r="O1695" s="50"/>
      <c r="P1695" s="81" t="str">
        <f t="shared" si="219"/>
        <v/>
      </c>
      <c r="Q1695" s="5"/>
      <c r="R1695" s="81" t="str">
        <f t="shared" si="218"/>
        <v/>
      </c>
    </row>
    <row r="1696" spans="2:18" ht="13" x14ac:dyDescent="0.3">
      <c r="B1696" s="58">
        <f t="shared" si="214"/>
        <v>0</v>
      </c>
      <c r="C1696" s="58" t="str">
        <f t="shared" si="215"/>
        <v/>
      </c>
      <c r="D1696" s="58" t="str">
        <f>IF(OR(E1696=0,E1696=""),"",COUNTIF($E$7:E1696,E1696)&amp;E1696)</f>
        <v/>
      </c>
      <c r="E1696" s="58" t="str">
        <f t="shared" si="216"/>
        <v/>
      </c>
      <c r="F1696" s="57">
        <f t="shared" si="217"/>
        <v>0</v>
      </c>
      <c r="H1696" s="51"/>
      <c r="I1696" s="50"/>
      <c r="J1696" s="50"/>
      <c r="K1696" s="50"/>
      <c r="L1696" s="55" t="str">
        <f t="shared" si="223"/>
        <v/>
      </c>
      <c r="M1696" s="48"/>
      <c r="N1696" s="49"/>
      <c r="O1696" s="50"/>
      <c r="P1696" s="81" t="str">
        <f t="shared" si="219"/>
        <v/>
      </c>
      <c r="Q1696" s="5"/>
      <c r="R1696" s="81" t="str">
        <f t="shared" si="218"/>
        <v/>
      </c>
    </row>
    <row r="1697" spans="2:18" ht="13" x14ac:dyDescent="0.3">
      <c r="B1697" s="58">
        <f t="shared" si="214"/>
        <v>0</v>
      </c>
      <c r="C1697" s="58" t="str">
        <f t="shared" si="215"/>
        <v/>
      </c>
      <c r="D1697" s="58" t="str">
        <f>IF(OR(E1697=0,E1697=""),"",COUNTIF($E$7:E1697,E1697)&amp;E1697)</f>
        <v/>
      </c>
      <c r="E1697" s="58" t="str">
        <f t="shared" si="216"/>
        <v/>
      </c>
      <c r="F1697" s="57">
        <f t="shared" si="217"/>
        <v>0</v>
      </c>
      <c r="H1697" s="51"/>
      <c r="I1697" s="50"/>
      <c r="J1697" s="50"/>
      <c r="K1697" s="50"/>
      <c r="L1697" s="55" t="str">
        <f t="shared" si="223"/>
        <v/>
      </c>
      <c r="M1697" s="48"/>
      <c r="N1697" s="49"/>
      <c r="O1697" s="50"/>
      <c r="P1697" s="81" t="str">
        <f t="shared" si="219"/>
        <v/>
      </c>
      <c r="Q1697" s="5"/>
      <c r="R1697" s="81" t="str">
        <f t="shared" si="218"/>
        <v/>
      </c>
    </row>
    <row r="1698" spans="2:18" ht="13" x14ac:dyDescent="0.3">
      <c r="B1698" s="58">
        <f t="shared" si="214"/>
        <v>0</v>
      </c>
      <c r="C1698" s="58" t="str">
        <f t="shared" si="215"/>
        <v/>
      </c>
      <c r="D1698" s="58" t="str">
        <f>IF(OR(E1698=0,E1698=""),"",COUNTIF($E$7:E1698,E1698)&amp;E1698)</f>
        <v/>
      </c>
      <c r="E1698" s="58" t="str">
        <f t="shared" si="216"/>
        <v/>
      </c>
      <c r="F1698" s="57">
        <f t="shared" si="217"/>
        <v>0</v>
      </c>
      <c r="H1698" s="51"/>
      <c r="I1698" s="50"/>
      <c r="J1698" s="50"/>
      <c r="K1698" s="50"/>
      <c r="L1698" s="55" t="str">
        <f t="shared" si="223"/>
        <v/>
      </c>
      <c r="M1698" s="48"/>
      <c r="N1698" s="49"/>
      <c r="O1698" s="50"/>
      <c r="P1698" s="81" t="str">
        <f t="shared" si="219"/>
        <v/>
      </c>
      <c r="Q1698" s="5"/>
      <c r="R1698" s="81" t="str">
        <f t="shared" si="218"/>
        <v/>
      </c>
    </row>
    <row r="1699" spans="2:18" ht="13" x14ac:dyDescent="0.3">
      <c r="B1699" s="58">
        <f t="shared" si="214"/>
        <v>0</v>
      </c>
      <c r="C1699" s="58" t="str">
        <f t="shared" si="215"/>
        <v/>
      </c>
      <c r="D1699" s="58" t="str">
        <f>IF(OR(E1699=0,E1699=""),"",COUNTIF($E$7:E1699,E1699)&amp;E1699)</f>
        <v/>
      </c>
      <c r="E1699" s="58" t="str">
        <f t="shared" si="216"/>
        <v/>
      </c>
      <c r="F1699" s="57">
        <f t="shared" si="217"/>
        <v>0</v>
      </c>
      <c r="H1699" s="51"/>
      <c r="I1699" s="50"/>
      <c r="J1699" s="50"/>
      <c r="K1699" s="50"/>
      <c r="L1699" s="55" t="str">
        <f t="shared" si="223"/>
        <v/>
      </c>
      <c r="M1699" s="48"/>
      <c r="N1699" s="49"/>
      <c r="O1699" s="50"/>
      <c r="P1699" s="81" t="str">
        <f t="shared" si="219"/>
        <v/>
      </c>
      <c r="Q1699" s="5"/>
      <c r="R1699" s="81" t="str">
        <f t="shared" si="218"/>
        <v/>
      </c>
    </row>
    <row r="1700" spans="2:18" ht="13" x14ac:dyDescent="0.3">
      <c r="B1700" s="58">
        <f t="shared" si="214"/>
        <v>0</v>
      </c>
      <c r="C1700" s="58" t="str">
        <f t="shared" si="215"/>
        <v/>
      </c>
      <c r="D1700" s="58" t="str">
        <f>IF(OR(E1700=0,E1700=""),"",COUNTIF($E$7:E1700,E1700)&amp;E1700)</f>
        <v/>
      </c>
      <c r="E1700" s="58" t="str">
        <f t="shared" si="216"/>
        <v/>
      </c>
      <c r="F1700" s="57">
        <f t="shared" si="217"/>
        <v>0</v>
      </c>
      <c r="H1700" s="51"/>
      <c r="I1700" s="50"/>
      <c r="J1700" s="50"/>
      <c r="K1700" s="50"/>
      <c r="L1700" s="55" t="str">
        <f t="shared" si="223"/>
        <v/>
      </c>
      <c r="M1700" s="48"/>
      <c r="N1700" s="49"/>
      <c r="O1700" s="50"/>
      <c r="P1700" s="81" t="str">
        <f t="shared" si="219"/>
        <v/>
      </c>
      <c r="Q1700" s="5"/>
      <c r="R1700" s="81" t="str">
        <f t="shared" si="218"/>
        <v/>
      </c>
    </row>
    <row r="1701" spans="2:18" ht="13" x14ac:dyDescent="0.3">
      <c r="B1701" s="58">
        <f t="shared" si="214"/>
        <v>0</v>
      </c>
      <c r="C1701" s="58" t="str">
        <f t="shared" si="215"/>
        <v/>
      </c>
      <c r="D1701" s="58" t="str">
        <f>IF(OR(E1701=0,E1701=""),"",COUNTIF($E$7:E1701,E1701)&amp;E1701)</f>
        <v/>
      </c>
      <c r="E1701" s="58" t="str">
        <f t="shared" si="216"/>
        <v/>
      </c>
      <c r="F1701" s="57">
        <f t="shared" si="217"/>
        <v>0</v>
      </c>
      <c r="H1701" s="51"/>
      <c r="I1701" s="50"/>
      <c r="J1701" s="50"/>
      <c r="K1701" s="50"/>
      <c r="L1701" s="55" t="str">
        <f t="shared" si="223"/>
        <v/>
      </c>
      <c r="M1701" s="48"/>
      <c r="N1701" s="49"/>
      <c r="O1701" s="50"/>
      <c r="P1701" s="81" t="str">
        <f t="shared" si="219"/>
        <v/>
      </c>
      <c r="Q1701" s="5"/>
      <c r="R1701" s="81" t="str">
        <f t="shared" si="218"/>
        <v/>
      </c>
    </row>
    <row r="1702" spans="2:18" ht="13" x14ac:dyDescent="0.3">
      <c r="B1702" s="58">
        <f t="shared" si="214"/>
        <v>0</v>
      </c>
      <c r="C1702" s="58" t="str">
        <f t="shared" si="215"/>
        <v/>
      </c>
      <c r="D1702" s="58" t="str">
        <f>IF(OR(E1702=0,E1702=""),"",COUNTIF($E$7:E1702,E1702)&amp;E1702)</f>
        <v/>
      </c>
      <c r="E1702" s="58" t="str">
        <f t="shared" si="216"/>
        <v/>
      </c>
      <c r="F1702" s="57">
        <f t="shared" si="217"/>
        <v>0</v>
      </c>
      <c r="H1702" s="51"/>
      <c r="I1702" s="50"/>
      <c r="J1702" s="50"/>
      <c r="K1702" s="50"/>
      <c r="L1702" s="55" t="str">
        <f t="shared" si="223"/>
        <v/>
      </c>
      <c r="M1702" s="48"/>
      <c r="N1702" s="49"/>
      <c r="O1702" s="50"/>
      <c r="P1702" s="81" t="str">
        <f t="shared" si="219"/>
        <v/>
      </c>
      <c r="Q1702" s="5"/>
      <c r="R1702" s="81" t="str">
        <f t="shared" si="218"/>
        <v/>
      </c>
    </row>
    <row r="1703" spans="2:18" ht="13" x14ac:dyDescent="0.3">
      <c r="B1703" s="58">
        <f t="shared" si="214"/>
        <v>0</v>
      </c>
      <c r="C1703" s="58" t="str">
        <f t="shared" si="215"/>
        <v/>
      </c>
      <c r="D1703" s="58" t="str">
        <f>IF(OR(E1703=0,E1703=""),"",COUNTIF($E$7:E1703,E1703)&amp;E1703)</f>
        <v/>
      </c>
      <c r="E1703" s="58" t="str">
        <f t="shared" si="216"/>
        <v/>
      </c>
      <c r="F1703" s="57">
        <f t="shared" si="217"/>
        <v>0</v>
      </c>
      <c r="H1703" s="51"/>
      <c r="I1703" s="50"/>
      <c r="J1703" s="50"/>
      <c r="K1703" s="50"/>
      <c r="L1703" s="55" t="str">
        <f t="shared" si="223"/>
        <v/>
      </c>
      <c r="M1703" s="48"/>
      <c r="N1703" s="49"/>
      <c r="O1703" s="50"/>
      <c r="P1703" s="81" t="str">
        <f t="shared" si="219"/>
        <v/>
      </c>
      <c r="Q1703" s="5"/>
      <c r="R1703" s="81" t="str">
        <f t="shared" si="218"/>
        <v/>
      </c>
    </row>
    <row r="1704" spans="2:18" ht="13" x14ac:dyDescent="0.3">
      <c r="B1704" s="58">
        <f t="shared" si="214"/>
        <v>0</v>
      </c>
      <c r="C1704" s="58" t="str">
        <f t="shared" si="215"/>
        <v/>
      </c>
      <c r="D1704" s="58" t="str">
        <f>IF(OR(E1704=0,E1704=""),"",COUNTIF($E$7:E1704,E1704)&amp;E1704)</f>
        <v/>
      </c>
      <c r="E1704" s="58" t="str">
        <f t="shared" si="216"/>
        <v/>
      </c>
      <c r="F1704" s="57">
        <f t="shared" si="217"/>
        <v>0</v>
      </c>
      <c r="H1704" s="51"/>
      <c r="I1704" s="50"/>
      <c r="J1704" s="50"/>
      <c r="K1704" s="50"/>
      <c r="L1704" s="55" t="str">
        <f t="shared" si="223"/>
        <v/>
      </c>
      <c r="M1704" s="48"/>
      <c r="N1704" s="49"/>
      <c r="O1704" s="50"/>
      <c r="P1704" s="81" t="str">
        <f t="shared" si="219"/>
        <v/>
      </c>
      <c r="Q1704" s="5"/>
      <c r="R1704" s="81" t="str">
        <f t="shared" si="218"/>
        <v/>
      </c>
    </row>
    <row r="1705" spans="2:18" ht="13" x14ac:dyDescent="0.3">
      <c r="B1705" s="58">
        <f t="shared" si="214"/>
        <v>0</v>
      </c>
      <c r="C1705" s="58" t="str">
        <f t="shared" si="215"/>
        <v/>
      </c>
      <c r="D1705" s="58" t="str">
        <f>IF(OR(E1705=0,E1705=""),"",COUNTIF($E$7:E1705,E1705)&amp;E1705)</f>
        <v/>
      </c>
      <c r="E1705" s="58" t="str">
        <f t="shared" si="216"/>
        <v/>
      </c>
      <c r="F1705" s="57">
        <f t="shared" si="217"/>
        <v>0</v>
      </c>
      <c r="H1705" s="51"/>
      <c r="I1705" s="50"/>
      <c r="J1705" s="50"/>
      <c r="K1705" s="50"/>
      <c r="L1705" s="55" t="str">
        <f t="shared" si="223"/>
        <v/>
      </c>
      <c r="M1705" s="48"/>
      <c r="N1705" s="49"/>
      <c r="O1705" s="50"/>
      <c r="P1705" s="81" t="str">
        <f t="shared" si="219"/>
        <v/>
      </c>
      <c r="Q1705" s="5"/>
      <c r="R1705" s="81" t="str">
        <f t="shared" si="218"/>
        <v/>
      </c>
    </row>
    <row r="1706" spans="2:18" ht="13" x14ac:dyDescent="0.3">
      <c r="B1706" s="58">
        <f t="shared" si="214"/>
        <v>0</v>
      </c>
      <c r="C1706" s="58" t="str">
        <f t="shared" si="215"/>
        <v/>
      </c>
      <c r="D1706" s="58" t="str">
        <f>IF(OR(E1706=0,E1706=""),"",COUNTIF($E$7:E1706,E1706)&amp;E1706)</f>
        <v/>
      </c>
      <c r="E1706" s="58" t="str">
        <f t="shared" si="216"/>
        <v/>
      </c>
      <c r="F1706" s="57">
        <f t="shared" si="217"/>
        <v>0</v>
      </c>
      <c r="H1706" s="51"/>
      <c r="I1706" s="50"/>
      <c r="J1706" s="50"/>
      <c r="K1706" s="50"/>
      <c r="L1706" s="55" t="str">
        <f t="shared" si="223"/>
        <v/>
      </c>
      <c r="M1706" s="48"/>
      <c r="N1706" s="49"/>
      <c r="O1706" s="50"/>
      <c r="P1706" s="81" t="str">
        <f t="shared" si="219"/>
        <v/>
      </c>
      <c r="Q1706" s="5"/>
      <c r="R1706" s="81" t="str">
        <f t="shared" si="218"/>
        <v/>
      </c>
    </row>
    <row r="1707" spans="2:18" ht="13" x14ac:dyDescent="0.3">
      <c r="B1707" s="58">
        <f t="shared" si="214"/>
        <v>0</v>
      </c>
      <c r="C1707" s="58" t="str">
        <f t="shared" si="215"/>
        <v/>
      </c>
      <c r="D1707" s="58" t="str">
        <f>IF(OR(E1707=0,E1707=""),"",COUNTIF($E$7:E1707,E1707)&amp;E1707)</f>
        <v/>
      </c>
      <c r="E1707" s="58" t="str">
        <f t="shared" si="216"/>
        <v/>
      </c>
      <c r="F1707" s="57">
        <f t="shared" si="217"/>
        <v>0</v>
      </c>
      <c r="H1707" s="51"/>
      <c r="I1707" s="50"/>
      <c r="J1707" s="50"/>
      <c r="K1707" s="50"/>
      <c r="L1707" s="55" t="str">
        <f t="shared" si="223"/>
        <v/>
      </c>
      <c r="M1707" s="48"/>
      <c r="N1707" s="49"/>
      <c r="O1707" s="50"/>
      <c r="P1707" s="81" t="str">
        <f t="shared" si="219"/>
        <v/>
      </c>
      <c r="Q1707" s="5"/>
      <c r="R1707" s="81" t="str">
        <f t="shared" si="218"/>
        <v/>
      </c>
    </row>
    <row r="1708" spans="2:18" ht="13" x14ac:dyDescent="0.3">
      <c r="B1708" s="58">
        <f t="shared" si="214"/>
        <v>0</v>
      </c>
      <c r="C1708" s="58" t="str">
        <f t="shared" si="215"/>
        <v/>
      </c>
      <c r="D1708" s="58" t="str">
        <f>IF(OR(E1708=0,E1708=""),"",COUNTIF($E$7:E1708,E1708)&amp;E1708)</f>
        <v/>
      </c>
      <c r="E1708" s="58" t="str">
        <f t="shared" si="216"/>
        <v/>
      </c>
      <c r="F1708" s="57">
        <f t="shared" si="217"/>
        <v>0</v>
      </c>
      <c r="H1708" s="51"/>
      <c r="I1708" s="50"/>
      <c r="J1708" s="50"/>
      <c r="K1708" s="50"/>
      <c r="L1708" s="55" t="str">
        <f t="shared" si="223"/>
        <v/>
      </c>
      <c r="M1708" s="48"/>
      <c r="N1708" s="49"/>
      <c r="O1708" s="50"/>
      <c r="P1708" s="81" t="str">
        <f t="shared" si="219"/>
        <v/>
      </c>
      <c r="Q1708" s="5"/>
      <c r="R1708" s="81" t="str">
        <f t="shared" si="218"/>
        <v/>
      </c>
    </row>
    <row r="1709" spans="2:18" ht="13" x14ac:dyDescent="0.3">
      <c r="B1709" s="58">
        <f t="shared" si="214"/>
        <v>0</v>
      </c>
      <c r="C1709" s="58" t="str">
        <f t="shared" si="215"/>
        <v/>
      </c>
      <c r="D1709" s="58" t="str">
        <f>IF(OR(E1709=0,E1709=""),"",COUNTIF($E$7:E1709,E1709)&amp;E1709)</f>
        <v/>
      </c>
      <c r="E1709" s="58" t="str">
        <f t="shared" si="216"/>
        <v/>
      </c>
      <c r="F1709" s="57">
        <f t="shared" si="217"/>
        <v>0</v>
      </c>
      <c r="H1709" s="51"/>
      <c r="I1709" s="50"/>
      <c r="J1709" s="50"/>
      <c r="K1709" s="50"/>
      <c r="L1709" s="55" t="str">
        <f t="shared" si="223"/>
        <v/>
      </c>
      <c r="M1709" s="48"/>
      <c r="N1709" s="49"/>
      <c r="O1709" s="50"/>
      <c r="P1709" s="81" t="str">
        <f t="shared" si="219"/>
        <v/>
      </c>
      <c r="Q1709" s="5"/>
      <c r="R1709" s="81" t="str">
        <f t="shared" si="218"/>
        <v/>
      </c>
    </row>
    <row r="1710" spans="2:18" ht="13" x14ac:dyDescent="0.3">
      <c r="B1710" s="58">
        <f t="shared" si="214"/>
        <v>0</v>
      </c>
      <c r="C1710" s="58" t="str">
        <f t="shared" si="215"/>
        <v/>
      </c>
      <c r="D1710" s="58" t="str">
        <f>IF(OR(E1710=0,E1710=""),"",COUNTIF($E$7:E1710,E1710)&amp;E1710)</f>
        <v/>
      </c>
      <c r="E1710" s="58" t="str">
        <f t="shared" si="216"/>
        <v/>
      </c>
      <c r="F1710" s="57">
        <f t="shared" si="217"/>
        <v>0</v>
      </c>
      <c r="H1710" s="51"/>
      <c r="I1710" s="50"/>
      <c r="J1710" s="50"/>
      <c r="K1710" s="50"/>
      <c r="L1710" s="55" t="str">
        <f t="shared" si="223"/>
        <v/>
      </c>
      <c r="M1710" s="48"/>
      <c r="N1710" s="49"/>
      <c r="O1710" s="50"/>
      <c r="P1710" s="81" t="str">
        <f t="shared" si="219"/>
        <v/>
      </c>
      <c r="Q1710" s="5"/>
      <c r="R1710" s="81" t="str">
        <f t="shared" si="218"/>
        <v/>
      </c>
    </row>
    <row r="1711" spans="2:18" ht="13" x14ac:dyDescent="0.3">
      <c r="B1711" s="58">
        <f t="shared" si="214"/>
        <v>0</v>
      </c>
      <c r="C1711" s="58" t="str">
        <f t="shared" si="215"/>
        <v/>
      </c>
      <c r="D1711" s="58" t="str">
        <f>IF(OR(E1711=0,E1711=""),"",COUNTIF($E$7:E1711,E1711)&amp;E1711)</f>
        <v/>
      </c>
      <c r="E1711" s="58" t="str">
        <f t="shared" si="216"/>
        <v/>
      </c>
      <c r="F1711" s="57">
        <f t="shared" si="217"/>
        <v>0</v>
      </c>
      <c r="H1711" s="51"/>
      <c r="I1711" s="50"/>
      <c r="J1711" s="50"/>
      <c r="K1711" s="50"/>
      <c r="L1711" s="55" t="str">
        <f t="shared" si="223"/>
        <v/>
      </c>
      <c r="M1711" s="48"/>
      <c r="N1711" s="49"/>
      <c r="O1711" s="50"/>
      <c r="P1711" s="81" t="str">
        <f t="shared" si="219"/>
        <v/>
      </c>
      <c r="Q1711" s="5"/>
      <c r="R1711" s="81" t="str">
        <f t="shared" si="218"/>
        <v/>
      </c>
    </row>
    <row r="1712" spans="2:18" ht="13" x14ac:dyDescent="0.3">
      <c r="B1712" s="58">
        <f t="shared" si="214"/>
        <v>0</v>
      </c>
      <c r="C1712" s="58" t="str">
        <f t="shared" si="215"/>
        <v/>
      </c>
      <c r="D1712" s="58" t="str">
        <f>IF(OR(E1712=0,E1712=""),"",COUNTIF($E$7:E1712,E1712)&amp;E1712)</f>
        <v/>
      </c>
      <c r="E1712" s="58" t="str">
        <f t="shared" si="216"/>
        <v/>
      </c>
      <c r="F1712" s="57">
        <f t="shared" si="217"/>
        <v>0</v>
      </c>
      <c r="H1712" s="51"/>
      <c r="I1712" s="50"/>
      <c r="J1712" s="50"/>
      <c r="K1712" s="50"/>
      <c r="L1712" s="55" t="str">
        <f t="shared" si="223"/>
        <v/>
      </c>
      <c r="M1712" s="48"/>
      <c r="N1712" s="49"/>
      <c r="O1712" s="50"/>
      <c r="P1712" s="81" t="str">
        <f t="shared" si="219"/>
        <v/>
      </c>
      <c r="Q1712" s="5"/>
      <c r="R1712" s="81" t="str">
        <f t="shared" si="218"/>
        <v/>
      </c>
    </row>
    <row r="1713" spans="2:18" ht="13" x14ac:dyDescent="0.3">
      <c r="B1713" s="58">
        <f t="shared" si="214"/>
        <v>0</v>
      </c>
      <c r="C1713" s="58" t="str">
        <f t="shared" si="215"/>
        <v/>
      </c>
      <c r="D1713" s="58" t="str">
        <f>IF(OR(E1713=0,E1713=""),"",COUNTIF($E$7:E1713,E1713)&amp;E1713)</f>
        <v/>
      </c>
      <c r="E1713" s="58" t="str">
        <f t="shared" si="216"/>
        <v/>
      </c>
      <c r="F1713" s="57">
        <f t="shared" si="217"/>
        <v>0</v>
      </c>
      <c r="H1713" s="51"/>
      <c r="I1713" s="50"/>
      <c r="J1713" s="50"/>
      <c r="K1713" s="50"/>
      <c r="L1713" s="55" t="str">
        <f t="shared" si="223"/>
        <v/>
      </c>
      <c r="M1713" s="48"/>
      <c r="N1713" s="49"/>
      <c r="O1713" s="50"/>
      <c r="P1713" s="81" t="str">
        <f t="shared" si="219"/>
        <v/>
      </c>
      <c r="Q1713" s="5"/>
      <c r="R1713" s="81" t="str">
        <f t="shared" si="218"/>
        <v/>
      </c>
    </row>
    <row r="1714" spans="2:18" ht="13" x14ac:dyDescent="0.3">
      <c r="B1714" s="58">
        <f t="shared" si="214"/>
        <v>0</v>
      </c>
      <c r="C1714" s="58" t="str">
        <f t="shared" si="215"/>
        <v/>
      </c>
      <c r="D1714" s="58" t="str">
        <f>IF(OR(E1714=0,E1714=""),"",COUNTIF($E$7:E1714,E1714)&amp;E1714)</f>
        <v/>
      </c>
      <c r="E1714" s="58" t="str">
        <f t="shared" si="216"/>
        <v/>
      </c>
      <c r="F1714" s="57">
        <f t="shared" si="217"/>
        <v>0</v>
      </c>
      <c r="H1714" s="51"/>
      <c r="I1714" s="50"/>
      <c r="J1714" s="50"/>
      <c r="K1714" s="50"/>
      <c r="L1714" s="55" t="str">
        <f t="shared" si="223"/>
        <v/>
      </c>
      <c r="M1714" s="48"/>
      <c r="N1714" s="49"/>
      <c r="O1714" s="50"/>
      <c r="P1714" s="81" t="str">
        <f t="shared" si="219"/>
        <v/>
      </c>
      <c r="Q1714" s="5"/>
      <c r="R1714" s="81" t="str">
        <f t="shared" si="218"/>
        <v/>
      </c>
    </row>
    <row r="1715" spans="2:18" ht="13" x14ac:dyDescent="0.3">
      <c r="B1715" s="58">
        <f t="shared" si="214"/>
        <v>0</v>
      </c>
      <c r="C1715" s="58" t="str">
        <f t="shared" si="215"/>
        <v/>
      </c>
      <c r="D1715" s="58" t="str">
        <f>IF(OR(E1715=0,E1715=""),"",COUNTIF($E$7:E1715,E1715)&amp;E1715)</f>
        <v/>
      </c>
      <c r="E1715" s="58" t="str">
        <f t="shared" si="216"/>
        <v/>
      </c>
      <c r="F1715" s="57">
        <f t="shared" si="217"/>
        <v>0</v>
      </c>
      <c r="H1715" s="51"/>
      <c r="I1715" s="50"/>
      <c r="J1715" s="50"/>
      <c r="K1715" s="50"/>
      <c r="L1715" s="55" t="str">
        <f t="shared" si="223"/>
        <v/>
      </c>
      <c r="M1715" s="48"/>
      <c r="N1715" s="49"/>
      <c r="O1715" s="50"/>
      <c r="P1715" s="81" t="str">
        <f t="shared" si="219"/>
        <v/>
      </c>
      <c r="Q1715" s="5"/>
      <c r="R1715" s="81" t="str">
        <f t="shared" si="218"/>
        <v/>
      </c>
    </row>
    <row r="1716" spans="2:18" ht="13" x14ac:dyDescent="0.3">
      <c r="B1716" s="58">
        <f t="shared" si="214"/>
        <v>0</v>
      </c>
      <c r="C1716" s="58" t="str">
        <f t="shared" si="215"/>
        <v/>
      </c>
      <c r="D1716" s="58" t="str">
        <f>IF(OR(E1716=0,E1716=""),"",COUNTIF($E$7:E1716,E1716)&amp;E1716)</f>
        <v/>
      </c>
      <c r="E1716" s="58" t="str">
        <f t="shared" si="216"/>
        <v/>
      </c>
      <c r="F1716" s="57">
        <f t="shared" si="217"/>
        <v>0</v>
      </c>
      <c r="H1716" s="51"/>
      <c r="I1716" s="50"/>
      <c r="J1716" s="50"/>
      <c r="K1716" s="50"/>
      <c r="L1716" s="55" t="str">
        <f t="shared" si="223"/>
        <v/>
      </c>
      <c r="M1716" s="48"/>
      <c r="N1716" s="49"/>
      <c r="O1716" s="50"/>
      <c r="P1716" s="81" t="str">
        <f t="shared" si="219"/>
        <v/>
      </c>
      <c r="Q1716" s="5"/>
      <c r="R1716" s="81" t="str">
        <f t="shared" si="218"/>
        <v/>
      </c>
    </row>
    <row r="1717" spans="2:18" ht="13" x14ac:dyDescent="0.3">
      <c r="B1717" s="58">
        <f t="shared" si="214"/>
        <v>0</v>
      </c>
      <c r="C1717" s="58" t="str">
        <f t="shared" si="215"/>
        <v/>
      </c>
      <c r="D1717" s="58" t="str">
        <f>IF(OR(E1717=0,E1717=""),"",COUNTIF($E$7:E1717,E1717)&amp;E1717)</f>
        <v/>
      </c>
      <c r="E1717" s="58" t="str">
        <f t="shared" si="216"/>
        <v/>
      </c>
      <c r="F1717" s="57">
        <f t="shared" si="217"/>
        <v>0</v>
      </c>
      <c r="H1717" s="51"/>
      <c r="I1717" s="50"/>
      <c r="J1717" s="50"/>
      <c r="K1717" s="50"/>
      <c r="L1717" s="55" t="str">
        <f t="shared" si="223"/>
        <v/>
      </c>
      <c r="M1717" s="48"/>
      <c r="N1717" s="49"/>
      <c r="O1717" s="50"/>
      <c r="P1717" s="81" t="str">
        <f t="shared" si="219"/>
        <v/>
      </c>
      <c r="Q1717" s="5"/>
      <c r="R1717" s="81" t="str">
        <f t="shared" si="218"/>
        <v/>
      </c>
    </row>
    <row r="1718" spans="2:18" ht="13" x14ac:dyDescent="0.3">
      <c r="B1718" s="58">
        <f t="shared" si="214"/>
        <v>0</v>
      </c>
      <c r="C1718" s="58" t="str">
        <f t="shared" si="215"/>
        <v/>
      </c>
      <c r="D1718" s="58" t="str">
        <f>IF(OR(E1718=0,E1718=""),"",COUNTIF($E$7:E1718,E1718)&amp;E1718)</f>
        <v/>
      </c>
      <c r="E1718" s="58" t="str">
        <f t="shared" si="216"/>
        <v/>
      </c>
      <c r="F1718" s="57">
        <f t="shared" si="217"/>
        <v>0</v>
      </c>
      <c r="H1718" s="51"/>
      <c r="I1718" s="50"/>
      <c r="J1718" s="50"/>
      <c r="K1718" s="50"/>
      <c r="L1718" s="55" t="str">
        <f t="shared" si="223"/>
        <v/>
      </c>
      <c r="M1718" s="48"/>
      <c r="N1718" s="49"/>
      <c r="O1718" s="50"/>
      <c r="P1718" s="81" t="str">
        <f t="shared" si="219"/>
        <v/>
      </c>
      <c r="Q1718" s="5"/>
      <c r="R1718" s="81" t="str">
        <f t="shared" si="218"/>
        <v/>
      </c>
    </row>
    <row r="1719" spans="2:18" ht="13" x14ac:dyDescent="0.3">
      <c r="B1719" s="58">
        <f t="shared" si="214"/>
        <v>0</v>
      </c>
      <c r="C1719" s="58" t="str">
        <f t="shared" si="215"/>
        <v/>
      </c>
      <c r="D1719" s="58" t="str">
        <f>IF(OR(E1719=0,E1719=""),"",COUNTIF($E$7:E1719,E1719)&amp;E1719)</f>
        <v/>
      </c>
      <c r="E1719" s="58" t="str">
        <f t="shared" si="216"/>
        <v/>
      </c>
      <c r="F1719" s="57">
        <f t="shared" si="217"/>
        <v>0</v>
      </c>
      <c r="H1719" s="51"/>
      <c r="I1719" s="50"/>
      <c r="J1719" s="50"/>
      <c r="K1719" s="50"/>
      <c r="L1719" s="55" t="str">
        <f t="shared" si="223"/>
        <v/>
      </c>
      <c r="M1719" s="48"/>
      <c r="N1719" s="49"/>
      <c r="O1719" s="50"/>
      <c r="P1719" s="81" t="str">
        <f t="shared" si="219"/>
        <v/>
      </c>
      <c r="Q1719" s="5"/>
      <c r="R1719" s="81" t="str">
        <f t="shared" si="218"/>
        <v/>
      </c>
    </row>
    <row r="1720" spans="2:18" ht="13" x14ac:dyDescent="0.3">
      <c r="B1720" s="58">
        <f t="shared" si="214"/>
        <v>0</v>
      </c>
      <c r="C1720" s="58" t="str">
        <f t="shared" si="215"/>
        <v/>
      </c>
      <c r="D1720" s="58" t="str">
        <f>IF(OR(E1720=0,E1720=""),"",COUNTIF($E$7:E1720,E1720)&amp;E1720)</f>
        <v/>
      </c>
      <c r="E1720" s="58" t="str">
        <f t="shared" si="216"/>
        <v/>
      </c>
      <c r="F1720" s="57">
        <f t="shared" si="217"/>
        <v>0</v>
      </c>
      <c r="H1720" s="51"/>
      <c r="I1720" s="50"/>
      <c r="J1720" s="50"/>
      <c r="K1720" s="50"/>
      <c r="L1720" s="55" t="str">
        <f t="shared" si="223"/>
        <v/>
      </c>
      <c r="M1720" s="48"/>
      <c r="N1720" s="49"/>
      <c r="O1720" s="50"/>
      <c r="P1720" s="81" t="str">
        <f t="shared" si="219"/>
        <v/>
      </c>
      <c r="Q1720" s="5"/>
      <c r="R1720" s="81" t="str">
        <f t="shared" si="218"/>
        <v/>
      </c>
    </row>
    <row r="1721" spans="2:18" ht="13" x14ac:dyDescent="0.3">
      <c r="B1721" s="58">
        <f t="shared" si="214"/>
        <v>0</v>
      </c>
      <c r="C1721" s="58" t="str">
        <f t="shared" si="215"/>
        <v/>
      </c>
      <c r="D1721" s="58" t="str">
        <f>IF(OR(E1721=0,E1721=""),"",COUNTIF($E$7:E1721,E1721)&amp;E1721)</f>
        <v/>
      </c>
      <c r="E1721" s="58" t="str">
        <f t="shared" si="216"/>
        <v/>
      </c>
      <c r="F1721" s="57">
        <f t="shared" si="217"/>
        <v>0</v>
      </c>
      <c r="H1721" s="51"/>
      <c r="I1721" s="50"/>
      <c r="J1721" s="50"/>
      <c r="K1721" s="50"/>
      <c r="L1721" s="55" t="str">
        <f t="shared" si="223"/>
        <v/>
      </c>
      <c r="M1721" s="48"/>
      <c r="N1721" s="49"/>
      <c r="O1721" s="50"/>
      <c r="P1721" s="81" t="str">
        <f t="shared" si="219"/>
        <v/>
      </c>
      <c r="Q1721" s="5"/>
      <c r="R1721" s="81" t="str">
        <f t="shared" si="218"/>
        <v/>
      </c>
    </row>
    <row r="1722" spans="2:18" ht="13" x14ac:dyDescent="0.3">
      <c r="B1722" s="58">
        <f t="shared" si="214"/>
        <v>0</v>
      </c>
      <c r="C1722" s="58" t="str">
        <f t="shared" si="215"/>
        <v/>
      </c>
      <c r="D1722" s="58" t="str">
        <f>IF(OR(E1722=0,E1722=""),"",COUNTIF($E$7:E1722,E1722)&amp;E1722)</f>
        <v/>
      </c>
      <c r="E1722" s="58" t="str">
        <f t="shared" si="216"/>
        <v/>
      </c>
      <c r="F1722" s="57">
        <f t="shared" si="217"/>
        <v>0</v>
      </c>
      <c r="H1722" s="51"/>
      <c r="I1722" s="50"/>
      <c r="J1722" s="50"/>
      <c r="K1722" s="50"/>
      <c r="L1722" s="55" t="str">
        <f t="shared" si="223"/>
        <v/>
      </c>
      <c r="M1722" s="48"/>
      <c r="N1722" s="49"/>
      <c r="O1722" s="50"/>
      <c r="P1722" s="81" t="str">
        <f t="shared" si="219"/>
        <v/>
      </c>
      <c r="Q1722" s="5"/>
      <c r="R1722" s="81" t="str">
        <f t="shared" si="218"/>
        <v/>
      </c>
    </row>
    <row r="1723" spans="2:18" ht="13" x14ac:dyDescent="0.3">
      <c r="B1723" s="58">
        <f t="shared" si="214"/>
        <v>0</v>
      </c>
      <c r="C1723" s="58" t="str">
        <f t="shared" si="215"/>
        <v/>
      </c>
      <c r="D1723" s="58" t="str">
        <f>IF(OR(E1723=0,E1723=""),"",COUNTIF($E$7:E1723,E1723)&amp;E1723)</f>
        <v/>
      </c>
      <c r="E1723" s="58" t="str">
        <f t="shared" si="216"/>
        <v/>
      </c>
      <c r="F1723" s="57">
        <f t="shared" si="217"/>
        <v>0</v>
      </c>
      <c r="H1723" s="51"/>
      <c r="I1723" s="50"/>
      <c r="J1723" s="50"/>
      <c r="K1723" s="50"/>
      <c r="L1723" s="55" t="str">
        <f t="shared" si="223"/>
        <v/>
      </c>
      <c r="M1723" s="48"/>
      <c r="N1723" s="49"/>
      <c r="O1723" s="50"/>
      <c r="P1723" s="81" t="str">
        <f t="shared" si="219"/>
        <v/>
      </c>
      <c r="Q1723" s="5"/>
      <c r="R1723" s="81" t="str">
        <f t="shared" si="218"/>
        <v/>
      </c>
    </row>
    <row r="1724" spans="2:18" ht="13" x14ac:dyDescent="0.3">
      <c r="B1724" s="58">
        <f t="shared" si="214"/>
        <v>0</v>
      </c>
      <c r="C1724" s="58" t="str">
        <f t="shared" si="215"/>
        <v/>
      </c>
      <c r="D1724" s="58" t="str">
        <f>IF(OR(E1724=0,E1724=""),"",COUNTIF($E$7:E1724,E1724)&amp;E1724)</f>
        <v/>
      </c>
      <c r="E1724" s="58" t="str">
        <f t="shared" si="216"/>
        <v/>
      </c>
      <c r="F1724" s="57">
        <f t="shared" si="217"/>
        <v>0</v>
      </c>
      <c r="H1724" s="51"/>
      <c r="I1724" s="50"/>
      <c r="J1724" s="50"/>
      <c r="K1724" s="50"/>
      <c r="L1724" s="55" t="str">
        <f t="shared" si="223"/>
        <v/>
      </c>
      <c r="M1724" s="48"/>
      <c r="N1724" s="49"/>
      <c r="O1724" s="50"/>
      <c r="P1724" s="81" t="str">
        <f t="shared" si="219"/>
        <v/>
      </c>
      <c r="Q1724" s="5"/>
      <c r="R1724" s="81" t="str">
        <f t="shared" si="218"/>
        <v/>
      </c>
    </row>
    <row r="1725" spans="2:18" ht="13" x14ac:dyDescent="0.3">
      <c r="B1725" s="58">
        <f t="shared" si="214"/>
        <v>0</v>
      </c>
      <c r="C1725" s="58" t="str">
        <f t="shared" si="215"/>
        <v/>
      </c>
      <c r="D1725" s="58" t="str">
        <f>IF(OR(E1725=0,E1725=""),"",COUNTIF($E$7:E1725,E1725)&amp;E1725)</f>
        <v/>
      </c>
      <c r="E1725" s="58" t="str">
        <f t="shared" si="216"/>
        <v/>
      </c>
      <c r="F1725" s="57">
        <f t="shared" si="217"/>
        <v>0</v>
      </c>
      <c r="H1725" s="51"/>
      <c r="I1725" s="50"/>
      <c r="J1725" s="50"/>
      <c r="K1725" s="50"/>
      <c r="L1725" s="55" t="str">
        <f t="shared" si="223"/>
        <v/>
      </c>
      <c r="M1725" s="48"/>
      <c r="N1725" s="49"/>
      <c r="O1725" s="50"/>
      <c r="P1725" s="81" t="str">
        <f t="shared" si="219"/>
        <v/>
      </c>
      <c r="Q1725" s="5"/>
      <c r="R1725" s="81" t="str">
        <f t="shared" si="218"/>
        <v/>
      </c>
    </row>
    <row r="1726" spans="2:18" ht="13" x14ac:dyDescent="0.3">
      <c r="B1726" s="58">
        <f t="shared" si="214"/>
        <v>0</v>
      </c>
      <c r="C1726" s="58" t="str">
        <f t="shared" si="215"/>
        <v/>
      </c>
      <c r="D1726" s="58" t="str">
        <f>IF(OR(E1726=0,E1726=""),"",COUNTIF($E$7:E1726,E1726)&amp;E1726)</f>
        <v/>
      </c>
      <c r="E1726" s="58" t="str">
        <f t="shared" si="216"/>
        <v/>
      </c>
      <c r="F1726" s="57">
        <f t="shared" si="217"/>
        <v>0</v>
      </c>
      <c r="H1726" s="51"/>
      <c r="I1726" s="50"/>
      <c r="J1726" s="50"/>
      <c r="K1726" s="50"/>
      <c r="L1726" s="55" t="str">
        <f t="shared" si="223"/>
        <v/>
      </c>
      <c r="M1726" s="48"/>
      <c r="N1726" s="49"/>
      <c r="O1726" s="50"/>
      <c r="P1726" s="81" t="str">
        <f t="shared" si="219"/>
        <v/>
      </c>
      <c r="Q1726" s="5"/>
      <c r="R1726" s="81" t="str">
        <f t="shared" si="218"/>
        <v/>
      </c>
    </row>
    <row r="1727" spans="2:18" ht="13" x14ac:dyDescent="0.3">
      <c r="B1727" s="58">
        <f t="shared" si="214"/>
        <v>0</v>
      </c>
      <c r="C1727" s="58" t="str">
        <f t="shared" si="215"/>
        <v/>
      </c>
      <c r="D1727" s="58" t="str">
        <f>IF(OR(E1727=0,E1727=""),"",COUNTIF($E$7:E1727,E1727)&amp;E1727)</f>
        <v/>
      </c>
      <c r="E1727" s="58" t="str">
        <f t="shared" si="216"/>
        <v/>
      </c>
      <c r="F1727" s="57">
        <f t="shared" si="217"/>
        <v>0</v>
      </c>
      <c r="H1727" s="51"/>
      <c r="I1727" s="50"/>
      <c r="J1727" s="50"/>
      <c r="K1727" s="50"/>
      <c r="L1727" s="55" t="str">
        <f t="shared" si="223"/>
        <v/>
      </c>
      <c r="M1727" s="48"/>
      <c r="N1727" s="49"/>
      <c r="O1727" s="50"/>
      <c r="P1727" s="81" t="str">
        <f t="shared" si="219"/>
        <v/>
      </c>
      <c r="Q1727" s="5"/>
      <c r="R1727" s="81" t="str">
        <f t="shared" si="218"/>
        <v/>
      </c>
    </row>
    <row r="1728" spans="2:18" ht="13" x14ac:dyDescent="0.3">
      <c r="B1728" s="58">
        <f t="shared" si="214"/>
        <v>0</v>
      </c>
      <c r="C1728" s="58" t="str">
        <f t="shared" si="215"/>
        <v/>
      </c>
      <c r="D1728" s="58" t="str">
        <f>IF(OR(E1728=0,E1728=""),"",COUNTIF($E$7:E1728,E1728)&amp;E1728)</f>
        <v/>
      </c>
      <c r="E1728" s="58" t="str">
        <f t="shared" si="216"/>
        <v/>
      </c>
      <c r="F1728" s="57">
        <f t="shared" si="217"/>
        <v>0</v>
      </c>
      <c r="H1728" s="51"/>
      <c r="I1728" s="50"/>
      <c r="J1728" s="50"/>
      <c r="K1728" s="50"/>
      <c r="L1728" s="55" t="str">
        <f t="shared" si="223"/>
        <v/>
      </c>
      <c r="M1728" s="48"/>
      <c r="N1728" s="49"/>
      <c r="O1728" s="50"/>
      <c r="P1728" s="81" t="str">
        <f t="shared" si="219"/>
        <v/>
      </c>
      <c r="Q1728" s="5"/>
      <c r="R1728" s="81" t="str">
        <f t="shared" si="218"/>
        <v/>
      </c>
    </row>
    <row r="1729" spans="2:18" ht="13" x14ac:dyDescent="0.3">
      <c r="B1729" s="58">
        <f t="shared" si="214"/>
        <v>0</v>
      </c>
      <c r="C1729" s="58" t="str">
        <f t="shared" si="215"/>
        <v/>
      </c>
      <c r="D1729" s="58" t="str">
        <f>IF(OR(E1729=0,E1729=""),"",COUNTIF($E$7:E1729,E1729)&amp;E1729)</f>
        <v/>
      </c>
      <c r="E1729" s="58" t="str">
        <f t="shared" si="216"/>
        <v/>
      </c>
      <c r="F1729" s="57">
        <f t="shared" si="217"/>
        <v>0</v>
      </c>
      <c r="H1729" s="51"/>
      <c r="I1729" s="50"/>
      <c r="J1729" s="50"/>
      <c r="K1729" s="50"/>
      <c r="L1729" s="55" t="str">
        <f t="shared" si="223"/>
        <v/>
      </c>
      <c r="M1729" s="48"/>
      <c r="N1729" s="49"/>
      <c r="O1729" s="50"/>
      <c r="P1729" s="81" t="str">
        <f t="shared" si="219"/>
        <v/>
      </c>
      <c r="Q1729" s="5"/>
      <c r="R1729" s="81" t="str">
        <f t="shared" si="218"/>
        <v/>
      </c>
    </row>
    <row r="1730" spans="2:18" ht="13" x14ac:dyDescent="0.3">
      <c r="B1730" s="58">
        <f t="shared" si="214"/>
        <v>0</v>
      </c>
      <c r="C1730" s="58" t="str">
        <f t="shared" si="215"/>
        <v/>
      </c>
      <c r="D1730" s="58" t="str">
        <f>IF(OR(E1730=0,E1730=""),"",COUNTIF($E$7:E1730,E1730)&amp;E1730)</f>
        <v/>
      </c>
      <c r="E1730" s="58" t="str">
        <f t="shared" si="216"/>
        <v/>
      </c>
      <c r="F1730" s="57">
        <f t="shared" si="217"/>
        <v>0</v>
      </c>
      <c r="H1730" s="51"/>
      <c r="I1730" s="50"/>
      <c r="J1730" s="50"/>
      <c r="K1730" s="50"/>
      <c r="L1730" s="55" t="str">
        <f t="shared" si="223"/>
        <v/>
      </c>
      <c r="M1730" s="48"/>
      <c r="N1730" s="49"/>
      <c r="O1730" s="50"/>
      <c r="P1730" s="81" t="str">
        <f t="shared" si="219"/>
        <v/>
      </c>
      <c r="Q1730" s="5"/>
      <c r="R1730" s="81" t="str">
        <f t="shared" si="218"/>
        <v/>
      </c>
    </row>
    <row r="1731" spans="2:18" ht="13" x14ac:dyDescent="0.3">
      <c r="B1731" s="58">
        <f t="shared" si="214"/>
        <v>0</v>
      </c>
      <c r="C1731" s="58" t="str">
        <f t="shared" si="215"/>
        <v/>
      </c>
      <c r="D1731" s="58" t="str">
        <f>IF(OR(E1731=0,E1731=""),"",COUNTIF($E$7:E1731,E1731)&amp;E1731)</f>
        <v/>
      </c>
      <c r="E1731" s="58" t="str">
        <f t="shared" si="216"/>
        <v/>
      </c>
      <c r="F1731" s="57">
        <f t="shared" si="217"/>
        <v>0</v>
      </c>
      <c r="H1731" s="51"/>
      <c r="I1731" s="50"/>
      <c r="J1731" s="50"/>
      <c r="K1731" s="50"/>
      <c r="L1731" s="55" t="str">
        <f t="shared" si="223"/>
        <v/>
      </c>
      <c r="M1731" s="48"/>
      <c r="N1731" s="49"/>
      <c r="O1731" s="50"/>
      <c r="P1731" s="81" t="str">
        <f t="shared" si="219"/>
        <v/>
      </c>
      <c r="Q1731" s="5"/>
      <c r="R1731" s="81" t="str">
        <f t="shared" si="218"/>
        <v/>
      </c>
    </row>
    <row r="1732" spans="2:18" ht="13" x14ac:dyDescent="0.3">
      <c r="B1732" s="58">
        <f t="shared" si="214"/>
        <v>0</v>
      </c>
      <c r="C1732" s="58" t="str">
        <f t="shared" si="215"/>
        <v/>
      </c>
      <c r="D1732" s="58" t="str">
        <f>IF(OR(E1732=0,E1732=""),"",COUNTIF($E$7:E1732,E1732)&amp;E1732)</f>
        <v/>
      </c>
      <c r="E1732" s="58" t="str">
        <f t="shared" si="216"/>
        <v/>
      </c>
      <c r="F1732" s="57">
        <f t="shared" si="217"/>
        <v>0</v>
      </c>
      <c r="H1732" s="51"/>
      <c r="I1732" s="50"/>
      <c r="J1732" s="50"/>
      <c r="K1732" s="50"/>
      <c r="L1732" s="55" t="str">
        <f t="shared" si="223"/>
        <v/>
      </c>
      <c r="M1732" s="48"/>
      <c r="N1732" s="49"/>
      <c r="O1732" s="50"/>
      <c r="P1732" s="81" t="str">
        <f t="shared" si="219"/>
        <v/>
      </c>
      <c r="Q1732" s="5"/>
      <c r="R1732" s="81" t="str">
        <f t="shared" si="218"/>
        <v/>
      </c>
    </row>
    <row r="1733" spans="2:18" ht="13" x14ac:dyDescent="0.3">
      <c r="B1733" s="58">
        <f t="shared" si="214"/>
        <v>0</v>
      </c>
      <c r="C1733" s="58" t="str">
        <f t="shared" si="215"/>
        <v/>
      </c>
      <c r="D1733" s="58" t="str">
        <f>IF(OR(E1733=0,E1733=""),"",COUNTIF($E$7:E1733,E1733)&amp;E1733)</f>
        <v/>
      </c>
      <c r="E1733" s="58" t="str">
        <f t="shared" si="216"/>
        <v/>
      </c>
      <c r="F1733" s="57">
        <f t="shared" si="217"/>
        <v>0</v>
      </c>
      <c r="H1733" s="51"/>
      <c r="I1733" s="50"/>
      <c r="J1733" s="50"/>
      <c r="K1733" s="50"/>
      <c r="L1733" s="55" t="str">
        <f t="shared" si="223"/>
        <v/>
      </c>
      <c r="M1733" s="48"/>
      <c r="N1733" s="49"/>
      <c r="O1733" s="50"/>
      <c r="P1733" s="81" t="str">
        <f t="shared" si="219"/>
        <v/>
      </c>
      <c r="Q1733" s="5"/>
      <c r="R1733" s="81" t="str">
        <f t="shared" si="218"/>
        <v/>
      </c>
    </row>
    <row r="1734" spans="2:18" ht="13" x14ac:dyDescent="0.3">
      <c r="B1734" s="58">
        <f t="shared" si="214"/>
        <v>0</v>
      </c>
      <c r="C1734" s="58" t="str">
        <f t="shared" si="215"/>
        <v/>
      </c>
      <c r="D1734" s="58" t="str">
        <f>IF(OR(E1734=0,E1734=""),"",COUNTIF($E$7:E1734,E1734)&amp;E1734)</f>
        <v/>
      </c>
      <c r="E1734" s="58" t="str">
        <f t="shared" si="216"/>
        <v/>
      </c>
      <c r="F1734" s="57">
        <f t="shared" si="217"/>
        <v>0</v>
      </c>
      <c r="H1734" s="51"/>
      <c r="I1734" s="50"/>
      <c r="J1734" s="50"/>
      <c r="K1734" s="50"/>
      <c r="L1734" s="55" t="str">
        <f t="shared" si="223"/>
        <v/>
      </c>
      <c r="M1734" s="48"/>
      <c r="N1734" s="49"/>
      <c r="O1734" s="50"/>
      <c r="P1734" s="81" t="str">
        <f t="shared" si="219"/>
        <v/>
      </c>
      <c r="Q1734" s="5"/>
      <c r="R1734" s="81" t="str">
        <f t="shared" si="218"/>
        <v/>
      </c>
    </row>
    <row r="1735" spans="2:18" ht="13" x14ac:dyDescent="0.3">
      <c r="B1735" s="58">
        <f t="shared" si="214"/>
        <v>0</v>
      </c>
      <c r="C1735" s="58" t="str">
        <f t="shared" si="215"/>
        <v/>
      </c>
      <c r="D1735" s="58" t="str">
        <f>IF(OR(E1735=0,E1735=""),"",COUNTIF($E$7:E1735,E1735)&amp;E1735)</f>
        <v/>
      </c>
      <c r="E1735" s="58" t="str">
        <f t="shared" si="216"/>
        <v/>
      </c>
      <c r="F1735" s="57">
        <f t="shared" si="217"/>
        <v>0</v>
      </c>
      <c r="H1735" s="51"/>
      <c r="I1735" s="50"/>
      <c r="J1735" s="50"/>
      <c r="K1735" s="50"/>
      <c r="L1735" s="55" t="str">
        <f t="shared" si="223"/>
        <v/>
      </c>
      <c r="M1735" s="48"/>
      <c r="N1735" s="49"/>
      <c r="O1735" s="50"/>
      <c r="P1735" s="81" t="str">
        <f t="shared" si="219"/>
        <v/>
      </c>
      <c r="Q1735" s="5"/>
      <c r="R1735" s="81" t="str">
        <f t="shared" si="218"/>
        <v/>
      </c>
    </row>
    <row r="1736" spans="2:18" ht="13" x14ac:dyDescent="0.3">
      <c r="B1736" s="58">
        <f t="shared" si="214"/>
        <v>0</v>
      </c>
      <c r="C1736" s="58" t="str">
        <f t="shared" si="215"/>
        <v/>
      </c>
      <c r="D1736" s="58" t="str">
        <f>IF(OR(E1736=0,E1736=""),"",COUNTIF($E$7:E1736,E1736)&amp;E1736)</f>
        <v/>
      </c>
      <c r="E1736" s="58" t="str">
        <f t="shared" si="216"/>
        <v/>
      </c>
      <c r="F1736" s="57">
        <f t="shared" si="217"/>
        <v>0</v>
      </c>
      <c r="H1736" s="51"/>
      <c r="I1736" s="50"/>
      <c r="J1736" s="50"/>
      <c r="K1736" s="50"/>
      <c r="L1736" s="55" t="str">
        <f t="shared" si="223"/>
        <v/>
      </c>
      <c r="M1736" s="48"/>
      <c r="N1736" s="49"/>
      <c r="O1736" s="50"/>
      <c r="P1736" s="81" t="str">
        <f t="shared" si="219"/>
        <v/>
      </c>
      <c r="Q1736" s="5"/>
      <c r="R1736" s="81" t="str">
        <f t="shared" si="218"/>
        <v/>
      </c>
    </row>
    <row r="1737" spans="2:18" ht="13" x14ac:dyDescent="0.3">
      <c r="B1737" s="58">
        <f t="shared" si="214"/>
        <v>0</v>
      </c>
      <c r="C1737" s="58" t="str">
        <f t="shared" si="215"/>
        <v/>
      </c>
      <c r="D1737" s="58" t="str">
        <f>IF(OR(E1737=0,E1737=""),"",COUNTIF($E$7:E1737,E1737)&amp;E1737)</f>
        <v/>
      </c>
      <c r="E1737" s="58" t="str">
        <f t="shared" si="216"/>
        <v/>
      </c>
      <c r="F1737" s="57">
        <f t="shared" si="217"/>
        <v>0</v>
      </c>
      <c r="H1737" s="51"/>
      <c r="I1737" s="50"/>
      <c r="J1737" s="50"/>
      <c r="K1737" s="50"/>
      <c r="L1737" s="55" t="str">
        <f t="shared" si="223"/>
        <v/>
      </c>
      <c r="M1737" s="48"/>
      <c r="N1737" s="49"/>
      <c r="O1737" s="50"/>
      <c r="P1737" s="81" t="str">
        <f t="shared" si="219"/>
        <v/>
      </c>
      <c r="Q1737" s="5"/>
      <c r="R1737" s="81" t="str">
        <f t="shared" si="218"/>
        <v/>
      </c>
    </row>
    <row r="1738" spans="2:18" ht="13" x14ac:dyDescent="0.3">
      <c r="B1738" s="58">
        <f t="shared" si="214"/>
        <v>0</v>
      </c>
      <c r="C1738" s="58" t="str">
        <f t="shared" si="215"/>
        <v/>
      </c>
      <c r="D1738" s="58" t="str">
        <f>IF(OR(E1738=0,E1738=""),"",COUNTIF($E$7:E1738,E1738)&amp;E1738)</f>
        <v/>
      </c>
      <c r="E1738" s="58" t="str">
        <f t="shared" si="216"/>
        <v/>
      </c>
      <c r="F1738" s="57">
        <f t="shared" si="217"/>
        <v>0</v>
      </c>
      <c r="H1738" s="51"/>
      <c r="I1738" s="50"/>
      <c r="J1738" s="50"/>
      <c r="K1738" s="50"/>
      <c r="L1738" s="55" t="str">
        <f t="shared" si="223"/>
        <v/>
      </c>
      <c r="M1738" s="48"/>
      <c r="N1738" s="49"/>
      <c r="O1738" s="50"/>
      <c r="P1738" s="81" t="str">
        <f t="shared" si="219"/>
        <v/>
      </c>
      <c r="Q1738" s="5"/>
      <c r="R1738" s="81" t="str">
        <f t="shared" si="218"/>
        <v/>
      </c>
    </row>
    <row r="1739" spans="2:18" ht="13" x14ac:dyDescent="0.3">
      <c r="B1739" s="58">
        <f t="shared" si="214"/>
        <v>0</v>
      </c>
      <c r="C1739" s="58" t="str">
        <f t="shared" si="215"/>
        <v/>
      </c>
      <c r="D1739" s="58" t="str">
        <f>IF(OR(E1739=0,E1739=""),"",COUNTIF($E$7:E1739,E1739)&amp;E1739)</f>
        <v/>
      </c>
      <c r="E1739" s="58" t="str">
        <f t="shared" si="216"/>
        <v/>
      </c>
      <c r="F1739" s="57">
        <f t="shared" si="217"/>
        <v>0</v>
      </c>
      <c r="H1739" s="51"/>
      <c r="I1739" s="50"/>
      <c r="J1739" s="50"/>
      <c r="K1739" s="50"/>
      <c r="L1739" s="55" t="str">
        <f t="shared" si="223"/>
        <v/>
      </c>
      <c r="M1739" s="48"/>
      <c r="N1739" s="49"/>
      <c r="O1739" s="50"/>
      <c r="P1739" s="81" t="str">
        <f t="shared" si="219"/>
        <v/>
      </c>
      <c r="Q1739" s="5"/>
      <c r="R1739" s="81" t="str">
        <f t="shared" si="218"/>
        <v/>
      </c>
    </row>
    <row r="1740" spans="2:18" ht="13" x14ac:dyDescent="0.3">
      <c r="B1740" s="58">
        <f t="shared" ref="B1740:B1803" si="224">IF(C1740&lt;&gt;"","",K1740)</f>
        <v>0</v>
      </c>
      <c r="C1740" s="58" t="str">
        <f t="shared" ref="C1740:C1803" si="225">IF(LEFT(I1740,3)="JP-",K1740,"")</f>
        <v/>
      </c>
      <c r="D1740" s="58" t="str">
        <f>IF(OR(E1740=0,E1740=""),"",COUNTIF($E$7:E1740,E1740)&amp;E1740)</f>
        <v/>
      </c>
      <c r="E1740" s="58" t="str">
        <f t="shared" ref="E1740:E1803" si="226">IF(K1740=Filter_BB,K1740,"")</f>
        <v/>
      </c>
      <c r="F1740" s="57">
        <f t="shared" ref="F1740:F1803" si="227">IF(J1740="",0,1)</f>
        <v>0</v>
      </c>
      <c r="H1740" s="51"/>
      <c r="I1740" s="50"/>
      <c r="J1740" s="50"/>
      <c r="K1740" s="50"/>
      <c r="L1740" s="55" t="str">
        <f t="shared" si="223"/>
        <v/>
      </c>
      <c r="M1740" s="48"/>
      <c r="N1740" s="49"/>
      <c r="O1740" s="50"/>
      <c r="P1740" s="81" t="str">
        <f t="shared" si="219"/>
        <v/>
      </c>
      <c r="Q1740" s="5"/>
      <c r="R1740" s="81" t="str">
        <f t="shared" ref="R1740:R1803" si="228">IF($O1740&gt;0,$O1740,IF($H1740&gt;0,IF($O1741&gt;0,$O1741,""),""))</f>
        <v/>
      </c>
    </row>
    <row r="1741" spans="2:18" ht="13" x14ac:dyDescent="0.3">
      <c r="B1741" s="58">
        <f t="shared" si="224"/>
        <v>0</v>
      </c>
      <c r="C1741" s="58" t="str">
        <f t="shared" si="225"/>
        <v/>
      </c>
      <c r="D1741" s="58" t="str">
        <f>IF(OR(E1741=0,E1741=""),"",COUNTIF($E$7:E1741,E1741)&amp;E1741)</f>
        <v/>
      </c>
      <c r="E1741" s="58" t="str">
        <f t="shared" si="226"/>
        <v/>
      </c>
      <c r="F1741" s="57">
        <f t="shared" si="227"/>
        <v>0</v>
      </c>
      <c r="H1741" s="51"/>
      <c r="I1741" s="50"/>
      <c r="J1741" s="50"/>
      <c r="K1741" s="50"/>
      <c r="L1741" s="55" t="str">
        <f t="shared" si="223"/>
        <v/>
      </c>
      <c r="M1741" s="48"/>
      <c r="N1741" s="49"/>
      <c r="O1741" s="50"/>
      <c r="P1741" s="81" t="str">
        <f t="shared" ref="P1741:P1804" si="229">IF(O1741&gt;0,O1741,IF(H1741&gt;0,IF(OR(P1740="F.TTD",P1740=""),R1742,P1740),""))</f>
        <v/>
      </c>
      <c r="Q1741" s="5"/>
      <c r="R1741" s="81" t="str">
        <f t="shared" si="228"/>
        <v/>
      </c>
    </row>
    <row r="1742" spans="2:18" ht="13" x14ac:dyDescent="0.3">
      <c r="B1742" s="58">
        <f t="shared" si="224"/>
        <v>0</v>
      </c>
      <c r="C1742" s="58" t="str">
        <f t="shared" si="225"/>
        <v/>
      </c>
      <c r="D1742" s="58" t="str">
        <f>IF(OR(E1742=0,E1742=""),"",COUNTIF($E$7:E1742,E1742)&amp;E1742)</f>
        <v/>
      </c>
      <c r="E1742" s="58" t="str">
        <f t="shared" si="226"/>
        <v/>
      </c>
      <c r="F1742" s="57">
        <f t="shared" si="227"/>
        <v>0</v>
      </c>
      <c r="H1742" s="51"/>
      <c r="I1742" s="50"/>
      <c r="J1742" s="50"/>
      <c r="K1742" s="50"/>
      <c r="L1742" s="55" t="str">
        <f t="shared" si="223"/>
        <v/>
      </c>
      <c r="M1742" s="48"/>
      <c r="N1742" s="49"/>
      <c r="O1742" s="50"/>
      <c r="P1742" s="81" t="str">
        <f t="shared" si="229"/>
        <v/>
      </c>
      <c r="Q1742" s="5"/>
      <c r="R1742" s="81" t="str">
        <f t="shared" si="228"/>
        <v/>
      </c>
    </row>
    <row r="1743" spans="2:18" ht="13" x14ac:dyDescent="0.3">
      <c r="B1743" s="58">
        <f t="shared" si="224"/>
        <v>0</v>
      </c>
      <c r="C1743" s="58" t="str">
        <f t="shared" si="225"/>
        <v/>
      </c>
      <c r="D1743" s="58" t="str">
        <f>IF(OR(E1743=0,E1743=""),"",COUNTIF($E$7:E1743,E1743)&amp;E1743)</f>
        <v/>
      </c>
      <c r="E1743" s="58" t="str">
        <f t="shared" si="226"/>
        <v/>
      </c>
      <c r="F1743" s="57">
        <f t="shared" si="227"/>
        <v>0</v>
      </c>
      <c r="H1743" s="51"/>
      <c r="I1743" s="50"/>
      <c r="J1743" s="50"/>
      <c r="K1743" s="50"/>
      <c r="L1743" s="55" t="str">
        <f t="shared" si="223"/>
        <v/>
      </c>
      <c r="M1743" s="48"/>
      <c r="N1743" s="49"/>
      <c r="O1743" s="50"/>
      <c r="P1743" s="81" t="str">
        <f t="shared" si="229"/>
        <v/>
      </c>
      <c r="Q1743" s="5"/>
      <c r="R1743" s="81" t="str">
        <f t="shared" si="228"/>
        <v/>
      </c>
    </row>
    <row r="1744" spans="2:18" ht="13" x14ac:dyDescent="0.3">
      <c r="B1744" s="58">
        <f t="shared" si="224"/>
        <v>0</v>
      </c>
      <c r="C1744" s="58" t="str">
        <f t="shared" si="225"/>
        <v/>
      </c>
      <c r="D1744" s="58" t="str">
        <f>IF(OR(E1744=0,E1744=""),"",COUNTIF($E$7:E1744,E1744)&amp;E1744)</f>
        <v/>
      </c>
      <c r="E1744" s="58" t="str">
        <f t="shared" si="226"/>
        <v/>
      </c>
      <c r="F1744" s="57">
        <f t="shared" si="227"/>
        <v>0</v>
      </c>
      <c r="H1744" s="51"/>
      <c r="I1744" s="50"/>
      <c r="J1744" s="50"/>
      <c r="K1744" s="50"/>
      <c r="L1744" s="55" t="str">
        <f t="shared" si="223"/>
        <v/>
      </c>
      <c r="M1744" s="48"/>
      <c r="N1744" s="49"/>
      <c r="O1744" s="50"/>
      <c r="P1744" s="81" t="str">
        <f t="shared" si="229"/>
        <v/>
      </c>
      <c r="Q1744" s="5"/>
      <c r="R1744" s="81" t="str">
        <f t="shared" si="228"/>
        <v/>
      </c>
    </row>
    <row r="1745" spans="2:18" ht="13" x14ac:dyDescent="0.3">
      <c r="B1745" s="58">
        <f t="shared" si="224"/>
        <v>0</v>
      </c>
      <c r="C1745" s="58" t="str">
        <f t="shared" si="225"/>
        <v/>
      </c>
      <c r="D1745" s="58" t="str">
        <f>IF(OR(E1745=0,E1745=""),"",COUNTIF($E$7:E1745,E1745)&amp;E1745)</f>
        <v/>
      </c>
      <c r="E1745" s="58" t="str">
        <f t="shared" si="226"/>
        <v/>
      </c>
      <c r="F1745" s="57">
        <f t="shared" si="227"/>
        <v>0</v>
      </c>
      <c r="H1745" s="51"/>
      <c r="I1745" s="50"/>
      <c r="J1745" s="50"/>
      <c r="K1745" s="50"/>
      <c r="L1745" s="55" t="str">
        <f t="shared" si="223"/>
        <v/>
      </c>
      <c r="M1745" s="48"/>
      <c r="N1745" s="49"/>
      <c r="O1745" s="50"/>
      <c r="P1745" s="81" t="str">
        <f t="shared" si="229"/>
        <v/>
      </c>
      <c r="Q1745" s="5"/>
      <c r="R1745" s="81" t="str">
        <f t="shared" si="228"/>
        <v/>
      </c>
    </row>
    <row r="1746" spans="2:18" ht="13" x14ac:dyDescent="0.3">
      <c r="B1746" s="58">
        <f t="shared" si="224"/>
        <v>0</v>
      </c>
      <c r="C1746" s="58" t="str">
        <f t="shared" si="225"/>
        <v/>
      </c>
      <c r="D1746" s="58" t="str">
        <f>IF(OR(E1746=0,E1746=""),"",COUNTIF($E$7:E1746,E1746)&amp;E1746)</f>
        <v/>
      </c>
      <c r="E1746" s="58" t="str">
        <f t="shared" si="226"/>
        <v/>
      </c>
      <c r="F1746" s="57">
        <f t="shared" si="227"/>
        <v>0</v>
      </c>
      <c r="H1746" s="51"/>
      <c r="I1746" s="50"/>
      <c r="J1746" s="50"/>
      <c r="K1746" s="50"/>
      <c r="L1746" s="55" t="str">
        <f t="shared" si="223"/>
        <v/>
      </c>
      <c r="M1746" s="48"/>
      <c r="N1746" s="49"/>
      <c r="O1746" s="50"/>
      <c r="P1746" s="81" t="str">
        <f t="shared" si="229"/>
        <v/>
      </c>
      <c r="Q1746" s="5"/>
      <c r="R1746" s="81" t="str">
        <f t="shared" si="228"/>
        <v/>
      </c>
    </row>
    <row r="1747" spans="2:18" ht="13" x14ac:dyDescent="0.3">
      <c r="B1747" s="58">
        <f t="shared" si="224"/>
        <v>0</v>
      </c>
      <c r="C1747" s="58" t="str">
        <f t="shared" si="225"/>
        <v/>
      </c>
      <c r="D1747" s="58" t="str">
        <f>IF(OR(E1747=0,E1747=""),"",COUNTIF($E$7:E1747,E1747)&amp;E1747)</f>
        <v/>
      </c>
      <c r="E1747" s="58" t="str">
        <f t="shared" si="226"/>
        <v/>
      </c>
      <c r="F1747" s="57">
        <f t="shared" si="227"/>
        <v>0</v>
      </c>
      <c r="H1747" s="51"/>
      <c r="I1747" s="50"/>
      <c r="J1747" s="50"/>
      <c r="K1747" s="50"/>
      <c r="L1747" s="55" t="str">
        <f t="shared" si="223"/>
        <v/>
      </c>
      <c r="M1747" s="48"/>
      <c r="N1747" s="49"/>
      <c r="O1747" s="50"/>
      <c r="P1747" s="81" t="str">
        <f t="shared" si="229"/>
        <v/>
      </c>
      <c r="Q1747" s="5"/>
      <c r="R1747" s="81" t="str">
        <f t="shared" si="228"/>
        <v/>
      </c>
    </row>
    <row r="1748" spans="2:18" ht="13" x14ac:dyDescent="0.3">
      <c r="B1748" s="58">
        <f t="shared" si="224"/>
        <v>0</v>
      </c>
      <c r="C1748" s="58" t="str">
        <f t="shared" si="225"/>
        <v/>
      </c>
      <c r="D1748" s="58" t="str">
        <f>IF(OR(E1748=0,E1748=""),"",COUNTIF($E$7:E1748,E1748)&amp;E1748)</f>
        <v/>
      </c>
      <c r="E1748" s="58" t="str">
        <f t="shared" si="226"/>
        <v/>
      </c>
      <c r="F1748" s="57">
        <f t="shared" si="227"/>
        <v>0</v>
      </c>
      <c r="H1748" s="51"/>
      <c r="I1748" s="50"/>
      <c r="J1748" s="50"/>
      <c r="K1748" s="50"/>
      <c r="L1748" s="55" t="str">
        <f t="shared" si="223"/>
        <v/>
      </c>
      <c r="M1748" s="48"/>
      <c r="N1748" s="49"/>
      <c r="O1748" s="50"/>
      <c r="P1748" s="81" t="str">
        <f t="shared" si="229"/>
        <v/>
      </c>
      <c r="Q1748" s="5"/>
      <c r="R1748" s="81" t="str">
        <f t="shared" si="228"/>
        <v/>
      </c>
    </row>
    <row r="1749" spans="2:18" ht="13" x14ac:dyDescent="0.3">
      <c r="B1749" s="58">
        <f t="shared" si="224"/>
        <v>0</v>
      </c>
      <c r="C1749" s="58" t="str">
        <f t="shared" si="225"/>
        <v/>
      </c>
      <c r="D1749" s="58" t="str">
        <f>IF(OR(E1749=0,E1749=""),"",COUNTIF($E$7:E1749,E1749)&amp;E1749)</f>
        <v/>
      </c>
      <c r="E1749" s="58" t="str">
        <f t="shared" si="226"/>
        <v/>
      </c>
      <c r="F1749" s="57">
        <f t="shared" si="227"/>
        <v>0</v>
      </c>
      <c r="H1749" s="51"/>
      <c r="I1749" s="50"/>
      <c r="J1749" s="50"/>
      <c r="K1749" s="50"/>
      <c r="L1749" s="55" t="str">
        <f t="shared" si="223"/>
        <v/>
      </c>
      <c r="M1749" s="48"/>
      <c r="N1749" s="49"/>
      <c r="O1749" s="50"/>
      <c r="P1749" s="81" t="str">
        <f t="shared" si="229"/>
        <v/>
      </c>
      <c r="Q1749" s="5"/>
      <c r="R1749" s="81" t="str">
        <f t="shared" si="228"/>
        <v/>
      </c>
    </row>
    <row r="1750" spans="2:18" ht="13" x14ac:dyDescent="0.3">
      <c r="B1750" s="58">
        <f t="shared" si="224"/>
        <v>0</v>
      </c>
      <c r="C1750" s="58" t="str">
        <f t="shared" si="225"/>
        <v/>
      </c>
      <c r="D1750" s="58" t="str">
        <f>IF(OR(E1750=0,E1750=""),"",COUNTIF($E$7:E1750,E1750)&amp;E1750)</f>
        <v/>
      </c>
      <c r="E1750" s="58" t="str">
        <f t="shared" si="226"/>
        <v/>
      </c>
      <c r="F1750" s="57">
        <f t="shared" si="227"/>
        <v>0</v>
      </c>
      <c r="H1750" s="51"/>
      <c r="I1750" s="50"/>
      <c r="J1750" s="50"/>
      <c r="K1750" s="50"/>
      <c r="L1750" s="55" t="str">
        <f t="shared" si="223"/>
        <v/>
      </c>
      <c r="M1750" s="48"/>
      <c r="N1750" s="49"/>
      <c r="O1750" s="50"/>
      <c r="P1750" s="81" t="str">
        <f t="shared" si="229"/>
        <v/>
      </c>
      <c r="Q1750" s="5"/>
      <c r="R1750" s="81" t="str">
        <f t="shared" si="228"/>
        <v/>
      </c>
    </row>
    <row r="1751" spans="2:18" ht="13" x14ac:dyDescent="0.3">
      <c r="B1751" s="58">
        <f t="shared" si="224"/>
        <v>0</v>
      </c>
      <c r="C1751" s="58" t="str">
        <f t="shared" si="225"/>
        <v/>
      </c>
      <c r="D1751" s="58" t="str">
        <f>IF(OR(E1751=0,E1751=""),"",COUNTIF($E$7:E1751,E1751)&amp;E1751)</f>
        <v/>
      </c>
      <c r="E1751" s="58" t="str">
        <f t="shared" si="226"/>
        <v/>
      </c>
      <c r="F1751" s="57">
        <f t="shared" si="227"/>
        <v>0</v>
      </c>
      <c r="H1751" s="51"/>
      <c r="I1751" s="50"/>
      <c r="J1751" s="50"/>
      <c r="K1751" s="50"/>
      <c r="L1751" s="55" t="str">
        <f t="shared" si="223"/>
        <v/>
      </c>
      <c r="M1751" s="48"/>
      <c r="N1751" s="49"/>
      <c r="O1751" s="50"/>
      <c r="P1751" s="81" t="str">
        <f t="shared" si="229"/>
        <v/>
      </c>
      <c r="Q1751" s="5"/>
      <c r="R1751" s="81" t="str">
        <f t="shared" si="228"/>
        <v/>
      </c>
    </row>
    <row r="1752" spans="2:18" ht="13" x14ac:dyDescent="0.3">
      <c r="B1752" s="58">
        <f t="shared" si="224"/>
        <v>0</v>
      </c>
      <c r="C1752" s="58" t="str">
        <f t="shared" si="225"/>
        <v/>
      </c>
      <c r="D1752" s="58" t="str">
        <f>IF(OR(E1752=0,E1752=""),"",COUNTIF($E$7:E1752,E1752)&amp;E1752)</f>
        <v/>
      </c>
      <c r="E1752" s="58" t="str">
        <f t="shared" si="226"/>
        <v/>
      </c>
      <c r="F1752" s="57">
        <f t="shared" si="227"/>
        <v>0</v>
      </c>
      <c r="H1752" s="51"/>
      <c r="I1752" s="50"/>
      <c r="J1752" s="50"/>
      <c r="K1752" s="50"/>
      <c r="L1752" s="55" t="str">
        <f t="shared" si="223"/>
        <v/>
      </c>
      <c r="M1752" s="48"/>
      <c r="N1752" s="49"/>
      <c r="O1752" s="50"/>
      <c r="P1752" s="81" t="str">
        <f t="shared" si="229"/>
        <v/>
      </c>
      <c r="Q1752" s="5"/>
      <c r="R1752" s="81" t="str">
        <f t="shared" si="228"/>
        <v/>
      </c>
    </row>
    <row r="1753" spans="2:18" ht="13" x14ac:dyDescent="0.3">
      <c r="B1753" s="58">
        <f t="shared" si="224"/>
        <v>0</v>
      </c>
      <c r="C1753" s="58" t="str">
        <f t="shared" si="225"/>
        <v/>
      </c>
      <c r="D1753" s="58" t="str">
        <f>IF(OR(E1753=0,E1753=""),"",COUNTIF($E$7:E1753,E1753)&amp;E1753)</f>
        <v/>
      </c>
      <c r="E1753" s="58" t="str">
        <f t="shared" si="226"/>
        <v/>
      </c>
      <c r="F1753" s="57">
        <f t="shared" si="227"/>
        <v>0</v>
      </c>
      <c r="H1753" s="51"/>
      <c r="I1753" s="50"/>
      <c r="J1753" s="50"/>
      <c r="K1753" s="50"/>
      <c r="L1753" s="55" t="str">
        <f t="shared" si="223"/>
        <v/>
      </c>
      <c r="M1753" s="48"/>
      <c r="N1753" s="49"/>
      <c r="O1753" s="50"/>
      <c r="P1753" s="81" t="str">
        <f t="shared" si="229"/>
        <v/>
      </c>
      <c r="Q1753" s="5"/>
      <c r="R1753" s="81" t="str">
        <f t="shared" si="228"/>
        <v/>
      </c>
    </row>
    <row r="1754" spans="2:18" ht="13" x14ac:dyDescent="0.3">
      <c r="B1754" s="58">
        <f t="shared" si="224"/>
        <v>0</v>
      </c>
      <c r="C1754" s="58" t="str">
        <f t="shared" si="225"/>
        <v/>
      </c>
      <c r="D1754" s="58" t="str">
        <f>IF(OR(E1754=0,E1754=""),"",COUNTIF($E$7:E1754,E1754)&amp;E1754)</f>
        <v/>
      </c>
      <c r="E1754" s="58" t="str">
        <f t="shared" si="226"/>
        <v/>
      </c>
      <c r="F1754" s="57">
        <f t="shared" si="227"/>
        <v>0</v>
      </c>
      <c r="H1754" s="51"/>
      <c r="I1754" s="50"/>
      <c r="J1754" s="50"/>
      <c r="K1754" s="50"/>
      <c r="L1754" s="55" t="str">
        <f t="shared" si="223"/>
        <v/>
      </c>
      <c r="M1754" s="48"/>
      <c r="N1754" s="49"/>
      <c r="O1754" s="50"/>
      <c r="P1754" s="81" t="str">
        <f t="shared" si="229"/>
        <v/>
      </c>
      <c r="Q1754" s="5"/>
      <c r="R1754" s="81" t="str">
        <f t="shared" si="228"/>
        <v/>
      </c>
    </row>
    <row r="1755" spans="2:18" ht="13" x14ac:dyDescent="0.3">
      <c r="B1755" s="58">
        <f t="shared" si="224"/>
        <v>0</v>
      </c>
      <c r="C1755" s="58" t="str">
        <f t="shared" si="225"/>
        <v/>
      </c>
      <c r="D1755" s="58" t="str">
        <f>IF(OR(E1755=0,E1755=""),"",COUNTIF($E$7:E1755,E1755)&amp;E1755)</f>
        <v/>
      </c>
      <c r="E1755" s="58" t="str">
        <f t="shared" si="226"/>
        <v/>
      </c>
      <c r="F1755" s="57">
        <f t="shared" si="227"/>
        <v>0</v>
      </c>
      <c r="H1755" s="51"/>
      <c r="I1755" s="50"/>
      <c r="J1755" s="50"/>
      <c r="K1755" s="50"/>
      <c r="L1755" s="55" t="str">
        <f t="shared" ref="L1755:L1822" si="230">IFERROR(IF(K1755="","",VLOOKUP(K1755,T_Akun,2,0)),"Cek Kembali Kode Akun nya!!!")</f>
        <v/>
      </c>
      <c r="M1755" s="48"/>
      <c r="N1755" s="49"/>
      <c r="O1755" s="50"/>
      <c r="P1755" s="81" t="str">
        <f t="shared" si="229"/>
        <v/>
      </c>
      <c r="Q1755" s="5"/>
      <c r="R1755" s="81" t="str">
        <f t="shared" si="228"/>
        <v/>
      </c>
    </row>
    <row r="1756" spans="2:18" ht="13" x14ac:dyDescent="0.3">
      <c r="B1756" s="58">
        <f t="shared" si="224"/>
        <v>0</v>
      </c>
      <c r="C1756" s="58" t="str">
        <f t="shared" si="225"/>
        <v/>
      </c>
      <c r="D1756" s="58" t="str">
        <f>IF(OR(E1756=0,E1756=""),"",COUNTIF($E$7:E1756,E1756)&amp;E1756)</f>
        <v/>
      </c>
      <c r="E1756" s="58" t="str">
        <f t="shared" si="226"/>
        <v/>
      </c>
      <c r="F1756" s="57">
        <f t="shared" si="227"/>
        <v>0</v>
      </c>
      <c r="H1756" s="51"/>
      <c r="I1756" s="50"/>
      <c r="J1756" s="50"/>
      <c r="K1756" s="50"/>
      <c r="L1756" s="55" t="str">
        <f t="shared" si="230"/>
        <v/>
      </c>
      <c r="M1756" s="48"/>
      <c r="N1756" s="49"/>
      <c r="O1756" s="50"/>
      <c r="P1756" s="81" t="str">
        <f t="shared" si="229"/>
        <v/>
      </c>
      <c r="Q1756" s="5"/>
      <c r="R1756" s="81" t="str">
        <f t="shared" si="228"/>
        <v/>
      </c>
    </row>
    <row r="1757" spans="2:18" ht="13" x14ac:dyDescent="0.3">
      <c r="B1757" s="58">
        <f t="shared" si="224"/>
        <v>0</v>
      </c>
      <c r="C1757" s="58" t="str">
        <f t="shared" si="225"/>
        <v/>
      </c>
      <c r="D1757" s="58" t="str">
        <f>IF(OR(E1757=0,E1757=""),"",COUNTIF($E$7:E1757,E1757)&amp;E1757)</f>
        <v/>
      </c>
      <c r="E1757" s="58" t="str">
        <f t="shared" si="226"/>
        <v/>
      </c>
      <c r="F1757" s="57">
        <f t="shared" si="227"/>
        <v>0</v>
      </c>
      <c r="H1757" s="51"/>
      <c r="I1757" s="50"/>
      <c r="J1757" s="50"/>
      <c r="K1757" s="50"/>
      <c r="L1757" s="55" t="str">
        <f t="shared" si="230"/>
        <v/>
      </c>
      <c r="M1757" s="48"/>
      <c r="N1757" s="49"/>
      <c r="O1757" s="50"/>
      <c r="P1757" s="81" t="str">
        <f t="shared" si="229"/>
        <v/>
      </c>
      <c r="Q1757" s="5"/>
      <c r="R1757" s="81" t="str">
        <f t="shared" si="228"/>
        <v/>
      </c>
    </row>
    <row r="1758" spans="2:18" ht="13" x14ac:dyDescent="0.3">
      <c r="B1758" s="58">
        <f t="shared" si="224"/>
        <v>0</v>
      </c>
      <c r="C1758" s="58" t="str">
        <f t="shared" si="225"/>
        <v/>
      </c>
      <c r="D1758" s="58" t="str">
        <f>IF(OR(E1758=0,E1758=""),"",COUNTIF($E$7:E1758,E1758)&amp;E1758)</f>
        <v/>
      </c>
      <c r="E1758" s="58" t="str">
        <f t="shared" si="226"/>
        <v/>
      </c>
      <c r="F1758" s="57">
        <f t="shared" si="227"/>
        <v>0</v>
      </c>
      <c r="H1758" s="51"/>
      <c r="I1758" s="50"/>
      <c r="J1758" s="50"/>
      <c r="K1758" s="50"/>
      <c r="L1758" s="55" t="str">
        <f t="shared" si="230"/>
        <v/>
      </c>
      <c r="M1758" s="48"/>
      <c r="N1758" s="49"/>
      <c r="O1758" s="50"/>
      <c r="P1758" s="81" t="str">
        <f t="shared" si="229"/>
        <v/>
      </c>
      <c r="Q1758" s="5"/>
      <c r="R1758" s="81" t="str">
        <f t="shared" si="228"/>
        <v/>
      </c>
    </row>
    <row r="1759" spans="2:18" ht="13" x14ac:dyDescent="0.3">
      <c r="B1759" s="58">
        <f t="shared" si="224"/>
        <v>0</v>
      </c>
      <c r="C1759" s="58" t="str">
        <f t="shared" si="225"/>
        <v/>
      </c>
      <c r="D1759" s="58" t="str">
        <f>IF(OR(E1759=0,E1759=""),"",COUNTIF($E$7:E1759,E1759)&amp;E1759)</f>
        <v/>
      </c>
      <c r="E1759" s="58" t="str">
        <f t="shared" si="226"/>
        <v/>
      </c>
      <c r="F1759" s="57">
        <f t="shared" si="227"/>
        <v>0</v>
      </c>
      <c r="H1759" s="51"/>
      <c r="I1759" s="50"/>
      <c r="J1759" s="50"/>
      <c r="K1759" s="50"/>
      <c r="L1759" s="55" t="str">
        <f t="shared" si="230"/>
        <v/>
      </c>
      <c r="M1759" s="48"/>
      <c r="N1759" s="49"/>
      <c r="O1759" s="50"/>
      <c r="P1759" s="81" t="str">
        <f t="shared" si="229"/>
        <v/>
      </c>
      <c r="Q1759" s="5"/>
      <c r="R1759" s="81" t="str">
        <f t="shared" si="228"/>
        <v/>
      </c>
    </row>
    <row r="1760" spans="2:18" ht="13" x14ac:dyDescent="0.3">
      <c r="B1760" s="58">
        <f t="shared" si="224"/>
        <v>0</v>
      </c>
      <c r="C1760" s="58" t="str">
        <f t="shared" si="225"/>
        <v/>
      </c>
      <c r="D1760" s="58" t="str">
        <f>IF(OR(E1760=0,E1760=""),"",COUNTIF($E$7:E1760,E1760)&amp;E1760)</f>
        <v/>
      </c>
      <c r="E1760" s="58" t="str">
        <f t="shared" si="226"/>
        <v/>
      </c>
      <c r="F1760" s="57">
        <f t="shared" si="227"/>
        <v>0</v>
      </c>
      <c r="H1760" s="51"/>
      <c r="I1760" s="50"/>
      <c r="J1760" s="50"/>
      <c r="K1760" s="50"/>
      <c r="L1760" s="55" t="str">
        <f t="shared" si="230"/>
        <v/>
      </c>
      <c r="M1760" s="48"/>
      <c r="N1760" s="49"/>
      <c r="O1760" s="50"/>
      <c r="P1760" s="81" t="str">
        <f t="shared" si="229"/>
        <v/>
      </c>
      <c r="Q1760" s="5"/>
      <c r="R1760" s="81" t="str">
        <f t="shared" si="228"/>
        <v/>
      </c>
    </row>
    <row r="1761" spans="2:18" ht="13" x14ac:dyDescent="0.3">
      <c r="B1761" s="58">
        <f t="shared" si="224"/>
        <v>0</v>
      </c>
      <c r="C1761" s="58" t="str">
        <f t="shared" si="225"/>
        <v/>
      </c>
      <c r="D1761" s="58" t="str">
        <f>IF(OR(E1761=0,E1761=""),"",COUNTIF($E$7:E1761,E1761)&amp;E1761)</f>
        <v/>
      </c>
      <c r="E1761" s="58" t="str">
        <f t="shared" si="226"/>
        <v/>
      </c>
      <c r="F1761" s="57">
        <f t="shared" si="227"/>
        <v>0</v>
      </c>
      <c r="H1761" s="51"/>
      <c r="I1761" s="50"/>
      <c r="J1761" s="50"/>
      <c r="K1761" s="50"/>
      <c r="L1761" s="55" t="str">
        <f t="shared" si="230"/>
        <v/>
      </c>
      <c r="M1761" s="48"/>
      <c r="N1761" s="49"/>
      <c r="O1761" s="50"/>
      <c r="P1761" s="81" t="str">
        <f t="shared" si="229"/>
        <v/>
      </c>
      <c r="Q1761" s="5"/>
      <c r="R1761" s="81" t="str">
        <f t="shared" si="228"/>
        <v/>
      </c>
    </row>
    <row r="1762" spans="2:18" ht="13" x14ac:dyDescent="0.3">
      <c r="B1762" s="58">
        <f t="shared" si="224"/>
        <v>0</v>
      </c>
      <c r="C1762" s="58" t="str">
        <f t="shared" si="225"/>
        <v/>
      </c>
      <c r="D1762" s="58" t="str">
        <f>IF(OR(E1762=0,E1762=""),"",COUNTIF($E$7:E1762,E1762)&amp;E1762)</f>
        <v/>
      </c>
      <c r="E1762" s="58" t="str">
        <f t="shared" si="226"/>
        <v/>
      </c>
      <c r="F1762" s="57">
        <f t="shared" si="227"/>
        <v>0</v>
      </c>
      <c r="H1762" s="51"/>
      <c r="I1762" s="50"/>
      <c r="J1762" s="50"/>
      <c r="K1762" s="50"/>
      <c r="L1762" s="55" t="str">
        <f t="shared" si="230"/>
        <v/>
      </c>
      <c r="M1762" s="48"/>
      <c r="N1762" s="49"/>
      <c r="O1762" s="50"/>
      <c r="P1762" s="81" t="str">
        <f t="shared" si="229"/>
        <v/>
      </c>
      <c r="Q1762" s="5"/>
      <c r="R1762" s="81" t="str">
        <f t="shared" si="228"/>
        <v/>
      </c>
    </row>
    <row r="1763" spans="2:18" ht="13" x14ac:dyDescent="0.3">
      <c r="B1763" s="58">
        <f t="shared" si="224"/>
        <v>0</v>
      </c>
      <c r="C1763" s="58" t="str">
        <f t="shared" si="225"/>
        <v/>
      </c>
      <c r="D1763" s="58" t="str">
        <f>IF(OR(E1763=0,E1763=""),"",COUNTIF($E$7:E1763,E1763)&amp;E1763)</f>
        <v/>
      </c>
      <c r="E1763" s="58" t="str">
        <f t="shared" si="226"/>
        <v/>
      </c>
      <c r="F1763" s="57">
        <f t="shared" si="227"/>
        <v>0</v>
      </c>
      <c r="H1763" s="51"/>
      <c r="I1763" s="50"/>
      <c r="J1763" s="50"/>
      <c r="K1763" s="50"/>
      <c r="L1763" s="55" t="str">
        <f t="shared" si="230"/>
        <v/>
      </c>
      <c r="M1763" s="48"/>
      <c r="N1763" s="49"/>
      <c r="O1763" s="50"/>
      <c r="P1763" s="81" t="str">
        <f t="shared" si="229"/>
        <v/>
      </c>
      <c r="Q1763" s="5"/>
      <c r="R1763" s="81" t="str">
        <f t="shared" si="228"/>
        <v/>
      </c>
    </row>
    <row r="1764" spans="2:18" ht="13" x14ac:dyDescent="0.3">
      <c r="B1764" s="58">
        <f t="shared" si="224"/>
        <v>0</v>
      </c>
      <c r="C1764" s="58" t="str">
        <f t="shared" si="225"/>
        <v/>
      </c>
      <c r="D1764" s="58" t="str">
        <f>IF(OR(E1764=0,E1764=""),"",COUNTIF($E$7:E1764,E1764)&amp;E1764)</f>
        <v/>
      </c>
      <c r="E1764" s="58" t="str">
        <f t="shared" si="226"/>
        <v/>
      </c>
      <c r="F1764" s="57">
        <f t="shared" si="227"/>
        <v>0</v>
      </c>
      <c r="H1764" s="51"/>
      <c r="I1764" s="50"/>
      <c r="J1764" s="50"/>
      <c r="K1764" s="50"/>
      <c r="L1764" s="55" t="str">
        <f t="shared" si="230"/>
        <v/>
      </c>
      <c r="M1764" s="48"/>
      <c r="N1764" s="49"/>
      <c r="O1764" s="50"/>
      <c r="P1764" s="81" t="str">
        <f t="shared" si="229"/>
        <v/>
      </c>
      <c r="Q1764" s="5"/>
      <c r="R1764" s="81" t="str">
        <f t="shared" si="228"/>
        <v/>
      </c>
    </row>
    <row r="1765" spans="2:18" ht="13" x14ac:dyDescent="0.3">
      <c r="B1765" s="58">
        <f t="shared" si="224"/>
        <v>0</v>
      </c>
      <c r="C1765" s="58" t="str">
        <f t="shared" si="225"/>
        <v/>
      </c>
      <c r="D1765" s="58" t="str">
        <f>IF(OR(E1765=0,E1765=""),"",COUNTIF($E$7:E1765,E1765)&amp;E1765)</f>
        <v/>
      </c>
      <c r="E1765" s="58" t="str">
        <f t="shared" si="226"/>
        <v/>
      </c>
      <c r="F1765" s="57">
        <f t="shared" si="227"/>
        <v>0</v>
      </c>
      <c r="H1765" s="51"/>
      <c r="I1765" s="50"/>
      <c r="J1765" s="50"/>
      <c r="K1765" s="50"/>
      <c r="L1765" s="55" t="str">
        <f t="shared" si="230"/>
        <v/>
      </c>
      <c r="M1765" s="48"/>
      <c r="N1765" s="49"/>
      <c r="O1765" s="50"/>
      <c r="P1765" s="81" t="str">
        <f t="shared" si="229"/>
        <v/>
      </c>
      <c r="Q1765" s="5"/>
      <c r="R1765" s="81" t="str">
        <f t="shared" si="228"/>
        <v/>
      </c>
    </row>
    <row r="1766" spans="2:18" ht="13" x14ac:dyDescent="0.3">
      <c r="B1766" s="58">
        <f t="shared" si="224"/>
        <v>0</v>
      </c>
      <c r="C1766" s="58" t="str">
        <f t="shared" si="225"/>
        <v/>
      </c>
      <c r="D1766" s="58" t="str">
        <f>IF(OR(E1766=0,E1766=""),"",COUNTIF($E$7:E1766,E1766)&amp;E1766)</f>
        <v/>
      </c>
      <c r="E1766" s="58" t="str">
        <f t="shared" si="226"/>
        <v/>
      </c>
      <c r="F1766" s="57">
        <f t="shared" si="227"/>
        <v>0</v>
      </c>
      <c r="H1766" s="51"/>
      <c r="I1766" s="50"/>
      <c r="J1766" s="50"/>
      <c r="K1766" s="50"/>
      <c r="L1766" s="55" t="str">
        <f t="shared" si="230"/>
        <v/>
      </c>
      <c r="M1766" s="48"/>
      <c r="N1766" s="49"/>
      <c r="O1766" s="50"/>
      <c r="P1766" s="81" t="str">
        <f t="shared" si="229"/>
        <v/>
      </c>
      <c r="Q1766" s="5"/>
      <c r="R1766" s="81" t="str">
        <f t="shared" si="228"/>
        <v/>
      </c>
    </row>
    <row r="1767" spans="2:18" ht="13" x14ac:dyDescent="0.3">
      <c r="B1767" s="58">
        <f t="shared" si="224"/>
        <v>0</v>
      </c>
      <c r="C1767" s="58" t="str">
        <f t="shared" si="225"/>
        <v/>
      </c>
      <c r="D1767" s="58" t="str">
        <f>IF(OR(E1767=0,E1767=""),"",COUNTIF($E$7:E1767,E1767)&amp;E1767)</f>
        <v/>
      </c>
      <c r="E1767" s="58" t="str">
        <f t="shared" si="226"/>
        <v/>
      </c>
      <c r="F1767" s="57">
        <f t="shared" si="227"/>
        <v>0</v>
      </c>
      <c r="H1767" s="51"/>
      <c r="I1767" s="50"/>
      <c r="J1767" s="50"/>
      <c r="K1767" s="50"/>
      <c r="L1767" s="55" t="str">
        <f t="shared" si="230"/>
        <v/>
      </c>
      <c r="M1767" s="48"/>
      <c r="N1767" s="49"/>
      <c r="O1767" s="50"/>
      <c r="P1767" s="81" t="str">
        <f t="shared" si="229"/>
        <v/>
      </c>
      <c r="Q1767" s="5"/>
      <c r="R1767" s="81" t="str">
        <f t="shared" si="228"/>
        <v/>
      </c>
    </row>
    <row r="1768" spans="2:18" ht="13" x14ac:dyDescent="0.3">
      <c r="B1768" s="58">
        <f t="shared" si="224"/>
        <v>0</v>
      </c>
      <c r="C1768" s="58" t="str">
        <f t="shared" si="225"/>
        <v/>
      </c>
      <c r="D1768" s="58" t="str">
        <f>IF(OR(E1768=0,E1768=""),"",COUNTIF($E$7:E1768,E1768)&amp;E1768)</f>
        <v/>
      </c>
      <c r="E1768" s="58" t="str">
        <f t="shared" si="226"/>
        <v/>
      </c>
      <c r="F1768" s="57">
        <f t="shared" si="227"/>
        <v>0</v>
      </c>
      <c r="H1768" s="51"/>
      <c r="I1768" s="50"/>
      <c r="J1768" s="50"/>
      <c r="K1768" s="50"/>
      <c r="L1768" s="55" t="str">
        <f t="shared" si="230"/>
        <v/>
      </c>
      <c r="M1768" s="48"/>
      <c r="N1768" s="49"/>
      <c r="O1768" s="50"/>
      <c r="P1768" s="81" t="str">
        <f t="shared" si="229"/>
        <v/>
      </c>
      <c r="Q1768" s="5"/>
      <c r="R1768" s="81" t="str">
        <f t="shared" si="228"/>
        <v/>
      </c>
    </row>
    <row r="1769" spans="2:18" ht="13" x14ac:dyDescent="0.3">
      <c r="B1769" s="58">
        <f t="shared" si="224"/>
        <v>0</v>
      </c>
      <c r="C1769" s="58" t="str">
        <f t="shared" si="225"/>
        <v/>
      </c>
      <c r="D1769" s="58" t="str">
        <f>IF(OR(E1769=0,E1769=""),"",COUNTIF($E$7:E1769,E1769)&amp;E1769)</f>
        <v/>
      </c>
      <c r="E1769" s="58" t="str">
        <f t="shared" si="226"/>
        <v/>
      </c>
      <c r="F1769" s="57">
        <f t="shared" si="227"/>
        <v>0</v>
      </c>
      <c r="H1769" s="51"/>
      <c r="I1769" s="50"/>
      <c r="J1769" s="50"/>
      <c r="K1769" s="50"/>
      <c r="L1769" s="55" t="str">
        <f t="shared" si="230"/>
        <v/>
      </c>
      <c r="M1769" s="48"/>
      <c r="N1769" s="49"/>
      <c r="O1769" s="50"/>
      <c r="P1769" s="81" t="str">
        <f t="shared" si="229"/>
        <v/>
      </c>
      <c r="Q1769" s="5"/>
      <c r="R1769" s="81" t="str">
        <f t="shared" si="228"/>
        <v/>
      </c>
    </row>
    <row r="1770" spans="2:18" ht="13" x14ac:dyDescent="0.3">
      <c r="B1770" s="58">
        <f t="shared" si="224"/>
        <v>0</v>
      </c>
      <c r="C1770" s="58" t="str">
        <f t="shared" si="225"/>
        <v/>
      </c>
      <c r="D1770" s="58" t="str">
        <f>IF(OR(E1770=0,E1770=""),"",COUNTIF($E$7:E1770,E1770)&amp;E1770)</f>
        <v/>
      </c>
      <c r="E1770" s="58" t="str">
        <f t="shared" si="226"/>
        <v/>
      </c>
      <c r="F1770" s="57">
        <f t="shared" si="227"/>
        <v>0</v>
      </c>
      <c r="H1770" s="51"/>
      <c r="I1770" s="50"/>
      <c r="J1770" s="50"/>
      <c r="K1770" s="50"/>
      <c r="L1770" s="55" t="str">
        <f t="shared" si="230"/>
        <v/>
      </c>
      <c r="M1770" s="48"/>
      <c r="N1770" s="49"/>
      <c r="O1770" s="50"/>
      <c r="P1770" s="81" t="str">
        <f t="shared" si="229"/>
        <v/>
      </c>
      <c r="Q1770" s="5"/>
      <c r="R1770" s="81" t="str">
        <f t="shared" si="228"/>
        <v/>
      </c>
    </row>
    <row r="1771" spans="2:18" ht="13" x14ac:dyDescent="0.3">
      <c r="B1771" s="58">
        <f t="shared" si="224"/>
        <v>0</v>
      </c>
      <c r="C1771" s="58" t="str">
        <f t="shared" si="225"/>
        <v/>
      </c>
      <c r="D1771" s="58" t="str">
        <f>IF(OR(E1771=0,E1771=""),"",COUNTIF($E$7:E1771,E1771)&amp;E1771)</f>
        <v/>
      </c>
      <c r="E1771" s="58" t="str">
        <f t="shared" si="226"/>
        <v/>
      </c>
      <c r="F1771" s="57">
        <f t="shared" si="227"/>
        <v>0</v>
      </c>
      <c r="H1771" s="51"/>
      <c r="I1771" s="50"/>
      <c r="J1771" s="50"/>
      <c r="K1771" s="50"/>
      <c r="L1771" s="55" t="str">
        <f t="shared" si="230"/>
        <v/>
      </c>
      <c r="M1771" s="48"/>
      <c r="N1771" s="49"/>
      <c r="O1771" s="50"/>
      <c r="P1771" s="81" t="str">
        <f t="shared" si="229"/>
        <v/>
      </c>
      <c r="Q1771" s="5"/>
      <c r="R1771" s="81" t="str">
        <f t="shared" si="228"/>
        <v/>
      </c>
    </row>
    <row r="1772" spans="2:18" ht="13" x14ac:dyDescent="0.3">
      <c r="B1772" s="58">
        <f t="shared" si="224"/>
        <v>0</v>
      </c>
      <c r="C1772" s="58" t="str">
        <f t="shared" si="225"/>
        <v/>
      </c>
      <c r="D1772" s="58" t="str">
        <f>IF(OR(E1772=0,E1772=""),"",COUNTIF($E$7:E1772,E1772)&amp;E1772)</f>
        <v/>
      </c>
      <c r="E1772" s="58" t="str">
        <f t="shared" si="226"/>
        <v/>
      </c>
      <c r="F1772" s="57">
        <f t="shared" si="227"/>
        <v>0</v>
      </c>
      <c r="H1772" s="51"/>
      <c r="I1772" s="50"/>
      <c r="J1772" s="50"/>
      <c r="K1772" s="50"/>
      <c r="L1772" s="55" t="str">
        <f t="shared" si="230"/>
        <v/>
      </c>
      <c r="M1772" s="48"/>
      <c r="N1772" s="49"/>
      <c r="O1772" s="50"/>
      <c r="P1772" s="81" t="str">
        <f t="shared" si="229"/>
        <v/>
      </c>
      <c r="Q1772" s="5"/>
      <c r="R1772" s="81" t="str">
        <f t="shared" si="228"/>
        <v/>
      </c>
    </row>
    <row r="1773" spans="2:18" ht="13" x14ac:dyDescent="0.3">
      <c r="B1773" s="58">
        <f t="shared" si="224"/>
        <v>0</v>
      </c>
      <c r="C1773" s="58" t="str">
        <f t="shared" si="225"/>
        <v/>
      </c>
      <c r="D1773" s="58" t="str">
        <f>IF(OR(E1773=0,E1773=""),"",COUNTIF($E$7:E1773,E1773)&amp;E1773)</f>
        <v/>
      </c>
      <c r="E1773" s="58" t="str">
        <f t="shared" si="226"/>
        <v/>
      </c>
      <c r="F1773" s="57">
        <f t="shared" si="227"/>
        <v>0</v>
      </c>
      <c r="H1773" s="51"/>
      <c r="I1773" s="50"/>
      <c r="J1773" s="50"/>
      <c r="K1773" s="50"/>
      <c r="L1773" s="55" t="str">
        <f t="shared" si="230"/>
        <v/>
      </c>
      <c r="M1773" s="48"/>
      <c r="N1773" s="49"/>
      <c r="O1773" s="50"/>
      <c r="P1773" s="81" t="str">
        <f t="shared" si="229"/>
        <v/>
      </c>
      <c r="Q1773" s="5"/>
      <c r="R1773" s="81" t="str">
        <f t="shared" si="228"/>
        <v/>
      </c>
    </row>
    <row r="1774" spans="2:18" ht="13" x14ac:dyDescent="0.3">
      <c r="B1774" s="58">
        <f t="shared" si="224"/>
        <v>0</v>
      </c>
      <c r="C1774" s="58" t="str">
        <f t="shared" si="225"/>
        <v/>
      </c>
      <c r="D1774" s="58" t="str">
        <f>IF(OR(E1774=0,E1774=""),"",COUNTIF($E$7:E1774,E1774)&amp;E1774)</f>
        <v/>
      </c>
      <c r="E1774" s="58" t="str">
        <f t="shared" si="226"/>
        <v/>
      </c>
      <c r="F1774" s="57">
        <f t="shared" si="227"/>
        <v>0</v>
      </c>
      <c r="H1774" s="51"/>
      <c r="I1774" s="50"/>
      <c r="J1774" s="50"/>
      <c r="K1774" s="50"/>
      <c r="L1774" s="55" t="str">
        <f t="shared" si="230"/>
        <v/>
      </c>
      <c r="M1774" s="48"/>
      <c r="N1774" s="49"/>
      <c r="O1774" s="50"/>
      <c r="P1774" s="81" t="str">
        <f t="shared" si="229"/>
        <v/>
      </c>
      <c r="Q1774" s="5"/>
      <c r="R1774" s="81" t="str">
        <f t="shared" si="228"/>
        <v/>
      </c>
    </row>
    <row r="1775" spans="2:18" ht="13" x14ac:dyDescent="0.3">
      <c r="B1775" s="58">
        <f t="shared" si="224"/>
        <v>0</v>
      </c>
      <c r="C1775" s="58" t="str">
        <f t="shared" si="225"/>
        <v/>
      </c>
      <c r="D1775" s="58" t="str">
        <f>IF(OR(E1775=0,E1775=""),"",COUNTIF($E$7:E1775,E1775)&amp;E1775)</f>
        <v/>
      </c>
      <c r="E1775" s="58" t="str">
        <f t="shared" si="226"/>
        <v/>
      </c>
      <c r="F1775" s="57">
        <f t="shared" si="227"/>
        <v>0</v>
      </c>
      <c r="H1775" s="51"/>
      <c r="I1775" s="50"/>
      <c r="J1775" s="50"/>
      <c r="K1775" s="50"/>
      <c r="L1775" s="55" t="str">
        <f t="shared" si="230"/>
        <v/>
      </c>
      <c r="M1775" s="48"/>
      <c r="N1775" s="49"/>
      <c r="O1775" s="50"/>
      <c r="P1775" s="81" t="str">
        <f t="shared" si="229"/>
        <v/>
      </c>
      <c r="Q1775" s="5"/>
      <c r="R1775" s="81" t="str">
        <f t="shared" si="228"/>
        <v/>
      </c>
    </row>
    <row r="1776" spans="2:18" ht="13" x14ac:dyDescent="0.3">
      <c r="B1776" s="58">
        <f t="shared" si="224"/>
        <v>0</v>
      </c>
      <c r="C1776" s="58" t="str">
        <f t="shared" si="225"/>
        <v/>
      </c>
      <c r="D1776" s="58" t="str">
        <f>IF(OR(E1776=0,E1776=""),"",COUNTIF($E$7:E1776,E1776)&amp;E1776)</f>
        <v/>
      </c>
      <c r="E1776" s="58" t="str">
        <f t="shared" si="226"/>
        <v/>
      </c>
      <c r="F1776" s="57">
        <f t="shared" si="227"/>
        <v>0</v>
      </c>
      <c r="H1776" s="51"/>
      <c r="I1776" s="50"/>
      <c r="J1776" s="50"/>
      <c r="K1776" s="50"/>
      <c r="L1776" s="55" t="str">
        <f t="shared" si="230"/>
        <v/>
      </c>
      <c r="M1776" s="48"/>
      <c r="N1776" s="49"/>
      <c r="O1776" s="50"/>
      <c r="P1776" s="81" t="str">
        <f t="shared" si="229"/>
        <v/>
      </c>
      <c r="Q1776" s="5"/>
      <c r="R1776" s="81" t="str">
        <f t="shared" si="228"/>
        <v/>
      </c>
    </row>
    <row r="1777" spans="2:18" ht="13" x14ac:dyDescent="0.3">
      <c r="B1777" s="58">
        <f t="shared" si="224"/>
        <v>0</v>
      </c>
      <c r="C1777" s="58" t="str">
        <f t="shared" si="225"/>
        <v/>
      </c>
      <c r="D1777" s="58" t="str">
        <f>IF(OR(E1777=0,E1777=""),"",COUNTIF($E$7:E1777,E1777)&amp;E1777)</f>
        <v/>
      </c>
      <c r="E1777" s="58" t="str">
        <f t="shared" si="226"/>
        <v/>
      </c>
      <c r="F1777" s="57">
        <f t="shared" si="227"/>
        <v>0</v>
      </c>
      <c r="H1777" s="51"/>
      <c r="I1777" s="50"/>
      <c r="J1777" s="50"/>
      <c r="K1777" s="50"/>
      <c r="L1777" s="55" t="str">
        <f t="shared" si="230"/>
        <v/>
      </c>
      <c r="M1777" s="48"/>
      <c r="N1777" s="49"/>
      <c r="O1777" s="50"/>
      <c r="P1777" s="81" t="str">
        <f t="shared" si="229"/>
        <v/>
      </c>
      <c r="Q1777" s="5"/>
      <c r="R1777" s="81" t="str">
        <f t="shared" si="228"/>
        <v/>
      </c>
    </row>
    <row r="1778" spans="2:18" ht="13" x14ac:dyDescent="0.3">
      <c r="B1778" s="58">
        <f t="shared" si="224"/>
        <v>0</v>
      </c>
      <c r="C1778" s="58" t="str">
        <f t="shared" si="225"/>
        <v/>
      </c>
      <c r="D1778" s="58" t="str">
        <f>IF(OR(E1778=0,E1778=""),"",COUNTIF($E$7:E1778,E1778)&amp;E1778)</f>
        <v/>
      </c>
      <c r="E1778" s="58" t="str">
        <f t="shared" si="226"/>
        <v/>
      </c>
      <c r="F1778" s="57">
        <f t="shared" si="227"/>
        <v>0</v>
      </c>
      <c r="H1778" s="51"/>
      <c r="I1778" s="50"/>
      <c r="J1778" s="50"/>
      <c r="K1778" s="50"/>
      <c r="L1778" s="55" t="str">
        <f t="shared" si="230"/>
        <v/>
      </c>
      <c r="M1778" s="48"/>
      <c r="N1778" s="49"/>
      <c r="O1778" s="50"/>
      <c r="P1778" s="81" t="str">
        <f t="shared" si="229"/>
        <v/>
      </c>
      <c r="Q1778" s="5"/>
      <c r="R1778" s="81" t="str">
        <f t="shared" si="228"/>
        <v/>
      </c>
    </row>
    <row r="1779" spans="2:18" ht="13" x14ac:dyDescent="0.3">
      <c r="B1779" s="58">
        <f t="shared" si="224"/>
        <v>0</v>
      </c>
      <c r="C1779" s="58" t="str">
        <f t="shared" si="225"/>
        <v/>
      </c>
      <c r="D1779" s="58" t="str">
        <f>IF(OR(E1779=0,E1779=""),"",COUNTIF($E$7:E1779,E1779)&amp;E1779)</f>
        <v/>
      </c>
      <c r="E1779" s="58" t="str">
        <f t="shared" si="226"/>
        <v/>
      </c>
      <c r="F1779" s="57">
        <f t="shared" si="227"/>
        <v>0</v>
      </c>
      <c r="H1779" s="51"/>
      <c r="I1779" s="50"/>
      <c r="J1779" s="50"/>
      <c r="K1779" s="50"/>
      <c r="L1779" s="55" t="str">
        <f t="shared" si="230"/>
        <v/>
      </c>
      <c r="M1779" s="48"/>
      <c r="N1779" s="49"/>
      <c r="O1779" s="50"/>
      <c r="P1779" s="81" t="str">
        <f t="shared" si="229"/>
        <v/>
      </c>
      <c r="Q1779" s="5"/>
      <c r="R1779" s="81" t="str">
        <f t="shared" si="228"/>
        <v/>
      </c>
    </row>
    <row r="1780" spans="2:18" ht="13" x14ac:dyDescent="0.3">
      <c r="B1780" s="58">
        <f t="shared" si="224"/>
        <v>0</v>
      </c>
      <c r="C1780" s="58" t="str">
        <f t="shared" si="225"/>
        <v/>
      </c>
      <c r="D1780" s="58" t="str">
        <f>IF(OR(E1780=0,E1780=""),"",COUNTIF($E$7:E1780,E1780)&amp;E1780)</f>
        <v/>
      </c>
      <c r="E1780" s="58" t="str">
        <f t="shared" si="226"/>
        <v/>
      </c>
      <c r="F1780" s="57">
        <f t="shared" si="227"/>
        <v>0</v>
      </c>
      <c r="H1780" s="51"/>
      <c r="I1780" s="50"/>
      <c r="J1780" s="50"/>
      <c r="K1780" s="50"/>
      <c r="L1780" s="55" t="str">
        <f t="shared" si="230"/>
        <v/>
      </c>
      <c r="M1780" s="48"/>
      <c r="N1780" s="49"/>
      <c r="O1780" s="50"/>
      <c r="P1780" s="81" t="str">
        <f t="shared" si="229"/>
        <v/>
      </c>
      <c r="Q1780" s="5"/>
      <c r="R1780" s="81" t="str">
        <f t="shared" si="228"/>
        <v/>
      </c>
    </row>
    <row r="1781" spans="2:18" ht="13" x14ac:dyDescent="0.3">
      <c r="B1781" s="58">
        <f t="shared" si="224"/>
        <v>0</v>
      </c>
      <c r="C1781" s="58" t="str">
        <f t="shared" si="225"/>
        <v/>
      </c>
      <c r="D1781" s="58" t="str">
        <f>IF(OR(E1781=0,E1781=""),"",COUNTIF($E$7:E1781,E1781)&amp;E1781)</f>
        <v/>
      </c>
      <c r="E1781" s="58" t="str">
        <f t="shared" si="226"/>
        <v/>
      </c>
      <c r="F1781" s="57">
        <f t="shared" si="227"/>
        <v>0</v>
      </c>
      <c r="H1781" s="51"/>
      <c r="I1781" s="50"/>
      <c r="J1781" s="50"/>
      <c r="K1781" s="50"/>
      <c r="L1781" s="55" t="str">
        <f t="shared" si="230"/>
        <v/>
      </c>
      <c r="M1781" s="48"/>
      <c r="N1781" s="49"/>
      <c r="O1781" s="50"/>
      <c r="P1781" s="81" t="str">
        <f t="shared" si="229"/>
        <v/>
      </c>
      <c r="Q1781" s="5"/>
      <c r="R1781" s="81" t="str">
        <f t="shared" si="228"/>
        <v/>
      </c>
    </row>
    <row r="1782" spans="2:18" ht="13" x14ac:dyDescent="0.3">
      <c r="B1782" s="58">
        <f t="shared" si="224"/>
        <v>0</v>
      </c>
      <c r="C1782" s="58" t="str">
        <f t="shared" si="225"/>
        <v/>
      </c>
      <c r="D1782" s="58" t="str">
        <f>IF(OR(E1782=0,E1782=""),"",COUNTIF($E$7:E1782,E1782)&amp;E1782)</f>
        <v/>
      </c>
      <c r="E1782" s="58" t="str">
        <f t="shared" si="226"/>
        <v/>
      </c>
      <c r="F1782" s="57">
        <f t="shared" si="227"/>
        <v>0</v>
      </c>
      <c r="H1782" s="51"/>
      <c r="I1782" s="50"/>
      <c r="J1782" s="50"/>
      <c r="K1782" s="50"/>
      <c r="L1782" s="55" t="str">
        <f t="shared" si="230"/>
        <v/>
      </c>
      <c r="M1782" s="48"/>
      <c r="N1782" s="49"/>
      <c r="O1782" s="50"/>
      <c r="P1782" s="81" t="str">
        <f t="shared" si="229"/>
        <v/>
      </c>
      <c r="Q1782" s="5"/>
      <c r="R1782" s="81" t="str">
        <f t="shared" si="228"/>
        <v/>
      </c>
    </row>
    <row r="1783" spans="2:18" ht="13" x14ac:dyDescent="0.3">
      <c r="B1783" s="58">
        <f t="shared" si="224"/>
        <v>0</v>
      </c>
      <c r="C1783" s="58" t="str">
        <f t="shared" si="225"/>
        <v/>
      </c>
      <c r="D1783" s="58" t="str">
        <f>IF(OR(E1783=0,E1783=""),"",COUNTIF($E$7:E1783,E1783)&amp;E1783)</f>
        <v/>
      </c>
      <c r="E1783" s="58" t="str">
        <f t="shared" si="226"/>
        <v/>
      </c>
      <c r="F1783" s="57">
        <f t="shared" si="227"/>
        <v>0</v>
      </c>
      <c r="H1783" s="51"/>
      <c r="I1783" s="50"/>
      <c r="J1783" s="50"/>
      <c r="K1783" s="50"/>
      <c r="L1783" s="55" t="str">
        <f t="shared" si="230"/>
        <v/>
      </c>
      <c r="M1783" s="48"/>
      <c r="N1783" s="49"/>
      <c r="O1783" s="50"/>
      <c r="P1783" s="81" t="str">
        <f t="shared" si="229"/>
        <v/>
      </c>
      <c r="Q1783" s="5"/>
      <c r="R1783" s="81" t="str">
        <f t="shared" si="228"/>
        <v/>
      </c>
    </row>
    <row r="1784" spans="2:18" ht="13" x14ac:dyDescent="0.3">
      <c r="B1784" s="58">
        <f t="shared" si="224"/>
        <v>0</v>
      </c>
      <c r="C1784" s="58" t="str">
        <f t="shared" si="225"/>
        <v/>
      </c>
      <c r="D1784" s="58" t="str">
        <f>IF(OR(E1784=0,E1784=""),"",COUNTIF($E$7:E1784,E1784)&amp;E1784)</f>
        <v/>
      </c>
      <c r="E1784" s="58" t="str">
        <f t="shared" si="226"/>
        <v/>
      </c>
      <c r="F1784" s="57">
        <f t="shared" si="227"/>
        <v>0</v>
      </c>
      <c r="H1784" s="51"/>
      <c r="I1784" s="50"/>
      <c r="J1784" s="50"/>
      <c r="K1784" s="50"/>
      <c r="L1784" s="55" t="str">
        <f t="shared" si="230"/>
        <v/>
      </c>
      <c r="M1784" s="48"/>
      <c r="N1784" s="49"/>
      <c r="O1784" s="50"/>
      <c r="P1784" s="81" t="str">
        <f t="shared" si="229"/>
        <v/>
      </c>
      <c r="Q1784" s="5"/>
      <c r="R1784" s="81" t="str">
        <f t="shared" si="228"/>
        <v/>
      </c>
    </row>
    <row r="1785" spans="2:18" ht="13" x14ac:dyDescent="0.3">
      <c r="B1785" s="58">
        <f t="shared" si="224"/>
        <v>0</v>
      </c>
      <c r="C1785" s="58" t="str">
        <f t="shared" si="225"/>
        <v/>
      </c>
      <c r="D1785" s="58" t="str">
        <f>IF(OR(E1785=0,E1785=""),"",COUNTIF($E$7:E1785,E1785)&amp;E1785)</f>
        <v/>
      </c>
      <c r="E1785" s="58" t="str">
        <f t="shared" si="226"/>
        <v/>
      </c>
      <c r="F1785" s="57">
        <f t="shared" si="227"/>
        <v>0</v>
      </c>
      <c r="H1785" s="51"/>
      <c r="I1785" s="50"/>
      <c r="J1785" s="50"/>
      <c r="K1785" s="50"/>
      <c r="L1785" s="55" t="str">
        <f t="shared" si="230"/>
        <v/>
      </c>
      <c r="M1785" s="48"/>
      <c r="N1785" s="49"/>
      <c r="O1785" s="50"/>
      <c r="P1785" s="81" t="str">
        <f t="shared" si="229"/>
        <v/>
      </c>
      <c r="Q1785" s="5"/>
      <c r="R1785" s="81" t="str">
        <f t="shared" si="228"/>
        <v/>
      </c>
    </row>
    <row r="1786" spans="2:18" ht="13" x14ac:dyDescent="0.3">
      <c r="B1786" s="58">
        <f t="shared" si="224"/>
        <v>0</v>
      </c>
      <c r="C1786" s="58" t="str">
        <f t="shared" si="225"/>
        <v/>
      </c>
      <c r="D1786" s="58" t="str">
        <f>IF(OR(E1786=0,E1786=""),"",COUNTIF($E$7:E1786,E1786)&amp;E1786)</f>
        <v/>
      </c>
      <c r="E1786" s="58" t="str">
        <f t="shared" si="226"/>
        <v/>
      </c>
      <c r="F1786" s="57">
        <f t="shared" si="227"/>
        <v>0</v>
      </c>
      <c r="H1786" s="51"/>
      <c r="I1786" s="50"/>
      <c r="J1786" s="50"/>
      <c r="K1786" s="50"/>
      <c r="L1786" s="55" t="str">
        <f t="shared" si="230"/>
        <v/>
      </c>
      <c r="M1786" s="48"/>
      <c r="N1786" s="49"/>
      <c r="O1786" s="50"/>
      <c r="P1786" s="81" t="str">
        <f t="shared" si="229"/>
        <v/>
      </c>
      <c r="Q1786" s="5"/>
      <c r="R1786" s="81" t="str">
        <f t="shared" si="228"/>
        <v/>
      </c>
    </row>
    <row r="1787" spans="2:18" ht="13" x14ac:dyDescent="0.3">
      <c r="B1787" s="58">
        <f t="shared" si="224"/>
        <v>0</v>
      </c>
      <c r="C1787" s="58" t="str">
        <f t="shared" si="225"/>
        <v/>
      </c>
      <c r="D1787" s="58" t="str">
        <f>IF(OR(E1787=0,E1787=""),"",COUNTIF($E$7:E1787,E1787)&amp;E1787)</f>
        <v/>
      </c>
      <c r="E1787" s="58" t="str">
        <f t="shared" si="226"/>
        <v/>
      </c>
      <c r="F1787" s="57">
        <f t="shared" si="227"/>
        <v>0</v>
      </c>
      <c r="H1787" s="51"/>
      <c r="I1787" s="50"/>
      <c r="J1787" s="50"/>
      <c r="K1787" s="50"/>
      <c r="L1787" s="55" t="str">
        <f t="shared" si="230"/>
        <v/>
      </c>
      <c r="M1787" s="48"/>
      <c r="N1787" s="49"/>
      <c r="O1787" s="50"/>
      <c r="P1787" s="81" t="str">
        <f t="shared" si="229"/>
        <v/>
      </c>
      <c r="Q1787" s="5"/>
      <c r="R1787" s="81" t="str">
        <f t="shared" si="228"/>
        <v/>
      </c>
    </row>
    <row r="1788" spans="2:18" ht="13" x14ac:dyDescent="0.3">
      <c r="B1788" s="58">
        <f t="shared" si="224"/>
        <v>0</v>
      </c>
      <c r="C1788" s="58" t="str">
        <f t="shared" si="225"/>
        <v/>
      </c>
      <c r="D1788" s="58" t="str">
        <f>IF(OR(E1788=0,E1788=""),"",COUNTIF($E$7:E1788,E1788)&amp;E1788)</f>
        <v/>
      </c>
      <c r="E1788" s="58" t="str">
        <f t="shared" si="226"/>
        <v/>
      </c>
      <c r="F1788" s="57">
        <f t="shared" si="227"/>
        <v>0</v>
      </c>
      <c r="H1788" s="51"/>
      <c r="I1788" s="50"/>
      <c r="J1788" s="50"/>
      <c r="K1788" s="50"/>
      <c r="L1788" s="55" t="str">
        <f t="shared" si="230"/>
        <v/>
      </c>
      <c r="M1788" s="48"/>
      <c r="N1788" s="49"/>
      <c r="O1788" s="50"/>
      <c r="P1788" s="81" t="str">
        <f t="shared" si="229"/>
        <v/>
      </c>
      <c r="Q1788" s="5"/>
      <c r="R1788" s="81" t="str">
        <f t="shared" si="228"/>
        <v/>
      </c>
    </row>
    <row r="1789" spans="2:18" ht="13" x14ac:dyDescent="0.3">
      <c r="B1789" s="58">
        <f t="shared" si="224"/>
        <v>0</v>
      </c>
      <c r="C1789" s="58" t="str">
        <f t="shared" si="225"/>
        <v/>
      </c>
      <c r="D1789" s="58" t="str">
        <f>IF(OR(E1789=0,E1789=""),"",COUNTIF($E$7:E1789,E1789)&amp;E1789)</f>
        <v/>
      </c>
      <c r="E1789" s="58" t="str">
        <f t="shared" si="226"/>
        <v/>
      </c>
      <c r="F1789" s="57">
        <f t="shared" si="227"/>
        <v>0</v>
      </c>
      <c r="H1789" s="51"/>
      <c r="I1789" s="50"/>
      <c r="J1789" s="50"/>
      <c r="K1789" s="82"/>
      <c r="L1789" s="55" t="str">
        <f t="shared" si="230"/>
        <v/>
      </c>
      <c r="M1789" s="48"/>
      <c r="N1789" s="49"/>
      <c r="O1789" s="50"/>
      <c r="P1789" s="81" t="str">
        <f t="shared" si="229"/>
        <v/>
      </c>
      <c r="Q1789" s="5"/>
      <c r="R1789" s="81" t="str">
        <f t="shared" si="228"/>
        <v/>
      </c>
    </row>
    <row r="1790" spans="2:18" ht="13" x14ac:dyDescent="0.3">
      <c r="B1790" s="58">
        <f t="shared" si="224"/>
        <v>0</v>
      </c>
      <c r="C1790" s="58" t="str">
        <f t="shared" si="225"/>
        <v/>
      </c>
      <c r="D1790" s="58" t="str">
        <f>IF(OR(E1790=0,E1790=""),"",COUNTIF($E$7:E1790,E1790)&amp;E1790)</f>
        <v/>
      </c>
      <c r="E1790" s="58" t="str">
        <f t="shared" si="226"/>
        <v/>
      </c>
      <c r="F1790" s="57">
        <f t="shared" si="227"/>
        <v>0</v>
      </c>
      <c r="H1790" s="51"/>
      <c r="I1790" s="50"/>
      <c r="J1790" s="50"/>
      <c r="K1790" s="50"/>
      <c r="L1790" s="55" t="str">
        <f t="shared" si="230"/>
        <v/>
      </c>
      <c r="M1790" s="48"/>
      <c r="N1790" s="49"/>
      <c r="O1790" s="50"/>
      <c r="P1790" s="81" t="str">
        <f t="shared" si="229"/>
        <v/>
      </c>
      <c r="Q1790" s="5"/>
      <c r="R1790" s="81" t="str">
        <f t="shared" si="228"/>
        <v/>
      </c>
    </row>
    <row r="1791" spans="2:18" ht="13" x14ac:dyDescent="0.3">
      <c r="B1791" s="58">
        <f t="shared" si="224"/>
        <v>0</v>
      </c>
      <c r="C1791" s="58" t="str">
        <f t="shared" si="225"/>
        <v/>
      </c>
      <c r="D1791" s="58" t="str">
        <f>IF(OR(E1791=0,E1791=""),"",COUNTIF($E$7:E1791,E1791)&amp;E1791)</f>
        <v/>
      </c>
      <c r="E1791" s="58" t="str">
        <f t="shared" si="226"/>
        <v/>
      </c>
      <c r="F1791" s="57">
        <f t="shared" si="227"/>
        <v>0</v>
      </c>
      <c r="H1791" s="51"/>
      <c r="I1791" s="50"/>
      <c r="J1791" s="50"/>
      <c r="K1791" s="50"/>
      <c r="L1791" s="55" t="str">
        <f t="shared" si="230"/>
        <v/>
      </c>
      <c r="M1791" s="48"/>
      <c r="N1791" s="49"/>
      <c r="O1791" s="50"/>
      <c r="P1791" s="81" t="str">
        <f t="shared" si="229"/>
        <v/>
      </c>
      <c r="Q1791" s="5"/>
      <c r="R1791" s="81" t="str">
        <f t="shared" si="228"/>
        <v/>
      </c>
    </row>
    <row r="1792" spans="2:18" ht="13" x14ac:dyDescent="0.3">
      <c r="B1792" s="58">
        <f t="shared" si="224"/>
        <v>0</v>
      </c>
      <c r="C1792" s="58" t="str">
        <f t="shared" si="225"/>
        <v/>
      </c>
      <c r="D1792" s="58" t="str">
        <f>IF(OR(E1792=0,E1792=""),"",COUNTIF($E$7:E1792,E1792)&amp;E1792)</f>
        <v/>
      </c>
      <c r="E1792" s="58" t="str">
        <f t="shared" si="226"/>
        <v/>
      </c>
      <c r="F1792" s="57">
        <f t="shared" si="227"/>
        <v>0</v>
      </c>
      <c r="H1792" s="51"/>
      <c r="I1792" s="50"/>
      <c r="J1792" s="50"/>
      <c r="K1792" s="50"/>
      <c r="L1792" s="55" t="str">
        <f t="shared" si="230"/>
        <v/>
      </c>
      <c r="M1792" s="48"/>
      <c r="N1792" s="49"/>
      <c r="O1792" s="50"/>
      <c r="P1792" s="81" t="str">
        <f t="shared" si="229"/>
        <v/>
      </c>
      <c r="Q1792" s="5"/>
      <c r="R1792" s="81" t="str">
        <f t="shared" si="228"/>
        <v/>
      </c>
    </row>
    <row r="1793" spans="2:18" ht="13" x14ac:dyDescent="0.3">
      <c r="B1793" s="58">
        <f t="shared" si="224"/>
        <v>0</v>
      </c>
      <c r="C1793" s="58" t="str">
        <f t="shared" si="225"/>
        <v/>
      </c>
      <c r="D1793" s="58" t="str">
        <f>IF(OR(E1793=0,E1793=""),"",COUNTIF($E$7:E1793,E1793)&amp;E1793)</f>
        <v/>
      </c>
      <c r="E1793" s="58" t="str">
        <f t="shared" si="226"/>
        <v/>
      </c>
      <c r="F1793" s="57">
        <f t="shared" si="227"/>
        <v>0</v>
      </c>
      <c r="H1793" s="51"/>
      <c r="I1793" s="50"/>
      <c r="J1793" s="50"/>
      <c r="K1793" s="50"/>
      <c r="L1793" s="55" t="str">
        <f t="shared" si="230"/>
        <v/>
      </c>
      <c r="M1793" s="48"/>
      <c r="N1793" s="49"/>
      <c r="O1793" s="50"/>
      <c r="P1793" s="81" t="str">
        <f t="shared" si="229"/>
        <v/>
      </c>
      <c r="Q1793" s="5"/>
      <c r="R1793" s="81" t="str">
        <f t="shared" si="228"/>
        <v/>
      </c>
    </row>
    <row r="1794" spans="2:18" ht="13" x14ac:dyDescent="0.3">
      <c r="B1794" s="58">
        <f t="shared" si="224"/>
        <v>0</v>
      </c>
      <c r="C1794" s="58" t="str">
        <f t="shared" si="225"/>
        <v/>
      </c>
      <c r="D1794" s="58" t="str">
        <f>IF(OR(E1794=0,E1794=""),"",COUNTIF($E$7:E1794,E1794)&amp;E1794)</f>
        <v/>
      </c>
      <c r="E1794" s="58" t="str">
        <f t="shared" si="226"/>
        <v/>
      </c>
      <c r="F1794" s="57">
        <f t="shared" si="227"/>
        <v>0</v>
      </c>
      <c r="H1794" s="51"/>
      <c r="I1794" s="50"/>
      <c r="J1794" s="50"/>
      <c r="K1794" s="50"/>
      <c r="L1794" s="55" t="str">
        <f t="shared" si="230"/>
        <v/>
      </c>
      <c r="M1794" s="48"/>
      <c r="N1794" s="49"/>
      <c r="O1794" s="50"/>
      <c r="P1794" s="81" t="str">
        <f t="shared" si="229"/>
        <v/>
      </c>
      <c r="Q1794" s="5"/>
      <c r="R1794" s="81" t="str">
        <f t="shared" si="228"/>
        <v/>
      </c>
    </row>
    <row r="1795" spans="2:18" ht="13" x14ac:dyDescent="0.3">
      <c r="B1795" s="58">
        <f t="shared" si="224"/>
        <v>0</v>
      </c>
      <c r="C1795" s="58" t="str">
        <f t="shared" si="225"/>
        <v/>
      </c>
      <c r="D1795" s="58" t="str">
        <f>IF(OR(E1795=0,E1795=""),"",COUNTIF($E$7:E1795,E1795)&amp;E1795)</f>
        <v/>
      </c>
      <c r="E1795" s="58" t="str">
        <f t="shared" si="226"/>
        <v/>
      </c>
      <c r="F1795" s="57">
        <f t="shared" si="227"/>
        <v>0</v>
      </c>
      <c r="H1795" s="51"/>
      <c r="I1795" s="50"/>
      <c r="J1795" s="50"/>
      <c r="K1795" s="50"/>
      <c r="L1795" s="55" t="str">
        <f t="shared" si="230"/>
        <v/>
      </c>
      <c r="M1795" s="48"/>
      <c r="N1795" s="49"/>
      <c r="O1795" s="50"/>
      <c r="P1795" s="81" t="str">
        <f t="shared" si="229"/>
        <v/>
      </c>
      <c r="Q1795" s="5"/>
      <c r="R1795" s="81" t="str">
        <f t="shared" si="228"/>
        <v/>
      </c>
    </row>
    <row r="1796" spans="2:18" ht="13" x14ac:dyDescent="0.3">
      <c r="B1796" s="58">
        <f t="shared" si="224"/>
        <v>0</v>
      </c>
      <c r="C1796" s="58" t="str">
        <f t="shared" si="225"/>
        <v/>
      </c>
      <c r="D1796" s="58" t="str">
        <f>IF(OR(E1796=0,E1796=""),"",COUNTIF($E$7:E1796,E1796)&amp;E1796)</f>
        <v/>
      </c>
      <c r="E1796" s="58" t="str">
        <f t="shared" si="226"/>
        <v/>
      </c>
      <c r="F1796" s="57">
        <f t="shared" si="227"/>
        <v>0</v>
      </c>
      <c r="H1796" s="51"/>
      <c r="I1796" s="50"/>
      <c r="J1796" s="50"/>
      <c r="K1796" s="50"/>
      <c r="L1796" s="55" t="str">
        <f t="shared" si="230"/>
        <v/>
      </c>
      <c r="M1796" s="48"/>
      <c r="N1796" s="49"/>
      <c r="O1796" s="50"/>
      <c r="P1796" s="81" t="str">
        <f t="shared" si="229"/>
        <v/>
      </c>
      <c r="Q1796" s="5"/>
      <c r="R1796" s="81" t="str">
        <f t="shared" si="228"/>
        <v/>
      </c>
    </row>
    <row r="1797" spans="2:18" ht="13" x14ac:dyDescent="0.3">
      <c r="B1797" s="58">
        <f t="shared" si="224"/>
        <v>0</v>
      </c>
      <c r="C1797" s="58" t="str">
        <f t="shared" si="225"/>
        <v/>
      </c>
      <c r="D1797" s="58" t="str">
        <f>IF(OR(E1797=0,E1797=""),"",COUNTIF($E$7:E1797,E1797)&amp;E1797)</f>
        <v/>
      </c>
      <c r="E1797" s="58" t="str">
        <f t="shared" si="226"/>
        <v/>
      </c>
      <c r="F1797" s="57">
        <f t="shared" si="227"/>
        <v>0</v>
      </c>
      <c r="H1797" s="51"/>
      <c r="I1797" s="50"/>
      <c r="J1797" s="50"/>
      <c r="K1797" s="50"/>
      <c r="L1797" s="55" t="str">
        <f t="shared" si="230"/>
        <v/>
      </c>
      <c r="M1797" s="48"/>
      <c r="N1797" s="49"/>
      <c r="O1797" s="50"/>
      <c r="P1797" s="81" t="str">
        <f t="shared" si="229"/>
        <v/>
      </c>
      <c r="Q1797" s="5"/>
      <c r="R1797" s="81" t="str">
        <f t="shared" si="228"/>
        <v/>
      </c>
    </row>
    <row r="1798" spans="2:18" ht="13" x14ac:dyDescent="0.3">
      <c r="B1798" s="58">
        <f t="shared" si="224"/>
        <v>0</v>
      </c>
      <c r="C1798" s="58" t="str">
        <f t="shared" si="225"/>
        <v/>
      </c>
      <c r="D1798" s="58" t="str">
        <f>IF(OR(E1798=0,E1798=""),"",COUNTIF($E$7:E1798,E1798)&amp;E1798)</f>
        <v/>
      </c>
      <c r="E1798" s="58" t="str">
        <f t="shared" si="226"/>
        <v/>
      </c>
      <c r="F1798" s="57">
        <f t="shared" si="227"/>
        <v>0</v>
      </c>
      <c r="H1798" s="51"/>
      <c r="I1798" s="50"/>
      <c r="J1798" s="50"/>
      <c r="K1798" s="50"/>
      <c r="L1798" s="55" t="str">
        <f t="shared" si="230"/>
        <v/>
      </c>
      <c r="M1798" s="48"/>
      <c r="N1798" s="49"/>
      <c r="O1798" s="50"/>
      <c r="P1798" s="81" t="str">
        <f t="shared" si="229"/>
        <v/>
      </c>
      <c r="Q1798" s="5"/>
      <c r="R1798" s="81" t="str">
        <f t="shared" si="228"/>
        <v/>
      </c>
    </row>
    <row r="1799" spans="2:18" ht="13" x14ac:dyDescent="0.3">
      <c r="B1799" s="58">
        <f t="shared" si="224"/>
        <v>0</v>
      </c>
      <c r="C1799" s="58" t="str">
        <f t="shared" si="225"/>
        <v/>
      </c>
      <c r="D1799" s="58" t="str">
        <f>IF(OR(E1799=0,E1799=""),"",COUNTIF($E$7:E1799,E1799)&amp;E1799)</f>
        <v/>
      </c>
      <c r="E1799" s="58" t="str">
        <f t="shared" si="226"/>
        <v/>
      </c>
      <c r="F1799" s="57">
        <f t="shared" si="227"/>
        <v>0</v>
      </c>
      <c r="H1799" s="51"/>
      <c r="I1799" s="50"/>
      <c r="J1799" s="50"/>
      <c r="K1799" s="50"/>
      <c r="L1799" s="55" t="str">
        <f t="shared" si="230"/>
        <v/>
      </c>
      <c r="M1799" s="48"/>
      <c r="N1799" s="49"/>
      <c r="O1799" s="50"/>
      <c r="P1799" s="81" t="str">
        <f t="shared" si="229"/>
        <v/>
      </c>
      <c r="Q1799" s="5"/>
      <c r="R1799" s="81" t="str">
        <f t="shared" si="228"/>
        <v/>
      </c>
    </row>
    <row r="1800" spans="2:18" ht="13" x14ac:dyDescent="0.3">
      <c r="B1800" s="58">
        <f t="shared" si="224"/>
        <v>0</v>
      </c>
      <c r="C1800" s="58" t="str">
        <f t="shared" si="225"/>
        <v/>
      </c>
      <c r="D1800" s="58" t="str">
        <f>IF(OR(E1800=0,E1800=""),"",COUNTIF($E$7:E1800,E1800)&amp;E1800)</f>
        <v/>
      </c>
      <c r="E1800" s="58" t="str">
        <f t="shared" si="226"/>
        <v/>
      </c>
      <c r="F1800" s="57">
        <f t="shared" si="227"/>
        <v>0</v>
      </c>
      <c r="H1800" s="51"/>
      <c r="I1800" s="50"/>
      <c r="J1800" s="50"/>
      <c r="K1800" s="50"/>
      <c r="L1800" s="55" t="str">
        <f t="shared" si="230"/>
        <v/>
      </c>
      <c r="M1800" s="48"/>
      <c r="N1800" s="49"/>
      <c r="O1800" s="50"/>
      <c r="P1800" s="81" t="str">
        <f t="shared" si="229"/>
        <v/>
      </c>
      <c r="Q1800" s="5"/>
      <c r="R1800" s="81" t="str">
        <f t="shared" si="228"/>
        <v/>
      </c>
    </row>
    <row r="1801" spans="2:18" ht="13" x14ac:dyDescent="0.3">
      <c r="B1801" s="58">
        <f t="shared" si="224"/>
        <v>0</v>
      </c>
      <c r="C1801" s="58" t="str">
        <f t="shared" si="225"/>
        <v/>
      </c>
      <c r="D1801" s="58" t="str">
        <f>IF(OR(E1801=0,E1801=""),"",COUNTIF($E$7:E1801,E1801)&amp;E1801)</f>
        <v/>
      </c>
      <c r="E1801" s="58" t="str">
        <f t="shared" si="226"/>
        <v/>
      </c>
      <c r="F1801" s="57">
        <f t="shared" si="227"/>
        <v>0</v>
      </c>
      <c r="H1801" s="51"/>
      <c r="I1801" s="50"/>
      <c r="J1801" s="50"/>
      <c r="K1801" s="50"/>
      <c r="L1801" s="55" t="str">
        <f t="shared" si="230"/>
        <v/>
      </c>
      <c r="M1801" s="48"/>
      <c r="N1801" s="49"/>
      <c r="O1801" s="50"/>
      <c r="P1801" s="81" t="str">
        <f t="shared" si="229"/>
        <v/>
      </c>
      <c r="Q1801" s="5"/>
      <c r="R1801" s="81" t="str">
        <f t="shared" si="228"/>
        <v/>
      </c>
    </row>
    <row r="1802" spans="2:18" ht="13" x14ac:dyDescent="0.3">
      <c r="B1802" s="58">
        <f t="shared" si="224"/>
        <v>0</v>
      </c>
      <c r="C1802" s="58" t="str">
        <f t="shared" si="225"/>
        <v/>
      </c>
      <c r="D1802" s="58" t="str">
        <f>IF(OR(E1802=0,E1802=""),"",COUNTIF($E$7:E1802,E1802)&amp;E1802)</f>
        <v/>
      </c>
      <c r="E1802" s="58" t="str">
        <f t="shared" si="226"/>
        <v/>
      </c>
      <c r="F1802" s="57">
        <f t="shared" si="227"/>
        <v>0</v>
      </c>
      <c r="H1802" s="51"/>
      <c r="I1802" s="50"/>
      <c r="J1802" s="50"/>
      <c r="K1802" s="50"/>
      <c r="L1802" s="55" t="str">
        <f t="shared" si="230"/>
        <v/>
      </c>
      <c r="M1802" s="48"/>
      <c r="N1802" s="49"/>
      <c r="O1802" s="50"/>
      <c r="P1802" s="81" t="str">
        <f t="shared" si="229"/>
        <v/>
      </c>
      <c r="Q1802" s="5"/>
      <c r="R1802" s="81" t="str">
        <f t="shared" si="228"/>
        <v/>
      </c>
    </row>
    <row r="1803" spans="2:18" ht="13" x14ac:dyDescent="0.3">
      <c r="B1803" s="58">
        <f t="shared" si="224"/>
        <v>0</v>
      </c>
      <c r="C1803" s="58" t="str">
        <f t="shared" si="225"/>
        <v/>
      </c>
      <c r="D1803" s="58" t="str">
        <f>IF(OR(E1803=0,E1803=""),"",COUNTIF($E$7:E1803,E1803)&amp;E1803)</f>
        <v/>
      </c>
      <c r="E1803" s="58" t="str">
        <f t="shared" si="226"/>
        <v/>
      </c>
      <c r="F1803" s="57">
        <f t="shared" si="227"/>
        <v>0</v>
      </c>
      <c r="H1803" s="51"/>
      <c r="I1803" s="50"/>
      <c r="J1803" s="50"/>
      <c r="K1803" s="50"/>
      <c r="L1803" s="55" t="str">
        <f t="shared" si="230"/>
        <v/>
      </c>
      <c r="M1803" s="48"/>
      <c r="N1803" s="49"/>
      <c r="O1803" s="50"/>
      <c r="P1803" s="81" t="str">
        <f t="shared" si="229"/>
        <v/>
      </c>
      <c r="Q1803" s="5"/>
      <c r="R1803" s="81" t="str">
        <f t="shared" si="228"/>
        <v/>
      </c>
    </row>
    <row r="1804" spans="2:18" ht="13" x14ac:dyDescent="0.3">
      <c r="B1804" s="58">
        <f t="shared" ref="B1804:B1873" si="231">IF(C1804&lt;&gt;"","",K1804)</f>
        <v>0</v>
      </c>
      <c r="C1804" s="58" t="str">
        <f t="shared" ref="C1804:C1873" si="232">IF(LEFT(I1804,3)="JP-",K1804,"")</f>
        <v/>
      </c>
      <c r="D1804" s="58" t="str">
        <f>IF(OR(E1804=0,E1804=""),"",COUNTIF($E$7:E1804,E1804)&amp;E1804)</f>
        <v/>
      </c>
      <c r="E1804" s="58" t="str">
        <f t="shared" ref="E1804:E1873" si="233">IF(K1804=Filter_BB,K1804,"")</f>
        <v/>
      </c>
      <c r="F1804" s="57">
        <f t="shared" ref="F1804:F1873" si="234">IF(J1804="",0,1)</f>
        <v>0</v>
      </c>
      <c r="H1804" s="51"/>
      <c r="I1804" s="50"/>
      <c r="J1804" s="50"/>
      <c r="K1804" s="50"/>
      <c r="L1804" s="55" t="str">
        <f t="shared" si="230"/>
        <v/>
      </c>
      <c r="M1804" s="48"/>
      <c r="N1804" s="49"/>
      <c r="O1804" s="50"/>
      <c r="P1804" s="81" t="str">
        <f t="shared" si="229"/>
        <v/>
      </c>
      <c r="Q1804" s="5"/>
      <c r="R1804" s="81" t="str">
        <f t="shared" ref="R1804:R1873" si="235">IF($O1804&gt;0,$O1804,IF($H1804&gt;0,IF($O1805&gt;0,$O1805,""),""))</f>
        <v/>
      </c>
    </row>
    <row r="1805" spans="2:18" ht="13" x14ac:dyDescent="0.3">
      <c r="B1805" s="58">
        <f t="shared" si="231"/>
        <v>0</v>
      </c>
      <c r="C1805" s="58" t="str">
        <f t="shared" si="232"/>
        <v/>
      </c>
      <c r="D1805" s="58" t="str">
        <f>IF(OR(E1805=0,E1805=""),"",COUNTIF($E$7:E1805,E1805)&amp;E1805)</f>
        <v/>
      </c>
      <c r="E1805" s="58" t="str">
        <f t="shared" si="233"/>
        <v/>
      </c>
      <c r="F1805" s="57">
        <f t="shared" si="234"/>
        <v>0</v>
      </c>
      <c r="H1805" s="51"/>
      <c r="I1805" s="50"/>
      <c r="J1805" s="50"/>
      <c r="K1805" s="50"/>
      <c r="L1805" s="55" t="str">
        <f t="shared" si="230"/>
        <v/>
      </c>
      <c r="M1805" s="48"/>
      <c r="N1805" s="49"/>
      <c r="O1805" s="50"/>
      <c r="P1805" s="81" t="str">
        <f t="shared" ref="P1805:P1874" si="236">IF(O1805&gt;0,O1805,IF(H1805&gt;0,IF(OR(P1804="F.TTD",P1804=""),R1806,P1804),""))</f>
        <v/>
      </c>
      <c r="Q1805" s="5"/>
      <c r="R1805" s="81" t="str">
        <f t="shared" si="235"/>
        <v/>
      </c>
    </row>
    <row r="1806" spans="2:18" ht="13" x14ac:dyDescent="0.3">
      <c r="B1806" s="58">
        <f t="shared" si="231"/>
        <v>0</v>
      </c>
      <c r="C1806" s="58" t="str">
        <f t="shared" si="232"/>
        <v/>
      </c>
      <c r="D1806" s="58" t="str">
        <f>IF(OR(E1806=0,E1806=""),"",COUNTIF($E$7:E1806,E1806)&amp;E1806)</f>
        <v/>
      </c>
      <c r="E1806" s="58" t="str">
        <f t="shared" si="233"/>
        <v/>
      </c>
      <c r="F1806" s="57">
        <f t="shared" si="234"/>
        <v>0</v>
      </c>
      <c r="H1806" s="51"/>
      <c r="I1806" s="50"/>
      <c r="J1806" s="50"/>
      <c r="K1806" s="50"/>
      <c r="L1806" s="55" t="str">
        <f t="shared" si="230"/>
        <v/>
      </c>
      <c r="M1806" s="48"/>
      <c r="N1806" s="49"/>
      <c r="O1806" s="50"/>
      <c r="P1806" s="81" t="str">
        <f t="shared" si="236"/>
        <v/>
      </c>
      <c r="Q1806" s="5"/>
      <c r="R1806" s="81" t="str">
        <f t="shared" si="235"/>
        <v/>
      </c>
    </row>
    <row r="1807" spans="2:18" ht="13" x14ac:dyDescent="0.3">
      <c r="B1807" s="58">
        <f t="shared" si="231"/>
        <v>0</v>
      </c>
      <c r="C1807" s="58" t="str">
        <f t="shared" si="232"/>
        <v/>
      </c>
      <c r="D1807" s="58" t="str">
        <f>IF(OR(E1807=0,E1807=""),"",COUNTIF($E$7:E1807,E1807)&amp;E1807)</f>
        <v/>
      </c>
      <c r="E1807" s="58" t="str">
        <f t="shared" si="233"/>
        <v/>
      </c>
      <c r="F1807" s="57">
        <f t="shared" si="234"/>
        <v>0</v>
      </c>
      <c r="H1807" s="51"/>
      <c r="I1807" s="50"/>
      <c r="J1807" s="50"/>
      <c r="K1807" s="50"/>
      <c r="L1807" s="55" t="str">
        <f t="shared" si="230"/>
        <v/>
      </c>
      <c r="M1807" s="48"/>
      <c r="N1807" s="49"/>
      <c r="O1807" s="50"/>
      <c r="P1807" s="81" t="str">
        <f t="shared" si="236"/>
        <v/>
      </c>
      <c r="Q1807" s="5"/>
      <c r="R1807" s="81" t="str">
        <f t="shared" si="235"/>
        <v/>
      </c>
    </row>
    <row r="1808" spans="2:18" ht="13" x14ac:dyDescent="0.3">
      <c r="B1808" s="58">
        <f t="shared" si="231"/>
        <v>0</v>
      </c>
      <c r="C1808" s="58" t="str">
        <f t="shared" si="232"/>
        <v/>
      </c>
      <c r="D1808" s="58" t="str">
        <f>IF(OR(E1808=0,E1808=""),"",COUNTIF($E$7:E1808,E1808)&amp;E1808)</f>
        <v/>
      </c>
      <c r="E1808" s="58" t="str">
        <f t="shared" si="233"/>
        <v/>
      </c>
      <c r="F1808" s="57">
        <f t="shared" si="234"/>
        <v>0</v>
      </c>
      <c r="H1808" s="51"/>
      <c r="I1808" s="50"/>
      <c r="J1808" s="50"/>
      <c r="K1808" s="50"/>
      <c r="L1808" s="55" t="str">
        <f t="shared" si="230"/>
        <v/>
      </c>
      <c r="M1808" s="48"/>
      <c r="N1808" s="49"/>
      <c r="O1808" s="50"/>
      <c r="P1808" s="81" t="str">
        <f t="shared" si="236"/>
        <v/>
      </c>
      <c r="Q1808" s="5"/>
      <c r="R1808" s="81" t="str">
        <f t="shared" si="235"/>
        <v/>
      </c>
    </row>
    <row r="1809" spans="2:18" ht="13" x14ac:dyDescent="0.3">
      <c r="B1809" s="58">
        <f t="shared" si="231"/>
        <v>0</v>
      </c>
      <c r="C1809" s="58" t="str">
        <f t="shared" si="232"/>
        <v/>
      </c>
      <c r="D1809" s="58" t="str">
        <f>IF(OR(E1809=0,E1809=""),"",COUNTIF($E$7:E1809,E1809)&amp;E1809)</f>
        <v/>
      </c>
      <c r="E1809" s="58" t="str">
        <f t="shared" si="233"/>
        <v/>
      </c>
      <c r="F1809" s="57">
        <f t="shared" si="234"/>
        <v>0</v>
      </c>
      <c r="H1809" s="51"/>
      <c r="I1809" s="50"/>
      <c r="J1809" s="50"/>
      <c r="K1809" s="50"/>
      <c r="L1809" s="55" t="str">
        <f t="shared" si="230"/>
        <v/>
      </c>
      <c r="M1809" s="48"/>
      <c r="N1809" s="49"/>
      <c r="O1809" s="50"/>
      <c r="P1809" s="81" t="str">
        <f t="shared" si="236"/>
        <v/>
      </c>
      <c r="Q1809" s="5"/>
      <c r="R1809" s="81" t="str">
        <f t="shared" si="235"/>
        <v/>
      </c>
    </row>
    <row r="1810" spans="2:18" ht="13" x14ac:dyDescent="0.3">
      <c r="B1810" s="58">
        <f t="shared" si="231"/>
        <v>0</v>
      </c>
      <c r="C1810" s="58" t="str">
        <f t="shared" si="232"/>
        <v/>
      </c>
      <c r="D1810" s="58" t="str">
        <f>IF(OR(E1810=0,E1810=""),"",COUNTIF($E$7:E1810,E1810)&amp;E1810)</f>
        <v/>
      </c>
      <c r="E1810" s="58" t="str">
        <f t="shared" si="233"/>
        <v/>
      </c>
      <c r="F1810" s="57">
        <f t="shared" si="234"/>
        <v>0</v>
      </c>
      <c r="H1810" s="51"/>
      <c r="I1810" s="50"/>
      <c r="J1810" s="50"/>
      <c r="K1810" s="50"/>
      <c r="L1810" s="55" t="str">
        <f t="shared" si="230"/>
        <v/>
      </c>
      <c r="M1810" s="48"/>
      <c r="N1810" s="49"/>
      <c r="O1810" s="50"/>
      <c r="P1810" s="81" t="str">
        <f t="shared" si="236"/>
        <v/>
      </c>
      <c r="Q1810" s="5"/>
      <c r="R1810" s="81" t="str">
        <f t="shared" si="235"/>
        <v/>
      </c>
    </row>
    <row r="1811" spans="2:18" ht="13" x14ac:dyDescent="0.3">
      <c r="B1811" s="58">
        <f t="shared" si="231"/>
        <v>0</v>
      </c>
      <c r="C1811" s="58" t="str">
        <f t="shared" si="232"/>
        <v/>
      </c>
      <c r="D1811" s="58" t="str">
        <f>IF(OR(E1811=0,E1811=""),"",COUNTIF($E$7:E1811,E1811)&amp;E1811)</f>
        <v/>
      </c>
      <c r="E1811" s="58" t="str">
        <f t="shared" si="233"/>
        <v/>
      </c>
      <c r="F1811" s="57">
        <f t="shared" si="234"/>
        <v>0</v>
      </c>
      <c r="H1811" s="51"/>
      <c r="I1811" s="50"/>
      <c r="J1811" s="50"/>
      <c r="K1811" s="50"/>
      <c r="L1811" s="55" t="str">
        <f t="shared" si="230"/>
        <v/>
      </c>
      <c r="M1811" s="48"/>
      <c r="N1811" s="49"/>
      <c r="O1811" s="50"/>
      <c r="P1811" s="81" t="str">
        <f t="shared" si="236"/>
        <v/>
      </c>
      <c r="Q1811" s="5"/>
      <c r="R1811" s="81" t="str">
        <f t="shared" si="235"/>
        <v/>
      </c>
    </row>
    <row r="1812" spans="2:18" ht="13" x14ac:dyDescent="0.3">
      <c r="B1812" s="58">
        <f t="shared" si="231"/>
        <v>0</v>
      </c>
      <c r="C1812" s="58" t="str">
        <f t="shared" si="232"/>
        <v/>
      </c>
      <c r="D1812" s="58" t="str">
        <f>IF(OR(E1812=0,E1812=""),"",COUNTIF($E$7:E1812,E1812)&amp;E1812)</f>
        <v/>
      </c>
      <c r="E1812" s="58" t="str">
        <f t="shared" si="233"/>
        <v/>
      </c>
      <c r="F1812" s="57">
        <f t="shared" si="234"/>
        <v>0</v>
      </c>
      <c r="H1812" s="51"/>
      <c r="I1812" s="50"/>
      <c r="J1812" s="50"/>
      <c r="K1812" s="50"/>
      <c r="L1812" s="55" t="str">
        <f t="shared" si="230"/>
        <v/>
      </c>
      <c r="M1812" s="48"/>
      <c r="N1812" s="49"/>
      <c r="O1812" s="50"/>
      <c r="P1812" s="81" t="str">
        <f t="shared" si="236"/>
        <v/>
      </c>
      <c r="Q1812" s="5"/>
      <c r="R1812" s="81" t="str">
        <f t="shared" si="235"/>
        <v/>
      </c>
    </row>
    <row r="1813" spans="2:18" ht="13" x14ac:dyDescent="0.3">
      <c r="B1813" s="58">
        <f t="shared" si="231"/>
        <v>0</v>
      </c>
      <c r="C1813" s="58" t="str">
        <f t="shared" si="232"/>
        <v/>
      </c>
      <c r="D1813" s="58" t="str">
        <f>IF(OR(E1813=0,E1813=""),"",COUNTIF($E$7:E1813,E1813)&amp;E1813)</f>
        <v/>
      </c>
      <c r="E1813" s="58" t="str">
        <f t="shared" si="233"/>
        <v/>
      </c>
      <c r="F1813" s="57">
        <f t="shared" si="234"/>
        <v>0</v>
      </c>
      <c r="H1813" s="51"/>
      <c r="I1813" s="50"/>
      <c r="J1813" s="50"/>
      <c r="K1813" s="50"/>
      <c r="L1813" s="55" t="str">
        <f t="shared" si="230"/>
        <v/>
      </c>
      <c r="M1813" s="48"/>
      <c r="N1813" s="49"/>
      <c r="O1813" s="50"/>
      <c r="P1813" s="81" t="str">
        <f t="shared" si="236"/>
        <v/>
      </c>
      <c r="Q1813" s="5"/>
      <c r="R1813" s="81" t="str">
        <f t="shared" si="235"/>
        <v/>
      </c>
    </row>
    <row r="1814" spans="2:18" ht="13" x14ac:dyDescent="0.3">
      <c r="B1814" s="58">
        <f t="shared" si="231"/>
        <v>0</v>
      </c>
      <c r="C1814" s="58" t="str">
        <f t="shared" si="232"/>
        <v/>
      </c>
      <c r="D1814" s="58" t="str">
        <f>IF(OR(E1814=0,E1814=""),"",COUNTIF($E$7:E1814,E1814)&amp;E1814)</f>
        <v/>
      </c>
      <c r="E1814" s="58" t="str">
        <f t="shared" si="233"/>
        <v/>
      </c>
      <c r="F1814" s="57">
        <f t="shared" si="234"/>
        <v>0</v>
      </c>
      <c r="H1814" s="51"/>
      <c r="I1814" s="50"/>
      <c r="J1814" s="50"/>
      <c r="K1814" s="50"/>
      <c r="L1814" s="55" t="str">
        <f t="shared" si="230"/>
        <v/>
      </c>
      <c r="M1814" s="48"/>
      <c r="N1814" s="49"/>
      <c r="O1814" s="50"/>
      <c r="P1814" s="81" t="str">
        <f t="shared" si="236"/>
        <v/>
      </c>
      <c r="Q1814" s="5"/>
      <c r="R1814" s="81" t="str">
        <f t="shared" si="235"/>
        <v/>
      </c>
    </row>
    <row r="1815" spans="2:18" ht="13" x14ac:dyDescent="0.3">
      <c r="B1815" s="58">
        <f t="shared" si="231"/>
        <v>0</v>
      </c>
      <c r="C1815" s="58" t="str">
        <f t="shared" si="232"/>
        <v/>
      </c>
      <c r="D1815" s="58" t="str">
        <f>IF(OR(E1815=0,E1815=""),"",COUNTIF($E$7:E1815,E1815)&amp;E1815)</f>
        <v/>
      </c>
      <c r="E1815" s="58" t="str">
        <f t="shared" si="233"/>
        <v/>
      </c>
      <c r="F1815" s="57">
        <f t="shared" si="234"/>
        <v>0</v>
      </c>
      <c r="H1815" s="51"/>
      <c r="I1815" s="50"/>
      <c r="J1815" s="50"/>
      <c r="K1815" s="50"/>
      <c r="L1815" s="55" t="str">
        <f t="shared" si="230"/>
        <v/>
      </c>
      <c r="M1815" s="48"/>
      <c r="N1815" s="49"/>
      <c r="O1815" s="50"/>
      <c r="P1815" s="81" t="str">
        <f t="shared" si="236"/>
        <v/>
      </c>
      <c r="Q1815" s="5"/>
      <c r="R1815" s="81" t="str">
        <f t="shared" si="235"/>
        <v/>
      </c>
    </row>
    <row r="1816" spans="2:18" ht="13" x14ac:dyDescent="0.3">
      <c r="B1816" s="58">
        <f t="shared" si="231"/>
        <v>0</v>
      </c>
      <c r="C1816" s="58" t="str">
        <f t="shared" si="232"/>
        <v/>
      </c>
      <c r="D1816" s="58" t="str">
        <f>IF(OR(E1816=0,E1816=""),"",COUNTIF($E$7:E1816,E1816)&amp;E1816)</f>
        <v/>
      </c>
      <c r="E1816" s="58" t="str">
        <f t="shared" si="233"/>
        <v/>
      </c>
      <c r="F1816" s="57">
        <f t="shared" si="234"/>
        <v>0</v>
      </c>
      <c r="H1816" s="51"/>
      <c r="I1816" s="50"/>
      <c r="J1816" s="50"/>
      <c r="K1816" s="50"/>
      <c r="L1816" s="55" t="str">
        <f t="shared" si="230"/>
        <v/>
      </c>
      <c r="M1816" s="48"/>
      <c r="N1816" s="49"/>
      <c r="O1816" s="50"/>
      <c r="P1816" s="81" t="str">
        <f t="shared" si="236"/>
        <v/>
      </c>
      <c r="Q1816" s="5"/>
      <c r="R1816" s="81" t="str">
        <f t="shared" si="235"/>
        <v/>
      </c>
    </row>
    <row r="1817" spans="2:18" ht="13" x14ac:dyDescent="0.3">
      <c r="B1817" s="58">
        <f t="shared" si="231"/>
        <v>0</v>
      </c>
      <c r="C1817" s="58" t="str">
        <f t="shared" si="232"/>
        <v/>
      </c>
      <c r="D1817" s="58" t="str">
        <f>IF(OR(E1817=0,E1817=""),"",COUNTIF($E$7:E1817,E1817)&amp;E1817)</f>
        <v/>
      </c>
      <c r="E1817" s="58" t="str">
        <f t="shared" si="233"/>
        <v/>
      </c>
      <c r="F1817" s="57">
        <f t="shared" si="234"/>
        <v>0</v>
      </c>
      <c r="H1817" s="51"/>
      <c r="I1817" s="50"/>
      <c r="J1817" s="50"/>
      <c r="K1817" s="50"/>
      <c r="L1817" s="55" t="str">
        <f t="shared" si="230"/>
        <v/>
      </c>
      <c r="M1817" s="48"/>
      <c r="N1817" s="49"/>
      <c r="O1817" s="50"/>
      <c r="P1817" s="81" t="str">
        <f t="shared" si="236"/>
        <v/>
      </c>
      <c r="Q1817" s="5"/>
      <c r="R1817" s="81" t="str">
        <f t="shared" si="235"/>
        <v/>
      </c>
    </row>
    <row r="1818" spans="2:18" ht="13" x14ac:dyDescent="0.3">
      <c r="B1818" s="58">
        <f t="shared" si="231"/>
        <v>0</v>
      </c>
      <c r="C1818" s="58" t="str">
        <f t="shared" si="232"/>
        <v/>
      </c>
      <c r="D1818" s="58" t="str">
        <f>IF(OR(E1818=0,E1818=""),"",COUNTIF($E$7:E1818,E1818)&amp;E1818)</f>
        <v/>
      </c>
      <c r="E1818" s="58" t="str">
        <f t="shared" si="233"/>
        <v/>
      </c>
      <c r="F1818" s="57">
        <f t="shared" si="234"/>
        <v>0</v>
      </c>
      <c r="H1818" s="51"/>
      <c r="I1818" s="50"/>
      <c r="J1818" s="50"/>
      <c r="K1818" s="50"/>
      <c r="L1818" s="55" t="str">
        <f t="shared" si="230"/>
        <v/>
      </c>
      <c r="M1818" s="48"/>
      <c r="N1818" s="49"/>
      <c r="O1818" s="50"/>
      <c r="P1818" s="81" t="str">
        <f t="shared" si="236"/>
        <v/>
      </c>
      <c r="Q1818" s="5"/>
      <c r="R1818" s="81" t="str">
        <f t="shared" si="235"/>
        <v/>
      </c>
    </row>
    <row r="1819" spans="2:18" ht="13" x14ac:dyDescent="0.3">
      <c r="B1819" s="58">
        <f t="shared" si="231"/>
        <v>0</v>
      </c>
      <c r="C1819" s="58" t="str">
        <f t="shared" si="232"/>
        <v/>
      </c>
      <c r="D1819" s="58" t="str">
        <f>IF(OR(E1819=0,E1819=""),"",COUNTIF($E$7:E1819,E1819)&amp;E1819)</f>
        <v/>
      </c>
      <c r="E1819" s="58" t="str">
        <f t="shared" si="233"/>
        <v/>
      </c>
      <c r="F1819" s="57">
        <f t="shared" si="234"/>
        <v>0</v>
      </c>
      <c r="H1819" s="51"/>
      <c r="I1819" s="50"/>
      <c r="J1819" s="50"/>
      <c r="K1819" s="50"/>
      <c r="L1819" s="55" t="str">
        <f t="shared" si="230"/>
        <v/>
      </c>
      <c r="M1819" s="48"/>
      <c r="N1819" s="49"/>
      <c r="O1819" s="50"/>
      <c r="P1819" s="81" t="str">
        <f t="shared" si="236"/>
        <v/>
      </c>
      <c r="Q1819" s="5"/>
      <c r="R1819" s="81" t="str">
        <f t="shared" si="235"/>
        <v/>
      </c>
    </row>
    <row r="1820" spans="2:18" ht="13" x14ac:dyDescent="0.3">
      <c r="B1820" s="58">
        <f t="shared" si="231"/>
        <v>0</v>
      </c>
      <c r="C1820" s="58" t="str">
        <f t="shared" si="232"/>
        <v/>
      </c>
      <c r="D1820" s="58" t="str">
        <f>IF(OR(E1820=0,E1820=""),"",COUNTIF($E$7:E1820,E1820)&amp;E1820)</f>
        <v/>
      </c>
      <c r="E1820" s="58" t="str">
        <f t="shared" si="233"/>
        <v/>
      </c>
      <c r="F1820" s="57">
        <f t="shared" si="234"/>
        <v>0</v>
      </c>
      <c r="H1820" s="51"/>
      <c r="I1820" s="50"/>
      <c r="J1820" s="50"/>
      <c r="K1820" s="50"/>
      <c r="L1820" s="55" t="str">
        <f t="shared" si="230"/>
        <v/>
      </c>
      <c r="M1820" s="48"/>
      <c r="N1820" s="49"/>
      <c r="O1820" s="50"/>
      <c r="P1820" s="81" t="str">
        <f t="shared" si="236"/>
        <v/>
      </c>
      <c r="Q1820" s="5"/>
      <c r="R1820" s="81" t="str">
        <f t="shared" si="235"/>
        <v/>
      </c>
    </row>
    <row r="1821" spans="2:18" ht="13" x14ac:dyDescent="0.3">
      <c r="B1821" s="58">
        <f t="shared" si="231"/>
        <v>0</v>
      </c>
      <c r="C1821" s="58" t="str">
        <f t="shared" si="232"/>
        <v/>
      </c>
      <c r="D1821" s="58" t="str">
        <f>IF(OR(E1821=0,E1821=""),"",COUNTIF($E$7:E1821,E1821)&amp;E1821)</f>
        <v/>
      </c>
      <c r="E1821" s="58" t="str">
        <f t="shared" si="233"/>
        <v/>
      </c>
      <c r="F1821" s="57">
        <f t="shared" si="234"/>
        <v>0</v>
      </c>
      <c r="H1821" s="51"/>
      <c r="I1821" s="50"/>
      <c r="J1821" s="50"/>
      <c r="K1821" s="50"/>
      <c r="L1821" s="55" t="str">
        <f t="shared" si="230"/>
        <v/>
      </c>
      <c r="M1821" s="48"/>
      <c r="N1821" s="49"/>
      <c r="O1821" s="50"/>
      <c r="P1821" s="81" t="str">
        <f t="shared" si="236"/>
        <v/>
      </c>
      <c r="Q1821" s="5"/>
      <c r="R1821" s="81" t="str">
        <f t="shared" si="235"/>
        <v/>
      </c>
    </row>
    <row r="1822" spans="2:18" ht="13" x14ac:dyDescent="0.3">
      <c r="B1822" s="58">
        <f t="shared" si="231"/>
        <v>0</v>
      </c>
      <c r="C1822" s="58" t="str">
        <f t="shared" si="232"/>
        <v/>
      </c>
      <c r="D1822" s="58" t="str">
        <f>IF(OR(E1822=0,E1822=""),"",COUNTIF($E$7:E1822,E1822)&amp;E1822)</f>
        <v/>
      </c>
      <c r="E1822" s="58" t="str">
        <f t="shared" si="233"/>
        <v/>
      </c>
      <c r="F1822" s="57">
        <f t="shared" si="234"/>
        <v>0</v>
      </c>
      <c r="H1822" s="51"/>
      <c r="I1822" s="50"/>
      <c r="J1822" s="50"/>
      <c r="K1822" s="50"/>
      <c r="L1822" s="55" t="str">
        <f t="shared" si="230"/>
        <v/>
      </c>
      <c r="M1822" s="48"/>
      <c r="N1822" s="49"/>
      <c r="O1822" s="50"/>
      <c r="P1822" s="81" t="str">
        <f t="shared" si="236"/>
        <v/>
      </c>
      <c r="Q1822" s="5"/>
      <c r="R1822" s="81" t="str">
        <f t="shared" si="235"/>
        <v/>
      </c>
    </row>
    <row r="1823" spans="2:18" ht="13" x14ac:dyDescent="0.3">
      <c r="B1823" s="58">
        <f t="shared" si="231"/>
        <v>0</v>
      </c>
      <c r="C1823" s="58" t="str">
        <f t="shared" si="232"/>
        <v/>
      </c>
      <c r="D1823" s="58" t="str">
        <f>IF(OR(E1823=0,E1823=""),"",COUNTIF($E$7:E1823,E1823)&amp;E1823)</f>
        <v/>
      </c>
      <c r="E1823" s="58" t="str">
        <f t="shared" si="233"/>
        <v/>
      </c>
      <c r="F1823" s="57">
        <f t="shared" si="234"/>
        <v>0</v>
      </c>
      <c r="H1823" s="51"/>
      <c r="I1823" s="50"/>
      <c r="J1823" s="50"/>
      <c r="K1823" s="50"/>
      <c r="L1823" s="55" t="str">
        <f t="shared" ref="L1823:L1899" si="237">IFERROR(IF(K1823="","",VLOOKUP(K1823,T_Akun,2,0)),"Cek Kembali Kode Akun nya!!!")</f>
        <v/>
      </c>
      <c r="M1823" s="48"/>
      <c r="N1823" s="49"/>
      <c r="O1823" s="50"/>
      <c r="P1823" s="81" t="str">
        <f t="shared" si="236"/>
        <v/>
      </c>
      <c r="Q1823" s="5"/>
      <c r="R1823" s="81" t="str">
        <f t="shared" si="235"/>
        <v/>
      </c>
    </row>
    <row r="1824" spans="2:18" ht="13" x14ac:dyDescent="0.3">
      <c r="B1824" s="58">
        <f t="shared" si="231"/>
        <v>0</v>
      </c>
      <c r="C1824" s="58" t="str">
        <f t="shared" si="232"/>
        <v/>
      </c>
      <c r="D1824" s="58" t="str">
        <f>IF(OR(E1824=0,E1824=""),"",COUNTIF($E$7:E1824,E1824)&amp;E1824)</f>
        <v/>
      </c>
      <c r="E1824" s="58" t="str">
        <f t="shared" si="233"/>
        <v/>
      </c>
      <c r="F1824" s="57">
        <f t="shared" si="234"/>
        <v>0</v>
      </c>
      <c r="H1824" s="51"/>
      <c r="I1824" s="50"/>
      <c r="J1824" s="50"/>
      <c r="K1824" s="50"/>
      <c r="L1824" s="55" t="str">
        <f t="shared" si="237"/>
        <v/>
      </c>
      <c r="M1824" s="48"/>
      <c r="N1824" s="49"/>
      <c r="O1824" s="50"/>
      <c r="P1824" s="81" t="str">
        <f t="shared" si="236"/>
        <v/>
      </c>
      <c r="Q1824" s="5"/>
      <c r="R1824" s="81" t="str">
        <f t="shared" si="235"/>
        <v/>
      </c>
    </row>
    <row r="1825" spans="2:18" ht="13" x14ac:dyDescent="0.3">
      <c r="B1825" s="58">
        <f t="shared" si="231"/>
        <v>0</v>
      </c>
      <c r="C1825" s="58" t="str">
        <f t="shared" si="232"/>
        <v/>
      </c>
      <c r="D1825" s="58" t="str">
        <f>IF(OR(E1825=0,E1825=""),"",COUNTIF($E$7:E1825,E1825)&amp;E1825)</f>
        <v/>
      </c>
      <c r="E1825" s="58" t="str">
        <f t="shared" si="233"/>
        <v/>
      </c>
      <c r="F1825" s="57">
        <f t="shared" si="234"/>
        <v>0</v>
      </c>
      <c r="H1825" s="51"/>
      <c r="I1825" s="50"/>
      <c r="J1825" s="50"/>
      <c r="K1825" s="50"/>
      <c r="L1825" s="55" t="str">
        <f t="shared" si="237"/>
        <v/>
      </c>
      <c r="M1825" s="48"/>
      <c r="N1825" s="49"/>
      <c r="O1825" s="50"/>
      <c r="P1825" s="81" t="str">
        <f t="shared" si="236"/>
        <v/>
      </c>
      <c r="Q1825" s="5"/>
      <c r="R1825" s="81" t="str">
        <f t="shared" si="235"/>
        <v/>
      </c>
    </row>
    <row r="1826" spans="2:18" ht="13" x14ac:dyDescent="0.3">
      <c r="B1826" s="58">
        <f t="shared" si="231"/>
        <v>0</v>
      </c>
      <c r="C1826" s="58" t="str">
        <f t="shared" si="232"/>
        <v/>
      </c>
      <c r="D1826" s="58" t="str">
        <f>IF(OR(E1826=0,E1826=""),"",COUNTIF($E$7:E1826,E1826)&amp;E1826)</f>
        <v/>
      </c>
      <c r="E1826" s="58" t="str">
        <f t="shared" si="233"/>
        <v/>
      </c>
      <c r="F1826" s="57">
        <f t="shared" si="234"/>
        <v>0</v>
      </c>
      <c r="H1826" s="51"/>
      <c r="I1826" s="50"/>
      <c r="J1826" s="50"/>
      <c r="K1826" s="50"/>
      <c r="L1826" s="55" t="str">
        <f t="shared" si="237"/>
        <v/>
      </c>
      <c r="M1826" s="48"/>
      <c r="N1826" s="49"/>
      <c r="O1826" s="50"/>
      <c r="P1826" s="81" t="str">
        <f t="shared" si="236"/>
        <v/>
      </c>
      <c r="Q1826" s="5"/>
      <c r="R1826" s="81" t="str">
        <f t="shared" si="235"/>
        <v/>
      </c>
    </row>
    <row r="1827" spans="2:18" ht="13" x14ac:dyDescent="0.3">
      <c r="B1827" s="58">
        <f t="shared" si="231"/>
        <v>0</v>
      </c>
      <c r="C1827" s="58" t="str">
        <f t="shared" si="232"/>
        <v/>
      </c>
      <c r="D1827" s="58" t="str">
        <f>IF(OR(E1827=0,E1827=""),"",COUNTIF($E$7:E1827,E1827)&amp;E1827)</f>
        <v/>
      </c>
      <c r="E1827" s="58" t="str">
        <f t="shared" si="233"/>
        <v/>
      </c>
      <c r="F1827" s="57">
        <f t="shared" si="234"/>
        <v>0</v>
      </c>
      <c r="H1827" s="51"/>
      <c r="I1827" s="50"/>
      <c r="J1827" s="50"/>
      <c r="K1827" s="50"/>
      <c r="L1827" s="55" t="str">
        <f t="shared" si="237"/>
        <v/>
      </c>
      <c r="M1827" s="48"/>
      <c r="N1827" s="49"/>
      <c r="O1827" s="50"/>
      <c r="P1827" s="81" t="str">
        <f t="shared" si="236"/>
        <v/>
      </c>
      <c r="Q1827" s="5"/>
      <c r="R1827" s="81" t="str">
        <f t="shared" si="235"/>
        <v/>
      </c>
    </row>
    <row r="1828" spans="2:18" ht="13" x14ac:dyDescent="0.3">
      <c r="B1828" s="58">
        <f t="shared" si="231"/>
        <v>0</v>
      </c>
      <c r="C1828" s="58" t="str">
        <f t="shared" si="232"/>
        <v/>
      </c>
      <c r="D1828" s="58" t="str">
        <f>IF(OR(E1828=0,E1828=""),"",COUNTIF($E$7:E1828,E1828)&amp;E1828)</f>
        <v/>
      </c>
      <c r="E1828" s="58" t="str">
        <f t="shared" si="233"/>
        <v/>
      </c>
      <c r="F1828" s="57">
        <f t="shared" si="234"/>
        <v>0</v>
      </c>
      <c r="H1828" s="51"/>
      <c r="I1828" s="50"/>
      <c r="J1828" s="50"/>
      <c r="K1828" s="50"/>
      <c r="L1828" s="55" t="str">
        <f t="shared" si="237"/>
        <v/>
      </c>
      <c r="M1828" s="48"/>
      <c r="N1828" s="49"/>
      <c r="O1828" s="50"/>
      <c r="P1828" s="81" t="str">
        <f t="shared" si="236"/>
        <v/>
      </c>
      <c r="Q1828" s="5"/>
      <c r="R1828" s="81" t="str">
        <f t="shared" si="235"/>
        <v/>
      </c>
    </row>
    <row r="1829" spans="2:18" ht="13" x14ac:dyDescent="0.3">
      <c r="B1829" s="58">
        <f t="shared" si="231"/>
        <v>0</v>
      </c>
      <c r="C1829" s="58" t="str">
        <f t="shared" si="232"/>
        <v/>
      </c>
      <c r="D1829" s="58" t="str">
        <f>IF(OR(E1829=0,E1829=""),"",COUNTIF($E$7:E1829,E1829)&amp;E1829)</f>
        <v/>
      </c>
      <c r="E1829" s="58" t="str">
        <f t="shared" si="233"/>
        <v/>
      </c>
      <c r="F1829" s="57">
        <f t="shared" si="234"/>
        <v>0</v>
      </c>
      <c r="H1829" s="51"/>
      <c r="I1829" s="50"/>
      <c r="J1829" s="50"/>
      <c r="K1829" s="50"/>
      <c r="L1829" s="55" t="str">
        <f t="shared" si="237"/>
        <v/>
      </c>
      <c r="M1829" s="48"/>
      <c r="N1829" s="49"/>
      <c r="O1829" s="50"/>
      <c r="P1829" s="81" t="str">
        <f t="shared" si="236"/>
        <v/>
      </c>
      <c r="Q1829" s="5"/>
      <c r="R1829" s="81" t="str">
        <f t="shared" si="235"/>
        <v/>
      </c>
    </row>
    <row r="1830" spans="2:18" ht="13" x14ac:dyDescent="0.3">
      <c r="B1830" s="58">
        <f t="shared" si="231"/>
        <v>0</v>
      </c>
      <c r="C1830" s="58" t="str">
        <f t="shared" si="232"/>
        <v/>
      </c>
      <c r="D1830" s="58" t="str">
        <f>IF(OR(E1830=0,E1830=""),"",COUNTIF($E$7:E1830,E1830)&amp;E1830)</f>
        <v/>
      </c>
      <c r="E1830" s="58" t="str">
        <f t="shared" si="233"/>
        <v/>
      </c>
      <c r="F1830" s="57">
        <f t="shared" si="234"/>
        <v>0</v>
      </c>
      <c r="H1830" s="51"/>
      <c r="I1830" s="50"/>
      <c r="J1830" s="50"/>
      <c r="K1830" s="50"/>
      <c r="L1830" s="55" t="str">
        <f t="shared" si="237"/>
        <v/>
      </c>
      <c r="M1830" s="48"/>
      <c r="N1830" s="49"/>
      <c r="O1830" s="50"/>
      <c r="P1830" s="81" t="str">
        <f t="shared" si="236"/>
        <v/>
      </c>
      <c r="Q1830" s="5"/>
      <c r="R1830" s="81" t="str">
        <f t="shared" si="235"/>
        <v/>
      </c>
    </row>
    <row r="1831" spans="2:18" ht="13" x14ac:dyDescent="0.3">
      <c r="B1831" s="58">
        <f t="shared" si="231"/>
        <v>0</v>
      </c>
      <c r="C1831" s="58" t="str">
        <f t="shared" si="232"/>
        <v/>
      </c>
      <c r="D1831" s="58" t="str">
        <f>IF(OR(E1831=0,E1831=""),"",COUNTIF($E$7:E1831,E1831)&amp;E1831)</f>
        <v/>
      </c>
      <c r="E1831" s="58" t="str">
        <f t="shared" si="233"/>
        <v/>
      </c>
      <c r="F1831" s="57">
        <f t="shared" si="234"/>
        <v>0</v>
      </c>
      <c r="H1831" s="51"/>
      <c r="I1831" s="50"/>
      <c r="J1831" s="50"/>
      <c r="K1831" s="50"/>
      <c r="L1831" s="55" t="str">
        <f t="shared" si="237"/>
        <v/>
      </c>
      <c r="M1831" s="48"/>
      <c r="N1831" s="49"/>
      <c r="O1831" s="50"/>
      <c r="P1831" s="81" t="str">
        <f t="shared" si="236"/>
        <v/>
      </c>
      <c r="Q1831" s="5"/>
      <c r="R1831" s="81" t="str">
        <f t="shared" si="235"/>
        <v/>
      </c>
    </row>
    <row r="1832" spans="2:18" ht="13" x14ac:dyDescent="0.3">
      <c r="B1832" s="58">
        <f t="shared" si="231"/>
        <v>0</v>
      </c>
      <c r="C1832" s="58" t="str">
        <f t="shared" si="232"/>
        <v/>
      </c>
      <c r="D1832" s="58" t="str">
        <f>IF(OR(E1832=0,E1832=""),"",COUNTIF($E$7:E1832,E1832)&amp;E1832)</f>
        <v/>
      </c>
      <c r="E1832" s="58" t="str">
        <f t="shared" si="233"/>
        <v/>
      </c>
      <c r="F1832" s="57">
        <f t="shared" si="234"/>
        <v>0</v>
      </c>
      <c r="H1832" s="51"/>
      <c r="I1832" s="50"/>
      <c r="J1832" s="50"/>
      <c r="K1832" s="50"/>
      <c r="L1832" s="55" t="str">
        <f t="shared" si="237"/>
        <v/>
      </c>
      <c r="M1832" s="48"/>
      <c r="N1832" s="49"/>
      <c r="O1832" s="50"/>
      <c r="P1832" s="81" t="str">
        <f t="shared" si="236"/>
        <v/>
      </c>
      <c r="Q1832" s="5"/>
      <c r="R1832" s="81" t="str">
        <f t="shared" si="235"/>
        <v/>
      </c>
    </row>
    <row r="1833" spans="2:18" ht="13" x14ac:dyDescent="0.3">
      <c r="B1833" s="58">
        <f t="shared" si="231"/>
        <v>0</v>
      </c>
      <c r="C1833" s="58" t="str">
        <f t="shared" si="232"/>
        <v/>
      </c>
      <c r="D1833" s="58" t="str">
        <f>IF(OR(E1833=0,E1833=""),"",COUNTIF($E$7:E1833,E1833)&amp;E1833)</f>
        <v/>
      </c>
      <c r="E1833" s="58" t="str">
        <f t="shared" si="233"/>
        <v/>
      </c>
      <c r="F1833" s="57">
        <f t="shared" si="234"/>
        <v>0</v>
      </c>
      <c r="H1833" s="51"/>
      <c r="I1833" s="50"/>
      <c r="J1833" s="50"/>
      <c r="K1833" s="50"/>
      <c r="L1833" s="55" t="str">
        <f t="shared" si="237"/>
        <v/>
      </c>
      <c r="M1833" s="48"/>
      <c r="N1833" s="49"/>
      <c r="O1833" s="50"/>
      <c r="P1833" s="81" t="str">
        <f t="shared" si="236"/>
        <v/>
      </c>
      <c r="Q1833" s="5"/>
      <c r="R1833" s="81" t="str">
        <f t="shared" si="235"/>
        <v/>
      </c>
    </row>
    <row r="1834" spans="2:18" ht="13" x14ac:dyDescent="0.3">
      <c r="B1834" s="58">
        <f t="shared" si="231"/>
        <v>0</v>
      </c>
      <c r="C1834" s="58" t="str">
        <f t="shared" si="232"/>
        <v/>
      </c>
      <c r="D1834" s="58" t="str">
        <f>IF(OR(E1834=0,E1834=""),"",COUNTIF($E$7:E1834,E1834)&amp;E1834)</f>
        <v/>
      </c>
      <c r="E1834" s="58" t="str">
        <f t="shared" si="233"/>
        <v/>
      </c>
      <c r="F1834" s="57">
        <f t="shared" si="234"/>
        <v>0</v>
      </c>
      <c r="H1834" s="51"/>
      <c r="I1834" s="50"/>
      <c r="J1834" s="50"/>
      <c r="K1834" s="50"/>
      <c r="L1834" s="55" t="str">
        <f t="shared" si="237"/>
        <v/>
      </c>
      <c r="M1834" s="48"/>
      <c r="N1834" s="49"/>
      <c r="O1834" s="50"/>
      <c r="P1834" s="81" t="str">
        <f t="shared" si="236"/>
        <v/>
      </c>
      <c r="Q1834" s="5"/>
      <c r="R1834" s="81" t="str">
        <f t="shared" si="235"/>
        <v/>
      </c>
    </row>
    <row r="1835" spans="2:18" ht="13" x14ac:dyDescent="0.3">
      <c r="B1835" s="58">
        <f t="shared" si="231"/>
        <v>0</v>
      </c>
      <c r="C1835" s="58" t="str">
        <f t="shared" si="232"/>
        <v/>
      </c>
      <c r="D1835" s="58" t="str">
        <f>IF(OR(E1835=0,E1835=""),"",COUNTIF($E$7:E1835,E1835)&amp;E1835)</f>
        <v/>
      </c>
      <c r="E1835" s="58" t="str">
        <f t="shared" si="233"/>
        <v/>
      </c>
      <c r="F1835" s="57">
        <f t="shared" si="234"/>
        <v>0</v>
      </c>
      <c r="H1835" s="51"/>
      <c r="I1835" s="50"/>
      <c r="J1835" s="50"/>
      <c r="K1835" s="50"/>
      <c r="L1835" s="55" t="str">
        <f t="shared" si="237"/>
        <v/>
      </c>
      <c r="M1835" s="48"/>
      <c r="N1835" s="49"/>
      <c r="O1835" s="50"/>
      <c r="P1835" s="81" t="str">
        <f t="shared" si="236"/>
        <v/>
      </c>
      <c r="Q1835" s="5"/>
      <c r="R1835" s="81" t="str">
        <f t="shared" si="235"/>
        <v/>
      </c>
    </row>
    <row r="1836" spans="2:18" ht="13" x14ac:dyDescent="0.3">
      <c r="B1836" s="58">
        <f t="shared" si="231"/>
        <v>0</v>
      </c>
      <c r="C1836" s="58" t="str">
        <f t="shared" si="232"/>
        <v/>
      </c>
      <c r="D1836" s="58" t="str">
        <f>IF(OR(E1836=0,E1836=""),"",COUNTIF($E$7:E1836,E1836)&amp;E1836)</f>
        <v/>
      </c>
      <c r="E1836" s="58" t="str">
        <f t="shared" si="233"/>
        <v/>
      </c>
      <c r="F1836" s="57">
        <f t="shared" si="234"/>
        <v>0</v>
      </c>
      <c r="H1836" s="51"/>
      <c r="I1836" s="50"/>
      <c r="J1836" s="50"/>
      <c r="K1836" s="50"/>
      <c r="L1836" s="55" t="str">
        <f t="shared" si="237"/>
        <v/>
      </c>
      <c r="M1836" s="48"/>
      <c r="N1836" s="49"/>
      <c r="O1836" s="50"/>
      <c r="P1836" s="81" t="str">
        <f t="shared" si="236"/>
        <v/>
      </c>
      <c r="Q1836" s="5"/>
      <c r="R1836" s="81" t="str">
        <f t="shared" si="235"/>
        <v/>
      </c>
    </row>
    <row r="1837" spans="2:18" ht="13" x14ac:dyDescent="0.3">
      <c r="B1837" s="58">
        <f t="shared" si="231"/>
        <v>0</v>
      </c>
      <c r="C1837" s="58" t="str">
        <f t="shared" si="232"/>
        <v/>
      </c>
      <c r="D1837" s="58" t="str">
        <f>IF(OR(E1837=0,E1837=""),"",COUNTIF($E$7:E1837,E1837)&amp;E1837)</f>
        <v/>
      </c>
      <c r="E1837" s="58" t="str">
        <f t="shared" si="233"/>
        <v/>
      </c>
      <c r="F1837" s="57">
        <f t="shared" si="234"/>
        <v>0</v>
      </c>
      <c r="H1837" s="51"/>
      <c r="I1837" s="50"/>
      <c r="J1837" s="50"/>
      <c r="K1837" s="50"/>
      <c r="L1837" s="55" t="str">
        <f t="shared" si="237"/>
        <v/>
      </c>
      <c r="M1837" s="48"/>
      <c r="N1837" s="49"/>
      <c r="O1837" s="50"/>
      <c r="P1837" s="81" t="str">
        <f t="shared" si="236"/>
        <v/>
      </c>
      <c r="Q1837" s="5"/>
      <c r="R1837" s="81" t="str">
        <f t="shared" si="235"/>
        <v/>
      </c>
    </row>
    <row r="1838" spans="2:18" ht="13" x14ac:dyDescent="0.3">
      <c r="B1838" s="58">
        <f t="shared" si="231"/>
        <v>0</v>
      </c>
      <c r="C1838" s="58" t="str">
        <f t="shared" si="232"/>
        <v/>
      </c>
      <c r="D1838" s="58" t="str">
        <f>IF(OR(E1838=0,E1838=""),"",COUNTIF($E$7:E1838,E1838)&amp;E1838)</f>
        <v/>
      </c>
      <c r="E1838" s="58" t="str">
        <f t="shared" si="233"/>
        <v/>
      </c>
      <c r="F1838" s="57">
        <f t="shared" si="234"/>
        <v>0</v>
      </c>
      <c r="H1838" s="51"/>
      <c r="I1838" s="50"/>
      <c r="J1838" s="50"/>
      <c r="K1838" s="50"/>
      <c r="L1838" s="55" t="str">
        <f t="shared" si="237"/>
        <v/>
      </c>
      <c r="M1838" s="48"/>
      <c r="N1838" s="49"/>
      <c r="O1838" s="50"/>
      <c r="P1838" s="81" t="str">
        <f t="shared" si="236"/>
        <v/>
      </c>
      <c r="Q1838" s="5"/>
      <c r="R1838" s="81" t="str">
        <f t="shared" si="235"/>
        <v/>
      </c>
    </row>
    <row r="1839" spans="2:18" ht="13" x14ac:dyDescent="0.3">
      <c r="B1839" s="58">
        <f t="shared" si="231"/>
        <v>0</v>
      </c>
      <c r="C1839" s="58" t="str">
        <f t="shared" si="232"/>
        <v/>
      </c>
      <c r="D1839" s="58" t="str">
        <f>IF(OR(E1839=0,E1839=""),"",COUNTIF($E$7:E1839,E1839)&amp;E1839)</f>
        <v/>
      </c>
      <c r="E1839" s="58" t="str">
        <f t="shared" si="233"/>
        <v/>
      </c>
      <c r="F1839" s="57">
        <f t="shared" si="234"/>
        <v>0</v>
      </c>
      <c r="H1839" s="51"/>
      <c r="I1839" s="50"/>
      <c r="J1839" s="50"/>
      <c r="K1839" s="50"/>
      <c r="L1839" s="55" t="str">
        <f t="shared" si="237"/>
        <v/>
      </c>
      <c r="M1839" s="48"/>
      <c r="N1839" s="49"/>
      <c r="O1839" s="50"/>
      <c r="P1839" s="81" t="str">
        <f t="shared" si="236"/>
        <v/>
      </c>
      <c r="Q1839" s="5"/>
      <c r="R1839" s="81" t="str">
        <f t="shared" si="235"/>
        <v/>
      </c>
    </row>
    <row r="1840" spans="2:18" ht="13" x14ac:dyDescent="0.3">
      <c r="B1840" s="58">
        <f t="shared" si="231"/>
        <v>0</v>
      </c>
      <c r="C1840" s="58" t="str">
        <f t="shared" si="232"/>
        <v/>
      </c>
      <c r="D1840" s="58" t="str">
        <f>IF(OR(E1840=0,E1840=""),"",COUNTIF($E$7:E1840,E1840)&amp;E1840)</f>
        <v/>
      </c>
      <c r="E1840" s="58" t="str">
        <f t="shared" si="233"/>
        <v/>
      </c>
      <c r="F1840" s="57">
        <f t="shared" si="234"/>
        <v>0</v>
      </c>
      <c r="H1840" s="51"/>
      <c r="I1840" s="50"/>
      <c r="J1840" s="50"/>
      <c r="K1840" s="50"/>
      <c r="L1840" s="55" t="str">
        <f t="shared" si="237"/>
        <v/>
      </c>
      <c r="M1840" s="48"/>
      <c r="N1840" s="49"/>
      <c r="O1840" s="50"/>
      <c r="P1840" s="81" t="str">
        <f t="shared" si="236"/>
        <v/>
      </c>
      <c r="Q1840" s="5"/>
      <c r="R1840" s="81" t="str">
        <f t="shared" si="235"/>
        <v/>
      </c>
    </row>
    <row r="1841" spans="2:18" ht="13" x14ac:dyDescent="0.3">
      <c r="B1841" s="58">
        <f t="shared" si="231"/>
        <v>0</v>
      </c>
      <c r="C1841" s="58" t="str">
        <f t="shared" si="232"/>
        <v/>
      </c>
      <c r="D1841" s="58" t="str">
        <f>IF(OR(E1841=0,E1841=""),"",COUNTIF($E$7:E1841,E1841)&amp;E1841)</f>
        <v/>
      </c>
      <c r="E1841" s="58" t="str">
        <f t="shared" si="233"/>
        <v/>
      </c>
      <c r="F1841" s="57">
        <f t="shared" si="234"/>
        <v>0</v>
      </c>
      <c r="H1841" s="51"/>
      <c r="I1841" s="50"/>
      <c r="J1841" s="50"/>
      <c r="K1841" s="50"/>
      <c r="L1841" s="55" t="str">
        <f t="shared" si="237"/>
        <v/>
      </c>
      <c r="M1841" s="48"/>
      <c r="N1841" s="49"/>
      <c r="O1841" s="50"/>
      <c r="P1841" s="81" t="str">
        <f t="shared" si="236"/>
        <v/>
      </c>
      <c r="Q1841" s="5"/>
      <c r="R1841" s="81" t="str">
        <f t="shared" si="235"/>
        <v/>
      </c>
    </row>
    <row r="1842" spans="2:18" ht="13" x14ac:dyDescent="0.3">
      <c r="B1842" s="58">
        <f t="shared" si="231"/>
        <v>0</v>
      </c>
      <c r="C1842" s="58" t="str">
        <f t="shared" si="232"/>
        <v/>
      </c>
      <c r="D1842" s="58" t="str">
        <f>IF(OR(E1842=0,E1842=""),"",COUNTIF($E$7:E1842,E1842)&amp;E1842)</f>
        <v/>
      </c>
      <c r="E1842" s="58" t="str">
        <f t="shared" si="233"/>
        <v/>
      </c>
      <c r="F1842" s="57">
        <f t="shared" si="234"/>
        <v>0</v>
      </c>
      <c r="H1842" s="51"/>
      <c r="I1842" s="50"/>
      <c r="J1842" s="50"/>
      <c r="K1842" s="50"/>
      <c r="L1842" s="55" t="str">
        <f t="shared" si="237"/>
        <v/>
      </c>
      <c r="M1842" s="48"/>
      <c r="N1842" s="49"/>
      <c r="O1842" s="50"/>
      <c r="P1842" s="81" t="str">
        <f t="shared" si="236"/>
        <v/>
      </c>
      <c r="Q1842" s="5"/>
      <c r="R1842" s="81" t="str">
        <f t="shared" si="235"/>
        <v/>
      </c>
    </row>
    <row r="1843" spans="2:18" ht="13" x14ac:dyDescent="0.3">
      <c r="B1843" s="58">
        <f t="shared" si="231"/>
        <v>0</v>
      </c>
      <c r="C1843" s="58" t="str">
        <f t="shared" si="232"/>
        <v/>
      </c>
      <c r="D1843" s="58" t="str">
        <f>IF(OR(E1843=0,E1843=""),"",COUNTIF($E$7:E1843,E1843)&amp;E1843)</f>
        <v/>
      </c>
      <c r="E1843" s="58" t="str">
        <f t="shared" si="233"/>
        <v/>
      </c>
      <c r="F1843" s="57">
        <f t="shared" si="234"/>
        <v>0</v>
      </c>
      <c r="H1843" s="51"/>
      <c r="I1843" s="50"/>
      <c r="J1843" s="50"/>
      <c r="K1843" s="50"/>
      <c r="L1843" s="55" t="str">
        <f t="shared" si="237"/>
        <v/>
      </c>
      <c r="M1843" s="48"/>
      <c r="N1843" s="49"/>
      <c r="O1843" s="50"/>
      <c r="P1843" s="81" t="str">
        <f t="shared" si="236"/>
        <v/>
      </c>
      <c r="Q1843" s="5"/>
      <c r="R1843" s="81" t="str">
        <f t="shared" si="235"/>
        <v/>
      </c>
    </row>
    <row r="1844" spans="2:18" ht="13" x14ac:dyDescent="0.3">
      <c r="B1844" s="58">
        <f t="shared" si="231"/>
        <v>0</v>
      </c>
      <c r="C1844" s="58" t="str">
        <f t="shared" si="232"/>
        <v/>
      </c>
      <c r="D1844" s="58" t="str">
        <f>IF(OR(E1844=0,E1844=""),"",COUNTIF($E$7:E1844,E1844)&amp;E1844)</f>
        <v/>
      </c>
      <c r="E1844" s="58" t="str">
        <f t="shared" si="233"/>
        <v/>
      </c>
      <c r="F1844" s="57">
        <f t="shared" si="234"/>
        <v>0</v>
      </c>
      <c r="H1844" s="51"/>
      <c r="I1844" s="50"/>
      <c r="J1844" s="50"/>
      <c r="K1844" s="50"/>
      <c r="L1844" s="55" t="str">
        <f t="shared" si="237"/>
        <v/>
      </c>
      <c r="M1844" s="48"/>
      <c r="N1844" s="49"/>
      <c r="O1844" s="50"/>
      <c r="P1844" s="81" t="str">
        <f t="shared" si="236"/>
        <v/>
      </c>
      <c r="Q1844" s="5"/>
      <c r="R1844" s="81" t="str">
        <f t="shared" si="235"/>
        <v/>
      </c>
    </row>
    <row r="1845" spans="2:18" ht="13" x14ac:dyDescent="0.3">
      <c r="B1845" s="58">
        <f t="shared" si="231"/>
        <v>0</v>
      </c>
      <c r="C1845" s="58" t="str">
        <f t="shared" si="232"/>
        <v/>
      </c>
      <c r="D1845" s="58" t="str">
        <f>IF(OR(E1845=0,E1845=""),"",COUNTIF($E$7:E1845,E1845)&amp;E1845)</f>
        <v/>
      </c>
      <c r="E1845" s="58" t="str">
        <f t="shared" si="233"/>
        <v/>
      </c>
      <c r="F1845" s="57">
        <f t="shared" si="234"/>
        <v>0</v>
      </c>
      <c r="H1845" s="51"/>
      <c r="I1845" s="50"/>
      <c r="J1845" s="50"/>
      <c r="K1845" s="50"/>
      <c r="L1845" s="55" t="str">
        <f t="shared" si="237"/>
        <v/>
      </c>
      <c r="M1845" s="48"/>
      <c r="N1845" s="49"/>
      <c r="O1845" s="50"/>
      <c r="P1845" s="81" t="str">
        <f>IF(O1845&gt;0,O1845,IF(H1845&gt;0,IF(OR(P1844="F.TTD",P1844=""),R1852,P1844),""))</f>
        <v/>
      </c>
      <c r="Q1845" s="5"/>
      <c r="R1845" s="81" t="str">
        <f>IF($O1845&gt;0,$O1845,IF($H1845&gt;0,IF($O1852&gt;0,$O1852,""),""))</f>
        <v/>
      </c>
    </row>
    <row r="1846" spans="2:18" ht="13" x14ac:dyDescent="0.3">
      <c r="B1846" s="58">
        <f t="shared" si="231"/>
        <v>0</v>
      </c>
      <c r="C1846" s="58" t="str">
        <f t="shared" si="232"/>
        <v/>
      </c>
      <c r="D1846" s="58" t="str">
        <f>IF(OR(E1846=0,E1846=""),"",COUNTIF($E$7:E1846,E1846)&amp;E1846)</f>
        <v/>
      </c>
      <c r="E1846" s="58" t="str">
        <f t="shared" si="233"/>
        <v/>
      </c>
      <c r="F1846" s="57">
        <f t="shared" si="234"/>
        <v>0</v>
      </c>
      <c r="H1846" s="51"/>
      <c r="I1846" s="50"/>
      <c r="J1846" s="50"/>
      <c r="K1846" s="50"/>
      <c r="L1846" s="55" t="str">
        <f t="shared" si="237"/>
        <v/>
      </c>
      <c r="M1846" s="48"/>
      <c r="N1846" s="49"/>
      <c r="O1846" s="50"/>
      <c r="P1846" s="81" t="str">
        <f>IF(O1846&gt;0,O1846,IF(H1846&gt;0,IF(OR(P1841="F.TTD",P1841=""),R1847,P1841),""))</f>
        <v/>
      </c>
      <c r="Q1846" s="5"/>
      <c r="R1846" s="81" t="str">
        <f t="shared" si="235"/>
        <v/>
      </c>
    </row>
    <row r="1847" spans="2:18" ht="13" x14ac:dyDescent="0.3">
      <c r="B1847" s="58">
        <f t="shared" ref="B1847" si="238">IF(C1847&lt;&gt;"","",K1847)</f>
        <v>0</v>
      </c>
      <c r="C1847" s="58" t="str">
        <f t="shared" ref="C1847" si="239">IF(LEFT(I1847,3)="JP-",K1847,"")</f>
        <v/>
      </c>
      <c r="D1847" s="58" t="str">
        <f>IF(OR(E1847=0,E1847=""),"",COUNTIF($E$7:E1847,E1847)&amp;E1847)</f>
        <v/>
      </c>
      <c r="E1847" s="58" t="str">
        <f t="shared" ref="E1847" si="240">IF(K1847=Filter_BB,K1847,"")</f>
        <v/>
      </c>
      <c r="F1847" s="57">
        <f t="shared" ref="F1847" si="241">IF(J1847="",0,1)</f>
        <v>0</v>
      </c>
      <c r="H1847" s="51"/>
      <c r="I1847" s="50"/>
      <c r="J1847" s="50"/>
      <c r="K1847" s="50"/>
      <c r="L1847" s="55" t="str">
        <f t="shared" ref="L1847" si="242">IFERROR(IF(K1847="","",VLOOKUP(K1847,T_Akun,2,0)),"Cek Kembali Kode Akun nya!!!")</f>
        <v/>
      </c>
      <c r="M1847" s="48"/>
      <c r="N1847" s="49"/>
      <c r="O1847" s="50"/>
      <c r="P1847" s="81" t="str">
        <f>IF(O1847&gt;0,O1847,IF(H1847&gt;0,IF(OR(P1842="F.TTD",P1842=""),R1848,P1842),""))</f>
        <v/>
      </c>
      <c r="Q1847" s="5"/>
      <c r="R1847" s="81" t="str">
        <f t="shared" si="235"/>
        <v/>
      </c>
    </row>
    <row r="1848" spans="2:18" ht="13" x14ac:dyDescent="0.3">
      <c r="B1848" s="58">
        <f t="shared" si="231"/>
        <v>0</v>
      </c>
      <c r="C1848" s="58" t="str">
        <f t="shared" si="232"/>
        <v/>
      </c>
      <c r="D1848" s="58" t="str">
        <f>IF(OR(E1848=0,E1848=""),"",COUNTIF($E$7:E1848,E1848)&amp;E1848)</f>
        <v/>
      </c>
      <c r="E1848" s="58" t="str">
        <f t="shared" si="233"/>
        <v/>
      </c>
      <c r="F1848" s="57">
        <f t="shared" si="234"/>
        <v>0</v>
      </c>
      <c r="H1848" s="51"/>
      <c r="I1848" s="50"/>
      <c r="J1848" s="50"/>
      <c r="K1848" s="50"/>
      <c r="L1848" s="55" t="str">
        <f t="shared" si="237"/>
        <v/>
      </c>
      <c r="M1848" s="48"/>
      <c r="N1848" s="49"/>
      <c r="O1848" s="50"/>
      <c r="P1848" s="81" t="str">
        <f>IF(O1848&gt;0,O1848,IF(H1848&gt;0,IF(OR(P1843="F.TTD",P1843=""),R1851,P1843),""))</f>
        <v/>
      </c>
      <c r="Q1848" s="5"/>
      <c r="R1848" s="81" t="str">
        <f>IF($O1848&gt;0,$O1848,IF($H1848&gt;0,IF($O1851&gt;0,$O1851,""),""))</f>
        <v/>
      </c>
    </row>
    <row r="1849" spans="2:18" ht="13" x14ac:dyDescent="0.3">
      <c r="B1849" s="58">
        <f t="shared" ref="B1849" si="243">IF(C1849&lt;&gt;"","",K1849)</f>
        <v>0</v>
      </c>
      <c r="C1849" s="58" t="str">
        <f t="shared" ref="C1849" si="244">IF(LEFT(I1849,3)="JP-",K1849,"")</f>
        <v/>
      </c>
      <c r="D1849" s="58" t="str">
        <f>IF(OR(E1849=0,E1849=""),"",COUNTIF($E$7:E1849,E1849)&amp;E1849)</f>
        <v/>
      </c>
      <c r="E1849" s="58" t="str">
        <f t="shared" ref="E1849" si="245">IF(K1849=Filter_BB,K1849,"")</f>
        <v/>
      </c>
      <c r="F1849" s="57">
        <f t="shared" ref="F1849" si="246">IF(J1849="",0,1)</f>
        <v>0</v>
      </c>
      <c r="H1849" s="51"/>
      <c r="I1849" s="50"/>
      <c r="J1849" s="50"/>
      <c r="K1849" s="50"/>
      <c r="L1849" s="55" t="str">
        <f t="shared" ref="L1849" si="247">IFERROR(IF(K1849="","",VLOOKUP(K1849,T_Akun,2,0)),"Cek Kembali Kode Akun nya!!!")</f>
        <v/>
      </c>
      <c r="M1849" s="48"/>
      <c r="N1849" s="49"/>
      <c r="O1849" s="50"/>
      <c r="P1849" s="81" t="str">
        <f>IF(O1849&gt;0,O1849,IF(H1849&gt;0,IF(OR(P1842="F.TTD",P1842=""),R1850,P1842),""))</f>
        <v/>
      </c>
      <c r="Q1849" s="5"/>
      <c r="R1849" s="81" t="str">
        <f t="shared" si="235"/>
        <v/>
      </c>
    </row>
    <row r="1850" spans="2:18" ht="13" x14ac:dyDescent="0.3">
      <c r="B1850" s="58">
        <f t="shared" si="231"/>
        <v>0</v>
      </c>
      <c r="C1850" s="58" t="str">
        <f t="shared" si="232"/>
        <v/>
      </c>
      <c r="D1850" s="58" t="str">
        <f>IF(OR(E1850=0,E1850=""),"",COUNTIF($E$7:E1850,E1850)&amp;E1850)</f>
        <v/>
      </c>
      <c r="E1850" s="58" t="str">
        <f t="shared" si="233"/>
        <v/>
      </c>
      <c r="F1850" s="57">
        <f t="shared" si="234"/>
        <v>0</v>
      </c>
      <c r="H1850" s="51"/>
      <c r="I1850" s="50"/>
      <c r="J1850" s="50"/>
      <c r="K1850" s="50"/>
      <c r="L1850" s="55" t="str">
        <f t="shared" si="237"/>
        <v/>
      </c>
      <c r="M1850" s="48"/>
      <c r="N1850" s="49"/>
      <c r="O1850" s="50"/>
      <c r="P1850" s="81" t="str">
        <f>IF(O1850&gt;0,O1850,IF(H1850&gt;0,IF(OR(P1843="F.TTD",P1843=""),R1851,P1843),""))</f>
        <v/>
      </c>
      <c r="Q1850" s="5"/>
      <c r="R1850" s="81" t="str">
        <f t="shared" si="235"/>
        <v/>
      </c>
    </row>
    <row r="1851" spans="2:18" ht="13" x14ac:dyDescent="0.3">
      <c r="B1851" s="58">
        <f t="shared" ref="B1851" si="248">IF(C1851&lt;&gt;"","",K1851)</f>
        <v>0</v>
      </c>
      <c r="C1851" s="58" t="str">
        <f t="shared" ref="C1851" si="249">IF(LEFT(I1851,3)="JP-",K1851,"")</f>
        <v/>
      </c>
      <c r="D1851" s="58" t="str">
        <f>IF(OR(E1851=0,E1851=""),"",COUNTIF($E$7:E1851,E1851)&amp;E1851)</f>
        <v/>
      </c>
      <c r="E1851" s="58" t="str">
        <f t="shared" ref="E1851" si="250">IF(K1851=Filter_BB,K1851,"")</f>
        <v/>
      </c>
      <c r="F1851" s="57">
        <f t="shared" ref="F1851" si="251">IF(J1851="",0,1)</f>
        <v>0</v>
      </c>
      <c r="H1851" s="51"/>
      <c r="I1851" s="50"/>
      <c r="J1851" s="50"/>
      <c r="K1851" s="50"/>
      <c r="L1851" s="55" t="str">
        <f t="shared" ref="L1851" si="252">IFERROR(IF(K1851="","",VLOOKUP(K1851,T_Akun,2,0)),"Cek Kembali Kode Akun nya!!!")</f>
        <v/>
      </c>
      <c r="M1851" s="48"/>
      <c r="N1851" s="49"/>
      <c r="O1851" s="50"/>
      <c r="P1851" s="81" t="str">
        <f>IF(O1851&gt;0,O1851,IF(H1851&gt;0,IF(OR(P1844="F.TTD",P1844=""),R1852,P1844),""))</f>
        <v/>
      </c>
      <c r="Q1851" s="5"/>
      <c r="R1851" s="81" t="str">
        <f t="shared" si="235"/>
        <v/>
      </c>
    </row>
    <row r="1852" spans="2:18" ht="13" x14ac:dyDescent="0.3">
      <c r="B1852" s="58">
        <f t="shared" si="231"/>
        <v>0</v>
      </c>
      <c r="C1852" s="58" t="str">
        <f t="shared" si="232"/>
        <v/>
      </c>
      <c r="D1852" s="58" t="str">
        <f>IF(OR(E1852=0,E1852=""),"",COUNTIF($E$7:E1852,E1852)&amp;E1852)</f>
        <v/>
      </c>
      <c r="E1852" s="58" t="str">
        <f t="shared" si="233"/>
        <v/>
      </c>
      <c r="F1852" s="57">
        <f t="shared" si="234"/>
        <v>0</v>
      </c>
      <c r="H1852" s="51"/>
      <c r="I1852" s="50"/>
      <c r="J1852" s="50"/>
      <c r="K1852" s="50"/>
      <c r="L1852" s="55" t="str">
        <f t="shared" si="237"/>
        <v/>
      </c>
      <c r="M1852" s="48"/>
      <c r="N1852" s="49"/>
      <c r="O1852" s="50"/>
      <c r="P1852" s="81" t="str">
        <f>IF(O1852&gt;0,O1852,IF(H1852&gt;0,IF(OR(P1845="F.TTD",P1845=""),R1853,P1845),""))</f>
        <v/>
      </c>
      <c r="Q1852" s="5"/>
      <c r="R1852" s="81" t="str">
        <f t="shared" si="235"/>
        <v/>
      </c>
    </row>
    <row r="1853" spans="2:18" ht="13" x14ac:dyDescent="0.3">
      <c r="B1853" s="58">
        <f t="shared" si="231"/>
        <v>0</v>
      </c>
      <c r="C1853" s="58" t="str">
        <f t="shared" si="232"/>
        <v/>
      </c>
      <c r="D1853" s="58" t="str">
        <f>IF(OR(E1853=0,E1853=""),"",COUNTIF($E$7:E1853,E1853)&amp;E1853)</f>
        <v/>
      </c>
      <c r="E1853" s="58" t="str">
        <f t="shared" si="233"/>
        <v/>
      </c>
      <c r="F1853" s="57">
        <f t="shared" si="234"/>
        <v>0</v>
      </c>
      <c r="H1853" s="51"/>
      <c r="I1853" s="50"/>
      <c r="J1853" s="50"/>
      <c r="K1853" s="50"/>
      <c r="L1853" s="55" t="str">
        <f t="shared" ref="L1853" si="253">IFERROR(IF(K1853="","",VLOOKUP(K1853,T_Akun,2,0)),"Cek Kembali Kode Akun nya!!!")</f>
        <v/>
      </c>
      <c r="M1853" s="48"/>
      <c r="N1853" s="49"/>
      <c r="O1853" s="50"/>
      <c r="P1853" s="81" t="str">
        <f t="shared" si="236"/>
        <v/>
      </c>
      <c r="Q1853" s="5"/>
      <c r="R1853" s="81" t="str">
        <f t="shared" si="235"/>
        <v/>
      </c>
    </row>
    <row r="1854" spans="2:18" ht="13" x14ac:dyDescent="0.3">
      <c r="B1854" s="58">
        <f t="shared" si="231"/>
        <v>0</v>
      </c>
      <c r="C1854" s="58" t="str">
        <f t="shared" si="232"/>
        <v/>
      </c>
      <c r="D1854" s="58" t="str">
        <f>IF(OR(E1854=0,E1854=""),"",COUNTIF($E$7:E1854,E1854)&amp;E1854)</f>
        <v/>
      </c>
      <c r="E1854" s="58" t="str">
        <f t="shared" si="233"/>
        <v/>
      </c>
      <c r="F1854" s="57">
        <f t="shared" si="234"/>
        <v>0</v>
      </c>
      <c r="H1854" s="51"/>
      <c r="I1854" s="50"/>
      <c r="J1854" s="50"/>
      <c r="K1854" s="50"/>
      <c r="L1854" s="55" t="str">
        <f t="shared" si="237"/>
        <v/>
      </c>
      <c r="M1854" s="48"/>
      <c r="N1854" s="49"/>
      <c r="O1854" s="50"/>
      <c r="P1854" s="81" t="str">
        <f t="shared" si="236"/>
        <v/>
      </c>
      <c r="Q1854" s="5"/>
      <c r="R1854" s="81" t="str">
        <f t="shared" si="235"/>
        <v/>
      </c>
    </row>
    <row r="1855" spans="2:18" ht="13" x14ac:dyDescent="0.3">
      <c r="B1855" s="58">
        <f t="shared" si="231"/>
        <v>0</v>
      </c>
      <c r="C1855" s="58" t="str">
        <f t="shared" si="232"/>
        <v/>
      </c>
      <c r="D1855" s="58" t="str">
        <f>IF(OR(E1855=0,E1855=""),"",COUNTIF($E$7:E1855,E1855)&amp;E1855)</f>
        <v/>
      </c>
      <c r="E1855" s="58" t="str">
        <f t="shared" si="233"/>
        <v/>
      </c>
      <c r="F1855" s="57">
        <f t="shared" si="234"/>
        <v>0</v>
      </c>
      <c r="H1855" s="51"/>
      <c r="I1855" s="50"/>
      <c r="J1855" s="50"/>
      <c r="K1855" s="50"/>
      <c r="L1855" s="55" t="str">
        <f t="shared" ref="L1855" si="254">IFERROR(IF(K1855="","",VLOOKUP(K1855,T_Akun,2,0)),"Cek Kembali Kode Akun nya!!!")</f>
        <v/>
      </c>
      <c r="M1855" s="48"/>
      <c r="N1855" s="49"/>
      <c r="O1855" s="50"/>
      <c r="P1855" s="81" t="str">
        <f t="shared" si="236"/>
        <v/>
      </c>
      <c r="Q1855" s="5"/>
      <c r="R1855" s="81" t="str">
        <f t="shared" si="235"/>
        <v/>
      </c>
    </row>
    <row r="1856" spans="2:18" ht="13" x14ac:dyDescent="0.3">
      <c r="B1856" s="58">
        <f t="shared" si="231"/>
        <v>0</v>
      </c>
      <c r="C1856" s="58" t="str">
        <f t="shared" si="232"/>
        <v/>
      </c>
      <c r="D1856" s="58" t="str">
        <f>IF(OR(E1856=0,E1856=""),"",COUNTIF($E$7:E1856,E1856)&amp;E1856)</f>
        <v/>
      </c>
      <c r="E1856" s="58" t="str">
        <f t="shared" si="233"/>
        <v/>
      </c>
      <c r="F1856" s="57">
        <f t="shared" si="234"/>
        <v>0</v>
      </c>
      <c r="H1856" s="51"/>
      <c r="I1856" s="50"/>
      <c r="J1856" s="50"/>
      <c r="K1856" s="50"/>
      <c r="L1856" s="55" t="str">
        <f t="shared" si="237"/>
        <v/>
      </c>
      <c r="M1856" s="48"/>
      <c r="N1856" s="49"/>
      <c r="O1856" s="50"/>
      <c r="P1856" s="81" t="str">
        <f t="shared" si="236"/>
        <v/>
      </c>
      <c r="Q1856" s="5"/>
      <c r="R1856" s="81" t="str">
        <f t="shared" si="235"/>
        <v/>
      </c>
    </row>
    <row r="1857" spans="2:18" ht="13" x14ac:dyDescent="0.3">
      <c r="B1857" s="58">
        <f t="shared" si="231"/>
        <v>0</v>
      </c>
      <c r="C1857" s="58" t="str">
        <f t="shared" si="232"/>
        <v/>
      </c>
      <c r="D1857" s="58" t="str">
        <f>IF(OR(E1857=0,E1857=""),"",COUNTIF($E$7:E1857,E1857)&amp;E1857)</f>
        <v/>
      </c>
      <c r="E1857" s="58" t="str">
        <f t="shared" si="233"/>
        <v/>
      </c>
      <c r="F1857" s="57">
        <f t="shared" si="234"/>
        <v>0</v>
      </c>
      <c r="H1857" s="51"/>
      <c r="I1857" s="50"/>
      <c r="J1857" s="50"/>
      <c r="K1857" s="50"/>
      <c r="L1857" s="55" t="str">
        <f t="shared" ref="L1857" si="255">IFERROR(IF(K1857="","",VLOOKUP(K1857,T_Akun,2,0)),"Cek Kembali Kode Akun nya!!!")</f>
        <v/>
      </c>
      <c r="M1857" s="48"/>
      <c r="N1857" s="49"/>
      <c r="O1857" s="50"/>
      <c r="P1857" s="81" t="str">
        <f t="shared" si="236"/>
        <v/>
      </c>
      <c r="Q1857" s="5"/>
      <c r="R1857" s="81" t="str">
        <f t="shared" si="235"/>
        <v/>
      </c>
    </row>
    <row r="1858" spans="2:18" ht="13" x14ac:dyDescent="0.3">
      <c r="B1858" s="58">
        <f t="shared" si="231"/>
        <v>0</v>
      </c>
      <c r="C1858" s="58" t="str">
        <f t="shared" si="232"/>
        <v/>
      </c>
      <c r="D1858" s="58" t="str">
        <f>IF(OR(E1858=0,E1858=""),"",COUNTIF($E$7:E1858,E1858)&amp;E1858)</f>
        <v/>
      </c>
      <c r="E1858" s="58" t="str">
        <f t="shared" si="233"/>
        <v/>
      </c>
      <c r="F1858" s="57">
        <f t="shared" si="234"/>
        <v>0</v>
      </c>
      <c r="H1858" s="51"/>
      <c r="I1858" s="50"/>
      <c r="J1858" s="50"/>
      <c r="K1858" s="50"/>
      <c r="L1858" s="55" t="str">
        <f t="shared" si="237"/>
        <v/>
      </c>
      <c r="M1858" s="48"/>
      <c r="N1858" s="49"/>
      <c r="O1858" s="50"/>
      <c r="P1858" s="81" t="str">
        <f t="shared" si="236"/>
        <v/>
      </c>
      <c r="Q1858" s="5"/>
      <c r="R1858" s="81" t="str">
        <f t="shared" si="235"/>
        <v/>
      </c>
    </row>
    <row r="1859" spans="2:18" ht="13" x14ac:dyDescent="0.3">
      <c r="B1859" s="58">
        <f t="shared" si="231"/>
        <v>0</v>
      </c>
      <c r="C1859" s="58" t="str">
        <f t="shared" si="232"/>
        <v/>
      </c>
      <c r="D1859" s="58" t="str">
        <f>IF(OR(E1859=0,E1859=""),"",COUNTIF($E$7:E1859,E1859)&amp;E1859)</f>
        <v/>
      </c>
      <c r="E1859" s="58" t="str">
        <f t="shared" si="233"/>
        <v/>
      </c>
      <c r="F1859" s="57">
        <f t="shared" si="234"/>
        <v>0</v>
      </c>
      <c r="H1859" s="51"/>
      <c r="I1859" s="50"/>
      <c r="J1859" s="50"/>
      <c r="K1859" s="50"/>
      <c r="L1859" s="55" t="str">
        <f t="shared" si="237"/>
        <v/>
      </c>
      <c r="M1859" s="48"/>
      <c r="N1859" s="49"/>
      <c r="O1859" s="50"/>
      <c r="P1859" s="81" t="str">
        <f t="shared" si="236"/>
        <v/>
      </c>
      <c r="Q1859" s="5"/>
      <c r="R1859" s="81" t="str">
        <f t="shared" si="235"/>
        <v/>
      </c>
    </row>
    <row r="1860" spans="2:18" ht="13" x14ac:dyDescent="0.3">
      <c r="B1860" s="58">
        <f t="shared" si="231"/>
        <v>0</v>
      </c>
      <c r="C1860" s="58" t="str">
        <f t="shared" si="232"/>
        <v/>
      </c>
      <c r="D1860" s="58" t="str">
        <f>IF(OR(E1860=0,E1860=""),"",COUNTIF($E$7:E1860,E1860)&amp;E1860)</f>
        <v/>
      </c>
      <c r="E1860" s="58" t="str">
        <f t="shared" si="233"/>
        <v/>
      </c>
      <c r="F1860" s="57">
        <f t="shared" si="234"/>
        <v>0</v>
      </c>
      <c r="H1860" s="51"/>
      <c r="I1860" s="50"/>
      <c r="J1860" s="50"/>
      <c r="K1860" s="50"/>
      <c r="L1860" s="55" t="str">
        <f t="shared" si="237"/>
        <v/>
      </c>
      <c r="M1860" s="48"/>
      <c r="N1860" s="49"/>
      <c r="O1860" s="50"/>
      <c r="P1860" s="81" t="str">
        <f t="shared" si="236"/>
        <v/>
      </c>
      <c r="Q1860" s="5"/>
      <c r="R1860" s="81" t="str">
        <f t="shared" si="235"/>
        <v/>
      </c>
    </row>
    <row r="1861" spans="2:18" ht="13" x14ac:dyDescent="0.3">
      <c r="B1861" s="58">
        <f t="shared" si="231"/>
        <v>0</v>
      </c>
      <c r="C1861" s="58" t="str">
        <f t="shared" si="232"/>
        <v/>
      </c>
      <c r="D1861" s="58" t="str">
        <f>IF(OR(E1861=0,E1861=""),"",COUNTIF($E$7:E1861,E1861)&amp;E1861)</f>
        <v/>
      </c>
      <c r="E1861" s="58" t="str">
        <f t="shared" si="233"/>
        <v/>
      </c>
      <c r="F1861" s="57">
        <f t="shared" si="234"/>
        <v>0</v>
      </c>
      <c r="H1861" s="51"/>
      <c r="I1861" s="50"/>
      <c r="J1861" s="50"/>
      <c r="K1861" s="50"/>
      <c r="L1861" s="55" t="str">
        <f t="shared" si="237"/>
        <v/>
      </c>
      <c r="M1861" s="48"/>
      <c r="N1861" s="49"/>
      <c r="O1861" s="50"/>
      <c r="P1861" s="81" t="str">
        <f t="shared" si="236"/>
        <v/>
      </c>
      <c r="Q1861" s="5"/>
      <c r="R1861" s="81" t="str">
        <f t="shared" si="235"/>
        <v/>
      </c>
    </row>
    <row r="1862" spans="2:18" ht="13" x14ac:dyDescent="0.3">
      <c r="B1862" s="58">
        <f t="shared" si="231"/>
        <v>0</v>
      </c>
      <c r="C1862" s="58" t="str">
        <f t="shared" si="232"/>
        <v/>
      </c>
      <c r="D1862" s="58" t="str">
        <f>IF(OR(E1862=0,E1862=""),"",COUNTIF($E$7:E1862,E1862)&amp;E1862)</f>
        <v/>
      </c>
      <c r="E1862" s="58" t="str">
        <f t="shared" si="233"/>
        <v/>
      </c>
      <c r="F1862" s="57">
        <f t="shared" si="234"/>
        <v>0</v>
      </c>
      <c r="H1862" s="51"/>
      <c r="I1862" s="50"/>
      <c r="J1862" s="50"/>
      <c r="K1862" s="50"/>
      <c r="L1862" s="55" t="str">
        <f t="shared" si="237"/>
        <v/>
      </c>
      <c r="M1862" s="48"/>
      <c r="N1862" s="49"/>
      <c r="O1862" s="50"/>
      <c r="P1862" s="81" t="str">
        <f t="shared" si="236"/>
        <v/>
      </c>
      <c r="Q1862" s="5"/>
      <c r="R1862" s="81" t="str">
        <f t="shared" si="235"/>
        <v/>
      </c>
    </row>
    <row r="1863" spans="2:18" ht="13" x14ac:dyDescent="0.3">
      <c r="B1863" s="58">
        <f t="shared" si="231"/>
        <v>0</v>
      </c>
      <c r="C1863" s="58" t="str">
        <f t="shared" si="232"/>
        <v/>
      </c>
      <c r="D1863" s="58" t="str">
        <f>IF(OR(E1863=0,E1863=""),"",COUNTIF($E$7:E1863,E1863)&amp;E1863)</f>
        <v/>
      </c>
      <c r="E1863" s="58" t="str">
        <f t="shared" si="233"/>
        <v/>
      </c>
      <c r="F1863" s="57">
        <f t="shared" si="234"/>
        <v>0</v>
      </c>
      <c r="H1863" s="51"/>
      <c r="I1863" s="50"/>
      <c r="J1863" s="50"/>
      <c r="K1863" s="50"/>
      <c r="L1863" s="55" t="str">
        <f t="shared" si="237"/>
        <v/>
      </c>
      <c r="M1863" s="48"/>
      <c r="N1863" s="49"/>
      <c r="O1863" s="50"/>
      <c r="P1863" s="81" t="str">
        <f t="shared" si="236"/>
        <v/>
      </c>
      <c r="Q1863" s="5"/>
      <c r="R1863" s="81" t="str">
        <f t="shared" si="235"/>
        <v/>
      </c>
    </row>
    <row r="1864" spans="2:18" ht="13" x14ac:dyDescent="0.3">
      <c r="B1864" s="58">
        <f t="shared" si="231"/>
        <v>0</v>
      </c>
      <c r="C1864" s="58" t="str">
        <f t="shared" si="232"/>
        <v/>
      </c>
      <c r="D1864" s="58" t="str">
        <f>IF(OR(E1864=0,E1864=""),"",COUNTIF($E$7:E1864,E1864)&amp;E1864)</f>
        <v/>
      </c>
      <c r="E1864" s="58" t="str">
        <f t="shared" si="233"/>
        <v/>
      </c>
      <c r="F1864" s="57">
        <f t="shared" si="234"/>
        <v>0</v>
      </c>
      <c r="H1864" s="51"/>
      <c r="I1864" s="50"/>
      <c r="J1864" s="50"/>
      <c r="K1864" s="50"/>
      <c r="L1864" s="55" t="str">
        <f t="shared" si="237"/>
        <v/>
      </c>
      <c r="M1864" s="48"/>
      <c r="N1864" s="49"/>
      <c r="O1864" s="50"/>
      <c r="P1864" s="81" t="str">
        <f t="shared" si="236"/>
        <v/>
      </c>
      <c r="Q1864" s="5"/>
      <c r="R1864" s="81" t="str">
        <f t="shared" si="235"/>
        <v/>
      </c>
    </row>
    <row r="1865" spans="2:18" ht="13" x14ac:dyDescent="0.3">
      <c r="B1865" s="58">
        <f t="shared" si="231"/>
        <v>0</v>
      </c>
      <c r="C1865" s="58" t="str">
        <f t="shared" si="232"/>
        <v/>
      </c>
      <c r="D1865" s="58" t="str">
        <f>IF(OR(E1865=0,E1865=""),"",COUNTIF($E$7:E1865,E1865)&amp;E1865)</f>
        <v/>
      </c>
      <c r="E1865" s="58" t="str">
        <f t="shared" si="233"/>
        <v/>
      </c>
      <c r="F1865" s="57">
        <f t="shared" si="234"/>
        <v>0</v>
      </c>
      <c r="H1865" s="51"/>
      <c r="I1865" s="50"/>
      <c r="J1865" s="50"/>
      <c r="K1865" s="50"/>
      <c r="L1865" s="55" t="str">
        <f t="shared" si="237"/>
        <v/>
      </c>
      <c r="M1865" s="48"/>
      <c r="N1865" s="49"/>
      <c r="O1865" s="50"/>
      <c r="P1865" s="81" t="str">
        <f t="shared" si="236"/>
        <v/>
      </c>
      <c r="Q1865" s="5"/>
      <c r="R1865" s="81" t="str">
        <f t="shared" si="235"/>
        <v/>
      </c>
    </row>
    <row r="1866" spans="2:18" ht="13" x14ac:dyDescent="0.3">
      <c r="B1866" s="58">
        <f t="shared" si="231"/>
        <v>0</v>
      </c>
      <c r="C1866" s="58" t="str">
        <f t="shared" si="232"/>
        <v/>
      </c>
      <c r="D1866" s="58" t="str">
        <f>IF(OR(E1866=0,E1866=""),"",COUNTIF($E$7:E1866,E1866)&amp;E1866)</f>
        <v/>
      </c>
      <c r="E1866" s="58" t="str">
        <f t="shared" si="233"/>
        <v/>
      </c>
      <c r="F1866" s="57">
        <f t="shared" si="234"/>
        <v>0</v>
      </c>
      <c r="H1866" s="51"/>
      <c r="I1866" s="50"/>
      <c r="J1866" s="50"/>
      <c r="K1866" s="50"/>
      <c r="L1866" s="55" t="str">
        <f t="shared" si="237"/>
        <v/>
      </c>
      <c r="M1866" s="48"/>
      <c r="N1866" s="49"/>
      <c r="O1866" s="50"/>
      <c r="P1866" s="81" t="str">
        <f t="shared" si="236"/>
        <v/>
      </c>
      <c r="Q1866" s="5"/>
      <c r="R1866" s="81" t="str">
        <f t="shared" si="235"/>
        <v/>
      </c>
    </row>
    <row r="1867" spans="2:18" ht="13" x14ac:dyDescent="0.3">
      <c r="B1867" s="58">
        <f t="shared" si="231"/>
        <v>0</v>
      </c>
      <c r="C1867" s="58" t="str">
        <f t="shared" si="232"/>
        <v/>
      </c>
      <c r="D1867" s="58" t="str">
        <f>IF(OR(E1867=0,E1867=""),"",COUNTIF($E$7:E1867,E1867)&amp;E1867)</f>
        <v/>
      </c>
      <c r="E1867" s="58" t="str">
        <f t="shared" si="233"/>
        <v/>
      </c>
      <c r="F1867" s="57">
        <f t="shared" si="234"/>
        <v>0</v>
      </c>
      <c r="H1867" s="51"/>
      <c r="I1867" s="50"/>
      <c r="J1867" s="50"/>
      <c r="K1867" s="50"/>
      <c r="L1867" s="55" t="str">
        <f t="shared" si="237"/>
        <v/>
      </c>
      <c r="M1867" s="48"/>
      <c r="N1867" s="49"/>
      <c r="O1867" s="50"/>
      <c r="P1867" s="81" t="str">
        <f t="shared" si="236"/>
        <v/>
      </c>
      <c r="Q1867" s="5"/>
      <c r="R1867" s="81" t="str">
        <f t="shared" si="235"/>
        <v/>
      </c>
    </row>
    <row r="1868" spans="2:18" ht="13" x14ac:dyDescent="0.3">
      <c r="B1868" s="58">
        <f t="shared" si="231"/>
        <v>0</v>
      </c>
      <c r="C1868" s="58" t="str">
        <f t="shared" si="232"/>
        <v/>
      </c>
      <c r="D1868" s="58" t="str">
        <f>IF(OR(E1868=0,E1868=""),"",COUNTIF($E$7:E1868,E1868)&amp;E1868)</f>
        <v/>
      </c>
      <c r="E1868" s="58" t="str">
        <f t="shared" si="233"/>
        <v/>
      </c>
      <c r="F1868" s="57">
        <f t="shared" si="234"/>
        <v>0</v>
      </c>
      <c r="H1868" s="51"/>
      <c r="I1868" s="50"/>
      <c r="J1868" s="50"/>
      <c r="K1868" s="50"/>
      <c r="L1868" s="55" t="str">
        <f t="shared" si="237"/>
        <v/>
      </c>
      <c r="M1868" s="48"/>
      <c r="N1868" s="49"/>
      <c r="O1868" s="50"/>
      <c r="P1868" s="81" t="str">
        <f t="shared" si="236"/>
        <v/>
      </c>
      <c r="Q1868" s="5"/>
      <c r="R1868" s="81" t="str">
        <f t="shared" si="235"/>
        <v/>
      </c>
    </row>
    <row r="1869" spans="2:18" ht="13" x14ac:dyDescent="0.3">
      <c r="B1869" s="58">
        <f t="shared" si="231"/>
        <v>0</v>
      </c>
      <c r="C1869" s="58" t="str">
        <f t="shared" si="232"/>
        <v/>
      </c>
      <c r="D1869" s="58" t="str">
        <f>IF(OR(E1869=0,E1869=""),"",COUNTIF($E$7:E1869,E1869)&amp;E1869)</f>
        <v/>
      </c>
      <c r="E1869" s="58" t="str">
        <f t="shared" si="233"/>
        <v/>
      </c>
      <c r="F1869" s="57">
        <f t="shared" si="234"/>
        <v>0</v>
      </c>
      <c r="H1869" s="51"/>
      <c r="I1869" s="50"/>
      <c r="J1869" s="50"/>
      <c r="K1869" s="50"/>
      <c r="L1869" s="55" t="str">
        <f t="shared" si="237"/>
        <v/>
      </c>
      <c r="M1869" s="48"/>
      <c r="N1869" s="49"/>
      <c r="O1869" s="50"/>
      <c r="P1869" s="81" t="str">
        <f t="shared" si="236"/>
        <v/>
      </c>
      <c r="Q1869" s="5"/>
      <c r="R1869" s="81" t="str">
        <f t="shared" si="235"/>
        <v/>
      </c>
    </row>
    <row r="1870" spans="2:18" ht="13" x14ac:dyDescent="0.3">
      <c r="B1870" s="58">
        <f t="shared" si="231"/>
        <v>0</v>
      </c>
      <c r="C1870" s="58" t="str">
        <f t="shared" si="232"/>
        <v/>
      </c>
      <c r="D1870" s="58" t="str">
        <f>IF(OR(E1870=0,E1870=""),"",COUNTIF($E$7:E1870,E1870)&amp;E1870)</f>
        <v/>
      </c>
      <c r="E1870" s="58" t="str">
        <f t="shared" si="233"/>
        <v/>
      </c>
      <c r="F1870" s="57">
        <f t="shared" si="234"/>
        <v>0</v>
      </c>
      <c r="H1870" s="51"/>
      <c r="I1870" s="50"/>
      <c r="J1870" s="50"/>
      <c r="K1870" s="50"/>
      <c r="L1870" s="55" t="str">
        <f t="shared" si="237"/>
        <v/>
      </c>
      <c r="M1870" s="48"/>
      <c r="N1870" s="49"/>
      <c r="O1870" s="50"/>
      <c r="P1870" s="81" t="str">
        <f t="shared" si="236"/>
        <v/>
      </c>
      <c r="Q1870" s="5"/>
      <c r="R1870" s="81" t="str">
        <f t="shared" si="235"/>
        <v/>
      </c>
    </row>
    <row r="1871" spans="2:18" ht="13" x14ac:dyDescent="0.3">
      <c r="B1871" s="58">
        <f t="shared" si="231"/>
        <v>0</v>
      </c>
      <c r="C1871" s="58" t="str">
        <f t="shared" si="232"/>
        <v/>
      </c>
      <c r="D1871" s="58" t="str">
        <f>IF(OR(E1871=0,E1871=""),"",COUNTIF($E$7:E1871,E1871)&amp;E1871)</f>
        <v/>
      </c>
      <c r="E1871" s="58" t="str">
        <f t="shared" si="233"/>
        <v/>
      </c>
      <c r="F1871" s="57">
        <f t="shared" si="234"/>
        <v>0</v>
      </c>
      <c r="H1871" s="51"/>
      <c r="I1871" s="50"/>
      <c r="J1871" s="50"/>
      <c r="K1871" s="50"/>
      <c r="L1871" s="55" t="str">
        <f t="shared" ref="L1871:L1872" si="256">IFERROR(IF(K1871="","",VLOOKUP(K1871,T_Akun,2,0)),"Cek Kembali Kode Akun nya!!!")</f>
        <v/>
      </c>
      <c r="M1871" s="48"/>
      <c r="N1871" s="49"/>
      <c r="O1871" s="50"/>
      <c r="P1871" s="81" t="str">
        <f t="shared" si="236"/>
        <v/>
      </c>
      <c r="Q1871" s="5"/>
      <c r="R1871" s="81" t="str">
        <f t="shared" si="235"/>
        <v/>
      </c>
    </row>
    <row r="1872" spans="2:18" ht="13" x14ac:dyDescent="0.3">
      <c r="B1872" s="58">
        <f t="shared" si="231"/>
        <v>0</v>
      </c>
      <c r="C1872" s="58" t="str">
        <f t="shared" si="232"/>
        <v/>
      </c>
      <c r="D1872" s="58" t="str">
        <f>IF(OR(E1872=0,E1872=""),"",COUNTIF($E$7:E1872,E1872)&amp;E1872)</f>
        <v/>
      </c>
      <c r="E1872" s="58" t="str">
        <f t="shared" si="233"/>
        <v/>
      </c>
      <c r="F1872" s="57">
        <f t="shared" si="234"/>
        <v>0</v>
      </c>
      <c r="H1872" s="51"/>
      <c r="I1872" s="50"/>
      <c r="J1872" s="50"/>
      <c r="K1872" s="85"/>
      <c r="L1872" s="55" t="str">
        <f t="shared" si="256"/>
        <v/>
      </c>
      <c r="M1872" s="48"/>
      <c r="N1872" s="49"/>
      <c r="O1872" s="50"/>
      <c r="P1872" s="81" t="str">
        <f t="shared" si="236"/>
        <v/>
      </c>
      <c r="Q1872" s="5"/>
      <c r="R1872" s="81" t="str">
        <f t="shared" si="235"/>
        <v/>
      </c>
    </row>
    <row r="1873" spans="2:18" ht="13" x14ac:dyDescent="0.3">
      <c r="B1873" s="58">
        <f t="shared" si="231"/>
        <v>0</v>
      </c>
      <c r="C1873" s="58" t="str">
        <f t="shared" si="232"/>
        <v/>
      </c>
      <c r="D1873" s="58" t="str">
        <f>IF(OR(E1873=0,E1873=""),"",COUNTIF($E$7:E1873,E1873)&amp;E1873)</f>
        <v/>
      </c>
      <c r="E1873" s="58" t="str">
        <f t="shared" si="233"/>
        <v/>
      </c>
      <c r="F1873" s="57">
        <f t="shared" si="234"/>
        <v>0</v>
      </c>
      <c r="H1873" s="51"/>
      <c r="I1873" s="50"/>
      <c r="J1873" s="50"/>
      <c r="K1873" s="50"/>
      <c r="L1873" s="55" t="str">
        <f t="shared" ref="L1873" si="257">IFERROR(IF(K1873="","",VLOOKUP(K1873,T_Akun,2,0)),"Cek Kembali Kode Akun nya!!!")</f>
        <v/>
      </c>
      <c r="M1873" s="48"/>
      <c r="N1873" s="49"/>
      <c r="O1873" s="50"/>
      <c r="P1873" s="81" t="str">
        <f t="shared" si="236"/>
        <v/>
      </c>
      <c r="Q1873" s="5"/>
      <c r="R1873" s="81" t="str">
        <f t="shared" si="235"/>
        <v/>
      </c>
    </row>
    <row r="1874" spans="2:18" ht="13" x14ac:dyDescent="0.3">
      <c r="B1874" s="58">
        <f t="shared" ref="B1874:B1937" si="258">IF(C1874&lt;&gt;"","",K1874)</f>
        <v>0</v>
      </c>
      <c r="C1874" s="58" t="str">
        <f t="shared" ref="C1874:C1937" si="259">IF(LEFT(I1874,3)="JP-",K1874,"")</f>
        <v/>
      </c>
      <c r="D1874" s="58" t="str">
        <f>IF(OR(E1874=0,E1874=""),"",COUNTIF($E$7:E1874,E1874)&amp;E1874)</f>
        <v/>
      </c>
      <c r="E1874" s="58" t="str">
        <f t="shared" ref="E1874:E1937" si="260">IF(K1874=Filter_BB,K1874,"")</f>
        <v/>
      </c>
      <c r="F1874" s="57">
        <f t="shared" ref="F1874:F1937" si="261">IF(J1874="",0,1)</f>
        <v>0</v>
      </c>
      <c r="H1874" s="51"/>
      <c r="I1874" s="50"/>
      <c r="J1874" s="50"/>
      <c r="K1874" s="50"/>
      <c r="L1874" s="55" t="str">
        <f t="shared" si="237"/>
        <v/>
      </c>
      <c r="M1874" s="48"/>
      <c r="N1874" s="49"/>
      <c r="O1874" s="50"/>
      <c r="P1874" s="81" t="str">
        <f t="shared" si="236"/>
        <v/>
      </c>
      <c r="Q1874" s="5"/>
      <c r="R1874" s="81" t="str">
        <f t="shared" ref="R1874:R1937" si="262">IF($O1874&gt;0,$O1874,IF($H1874&gt;0,IF($O1875&gt;0,$O1875,""),""))</f>
        <v/>
      </c>
    </row>
    <row r="1875" spans="2:18" ht="13" x14ac:dyDescent="0.3">
      <c r="B1875" s="58">
        <f t="shared" si="258"/>
        <v>0</v>
      </c>
      <c r="C1875" s="58" t="str">
        <f t="shared" si="259"/>
        <v/>
      </c>
      <c r="D1875" s="58" t="str">
        <f>IF(OR(E1875=0,E1875=""),"",COUNTIF($E$7:E1875,E1875)&amp;E1875)</f>
        <v/>
      </c>
      <c r="E1875" s="58" t="str">
        <f t="shared" si="260"/>
        <v/>
      </c>
      <c r="F1875" s="57">
        <f t="shared" si="261"/>
        <v>0</v>
      </c>
      <c r="H1875" s="51"/>
      <c r="I1875" s="50"/>
      <c r="J1875" s="50"/>
      <c r="K1875" s="50"/>
      <c r="L1875" s="55" t="str">
        <f t="shared" si="237"/>
        <v/>
      </c>
      <c r="M1875" s="48"/>
      <c r="N1875" s="49"/>
      <c r="O1875" s="50"/>
      <c r="P1875" s="81" t="str">
        <f t="shared" ref="P1875:P1938" si="263">IF(O1875&gt;0,O1875,IF(H1875&gt;0,IF(OR(P1874="F.TTD",P1874=""),R1876,P1874),""))</f>
        <v/>
      </c>
      <c r="Q1875" s="5"/>
      <c r="R1875" s="81" t="str">
        <f t="shared" si="262"/>
        <v/>
      </c>
    </row>
    <row r="1876" spans="2:18" ht="13" x14ac:dyDescent="0.3">
      <c r="B1876" s="58">
        <f t="shared" si="258"/>
        <v>0</v>
      </c>
      <c r="C1876" s="58" t="str">
        <f t="shared" si="259"/>
        <v/>
      </c>
      <c r="D1876" s="58" t="str">
        <f>IF(OR(E1876=0,E1876=""),"",COUNTIF($E$7:E1876,E1876)&amp;E1876)</f>
        <v/>
      </c>
      <c r="E1876" s="58" t="str">
        <f t="shared" si="260"/>
        <v/>
      </c>
      <c r="F1876" s="57">
        <f t="shared" si="261"/>
        <v>0</v>
      </c>
      <c r="H1876" s="51"/>
      <c r="I1876" s="50"/>
      <c r="J1876" s="50"/>
      <c r="K1876" s="50"/>
      <c r="L1876" s="55" t="str">
        <f t="shared" si="237"/>
        <v/>
      </c>
      <c r="M1876" s="48"/>
      <c r="N1876" s="49"/>
      <c r="O1876" s="50"/>
      <c r="P1876" s="81" t="str">
        <f t="shared" si="263"/>
        <v/>
      </c>
      <c r="Q1876" s="5"/>
      <c r="R1876" s="81" t="str">
        <f t="shared" si="262"/>
        <v/>
      </c>
    </row>
    <row r="1877" spans="2:18" ht="13" x14ac:dyDescent="0.3">
      <c r="B1877" s="58">
        <f t="shared" si="258"/>
        <v>0</v>
      </c>
      <c r="C1877" s="58" t="str">
        <f t="shared" si="259"/>
        <v/>
      </c>
      <c r="D1877" s="58" t="str">
        <f>IF(OR(E1877=0,E1877=""),"",COUNTIF($E$7:E1877,E1877)&amp;E1877)</f>
        <v/>
      </c>
      <c r="E1877" s="58" t="str">
        <f t="shared" si="260"/>
        <v/>
      </c>
      <c r="F1877" s="57">
        <f t="shared" si="261"/>
        <v>0</v>
      </c>
      <c r="H1877" s="51"/>
      <c r="I1877" s="50"/>
      <c r="J1877" s="50"/>
      <c r="K1877" s="50"/>
      <c r="L1877" s="55" t="str">
        <f t="shared" si="237"/>
        <v/>
      </c>
      <c r="M1877" s="48"/>
      <c r="N1877" s="49"/>
      <c r="O1877" s="50"/>
      <c r="P1877" s="81" t="str">
        <f t="shared" si="263"/>
        <v/>
      </c>
      <c r="Q1877" s="5"/>
      <c r="R1877" s="81" t="str">
        <f t="shared" si="262"/>
        <v/>
      </c>
    </row>
    <row r="1878" spans="2:18" ht="13" x14ac:dyDescent="0.3">
      <c r="B1878" s="58">
        <f t="shared" si="258"/>
        <v>0</v>
      </c>
      <c r="C1878" s="58" t="str">
        <f t="shared" si="259"/>
        <v/>
      </c>
      <c r="D1878" s="58" t="str">
        <f>IF(OR(E1878=0,E1878=""),"",COUNTIF($E$7:E1878,E1878)&amp;E1878)</f>
        <v/>
      </c>
      <c r="E1878" s="58" t="str">
        <f t="shared" si="260"/>
        <v/>
      </c>
      <c r="F1878" s="57">
        <f t="shared" si="261"/>
        <v>0</v>
      </c>
      <c r="H1878" s="51"/>
      <c r="I1878" s="50"/>
      <c r="J1878" s="50"/>
      <c r="K1878" s="50"/>
      <c r="L1878" s="55" t="str">
        <f t="shared" si="237"/>
        <v/>
      </c>
      <c r="M1878" s="48"/>
      <c r="N1878" s="49"/>
      <c r="O1878" s="50"/>
      <c r="P1878" s="81" t="str">
        <f t="shared" si="263"/>
        <v/>
      </c>
      <c r="Q1878" s="5"/>
      <c r="R1878" s="81" t="str">
        <f t="shared" si="262"/>
        <v/>
      </c>
    </row>
    <row r="1879" spans="2:18" ht="13" x14ac:dyDescent="0.3">
      <c r="B1879" s="58">
        <f t="shared" si="258"/>
        <v>0</v>
      </c>
      <c r="C1879" s="58" t="str">
        <f t="shared" si="259"/>
        <v/>
      </c>
      <c r="D1879" s="58" t="str">
        <f>IF(OR(E1879=0,E1879=""),"",COUNTIF($E$7:E1879,E1879)&amp;E1879)</f>
        <v/>
      </c>
      <c r="E1879" s="58" t="str">
        <f t="shared" si="260"/>
        <v/>
      </c>
      <c r="F1879" s="57">
        <f t="shared" si="261"/>
        <v>0</v>
      </c>
      <c r="H1879" s="51"/>
      <c r="I1879" s="50"/>
      <c r="J1879" s="50"/>
      <c r="K1879" s="50"/>
      <c r="L1879" s="55" t="str">
        <f t="shared" si="237"/>
        <v/>
      </c>
      <c r="M1879" s="48"/>
      <c r="N1879" s="49"/>
      <c r="O1879" s="50"/>
      <c r="P1879" s="81" t="str">
        <f t="shared" si="263"/>
        <v/>
      </c>
      <c r="Q1879" s="5"/>
      <c r="R1879" s="81" t="str">
        <f t="shared" si="262"/>
        <v/>
      </c>
    </row>
    <row r="1880" spans="2:18" ht="13" x14ac:dyDescent="0.3">
      <c r="B1880" s="58">
        <f t="shared" si="258"/>
        <v>0</v>
      </c>
      <c r="C1880" s="58" t="str">
        <f t="shared" si="259"/>
        <v/>
      </c>
      <c r="D1880" s="58" t="str">
        <f>IF(OR(E1880=0,E1880=""),"",COUNTIF($E$7:E1880,E1880)&amp;E1880)</f>
        <v/>
      </c>
      <c r="E1880" s="58" t="str">
        <f t="shared" si="260"/>
        <v/>
      </c>
      <c r="F1880" s="57">
        <f t="shared" si="261"/>
        <v>0</v>
      </c>
      <c r="H1880" s="51"/>
      <c r="I1880" s="50"/>
      <c r="J1880" s="50"/>
      <c r="K1880" s="50"/>
      <c r="L1880" s="55" t="str">
        <f t="shared" si="237"/>
        <v/>
      </c>
      <c r="M1880" s="48"/>
      <c r="N1880" s="49"/>
      <c r="O1880" s="50"/>
      <c r="P1880" s="81" t="str">
        <f t="shared" si="263"/>
        <v/>
      </c>
      <c r="Q1880" s="5"/>
      <c r="R1880" s="81" t="str">
        <f t="shared" si="262"/>
        <v/>
      </c>
    </row>
    <row r="1881" spans="2:18" ht="13" x14ac:dyDescent="0.3">
      <c r="B1881" s="58">
        <f t="shared" si="258"/>
        <v>0</v>
      </c>
      <c r="C1881" s="58" t="str">
        <f t="shared" si="259"/>
        <v/>
      </c>
      <c r="D1881" s="58" t="str">
        <f>IF(OR(E1881=0,E1881=""),"",COUNTIF($E$7:E1881,E1881)&amp;E1881)</f>
        <v/>
      </c>
      <c r="E1881" s="58" t="str">
        <f t="shared" si="260"/>
        <v/>
      </c>
      <c r="F1881" s="57">
        <f t="shared" si="261"/>
        <v>0</v>
      </c>
      <c r="H1881" s="51"/>
      <c r="I1881" s="50"/>
      <c r="J1881" s="50"/>
      <c r="K1881" s="50"/>
      <c r="L1881" s="55" t="str">
        <f t="shared" si="237"/>
        <v/>
      </c>
      <c r="M1881" s="48"/>
      <c r="N1881" s="49"/>
      <c r="O1881" s="50"/>
      <c r="P1881" s="81" t="str">
        <f t="shared" si="263"/>
        <v/>
      </c>
      <c r="Q1881" s="5"/>
      <c r="R1881" s="81" t="str">
        <f t="shared" si="262"/>
        <v/>
      </c>
    </row>
    <row r="1882" spans="2:18" ht="13" x14ac:dyDescent="0.3">
      <c r="B1882" s="58">
        <f t="shared" si="258"/>
        <v>0</v>
      </c>
      <c r="C1882" s="58" t="str">
        <f t="shared" si="259"/>
        <v/>
      </c>
      <c r="D1882" s="58" t="str">
        <f>IF(OR(E1882=0,E1882=""),"",COUNTIF($E$7:E1882,E1882)&amp;E1882)</f>
        <v/>
      </c>
      <c r="E1882" s="58" t="str">
        <f t="shared" si="260"/>
        <v/>
      </c>
      <c r="F1882" s="57">
        <f t="shared" si="261"/>
        <v>0</v>
      </c>
      <c r="H1882" s="51"/>
      <c r="I1882" s="50"/>
      <c r="J1882" s="50"/>
      <c r="K1882" s="50"/>
      <c r="L1882" s="55" t="str">
        <f t="shared" si="237"/>
        <v/>
      </c>
      <c r="M1882" s="48"/>
      <c r="N1882" s="49"/>
      <c r="O1882" s="50"/>
      <c r="P1882" s="81" t="str">
        <f t="shared" si="263"/>
        <v/>
      </c>
      <c r="Q1882" s="5"/>
      <c r="R1882" s="81" t="str">
        <f t="shared" si="262"/>
        <v/>
      </c>
    </row>
    <row r="1883" spans="2:18" ht="13" x14ac:dyDescent="0.3">
      <c r="B1883" s="58">
        <f t="shared" si="258"/>
        <v>0</v>
      </c>
      <c r="C1883" s="58" t="str">
        <f t="shared" si="259"/>
        <v/>
      </c>
      <c r="D1883" s="58" t="str">
        <f>IF(OR(E1883=0,E1883=""),"",COUNTIF($E$7:E1883,E1883)&amp;E1883)</f>
        <v/>
      </c>
      <c r="E1883" s="58" t="str">
        <f t="shared" si="260"/>
        <v/>
      </c>
      <c r="F1883" s="57">
        <f t="shared" si="261"/>
        <v>0</v>
      </c>
      <c r="H1883" s="51"/>
      <c r="I1883" s="50"/>
      <c r="J1883" s="50"/>
      <c r="K1883" s="50"/>
      <c r="L1883" s="55" t="str">
        <f t="shared" si="237"/>
        <v/>
      </c>
      <c r="M1883" s="48"/>
      <c r="N1883" s="49"/>
      <c r="O1883" s="50"/>
      <c r="P1883" s="81" t="str">
        <f t="shared" si="263"/>
        <v/>
      </c>
      <c r="Q1883" s="5"/>
      <c r="R1883" s="81" t="str">
        <f t="shared" si="262"/>
        <v/>
      </c>
    </row>
    <row r="1884" spans="2:18" ht="13" x14ac:dyDescent="0.3">
      <c r="B1884" s="58">
        <f t="shared" si="258"/>
        <v>0</v>
      </c>
      <c r="C1884" s="58" t="str">
        <f t="shared" si="259"/>
        <v/>
      </c>
      <c r="D1884" s="58" t="str">
        <f>IF(OR(E1884=0,E1884=""),"",COUNTIF($E$7:E1884,E1884)&amp;E1884)</f>
        <v/>
      </c>
      <c r="E1884" s="58" t="str">
        <f t="shared" si="260"/>
        <v/>
      </c>
      <c r="F1884" s="57">
        <f t="shared" si="261"/>
        <v>0</v>
      </c>
      <c r="H1884" s="51"/>
      <c r="I1884" s="50"/>
      <c r="J1884" s="50"/>
      <c r="K1884" s="50"/>
      <c r="L1884" s="55" t="str">
        <f t="shared" si="237"/>
        <v/>
      </c>
      <c r="M1884" s="48"/>
      <c r="N1884" s="49"/>
      <c r="O1884" s="50"/>
      <c r="P1884" s="81" t="str">
        <f t="shared" si="263"/>
        <v/>
      </c>
      <c r="Q1884" s="5"/>
      <c r="R1884" s="81" t="str">
        <f t="shared" si="262"/>
        <v/>
      </c>
    </row>
    <row r="1885" spans="2:18" ht="13" x14ac:dyDescent="0.3">
      <c r="B1885" s="58">
        <f t="shared" si="258"/>
        <v>0</v>
      </c>
      <c r="C1885" s="58" t="str">
        <f t="shared" si="259"/>
        <v/>
      </c>
      <c r="D1885" s="58" t="str">
        <f>IF(OR(E1885=0,E1885=""),"",COUNTIF($E$7:E1885,E1885)&amp;E1885)</f>
        <v/>
      </c>
      <c r="E1885" s="58" t="str">
        <f t="shared" si="260"/>
        <v/>
      </c>
      <c r="F1885" s="57">
        <f t="shared" si="261"/>
        <v>0</v>
      </c>
      <c r="H1885" s="51"/>
      <c r="I1885" s="50"/>
      <c r="J1885" s="50"/>
      <c r="K1885" s="50"/>
      <c r="L1885" s="55" t="str">
        <f t="shared" si="237"/>
        <v/>
      </c>
      <c r="M1885" s="48"/>
      <c r="N1885" s="49"/>
      <c r="O1885" s="50"/>
      <c r="P1885" s="81" t="str">
        <f t="shared" si="263"/>
        <v/>
      </c>
      <c r="Q1885" s="5"/>
      <c r="R1885" s="81" t="str">
        <f t="shared" si="262"/>
        <v/>
      </c>
    </row>
    <row r="1886" spans="2:18" ht="13" x14ac:dyDescent="0.3">
      <c r="B1886" s="58">
        <f t="shared" si="258"/>
        <v>0</v>
      </c>
      <c r="C1886" s="58" t="str">
        <f t="shared" si="259"/>
        <v/>
      </c>
      <c r="D1886" s="58" t="str">
        <f>IF(OR(E1886=0,E1886=""),"",COUNTIF($E$7:E1886,E1886)&amp;E1886)</f>
        <v/>
      </c>
      <c r="E1886" s="58" t="str">
        <f t="shared" si="260"/>
        <v/>
      </c>
      <c r="F1886" s="57">
        <f t="shared" si="261"/>
        <v>0</v>
      </c>
      <c r="H1886" s="51"/>
      <c r="I1886" s="50"/>
      <c r="J1886" s="50"/>
      <c r="K1886" s="50"/>
      <c r="L1886" s="55" t="str">
        <f t="shared" si="237"/>
        <v/>
      </c>
      <c r="M1886" s="48"/>
      <c r="N1886" s="49"/>
      <c r="O1886" s="50"/>
      <c r="P1886" s="81" t="str">
        <f t="shared" si="263"/>
        <v/>
      </c>
      <c r="Q1886" s="5"/>
      <c r="R1886" s="81" t="str">
        <f t="shared" si="262"/>
        <v/>
      </c>
    </row>
    <row r="1887" spans="2:18" ht="13" x14ac:dyDescent="0.3">
      <c r="B1887" s="58">
        <f t="shared" si="258"/>
        <v>0</v>
      </c>
      <c r="C1887" s="58" t="str">
        <f t="shared" si="259"/>
        <v/>
      </c>
      <c r="D1887" s="58" t="str">
        <f>IF(OR(E1887=0,E1887=""),"",COUNTIF($E$7:E1887,E1887)&amp;E1887)</f>
        <v/>
      </c>
      <c r="E1887" s="58" t="str">
        <f t="shared" si="260"/>
        <v/>
      </c>
      <c r="F1887" s="57">
        <f t="shared" si="261"/>
        <v>0</v>
      </c>
      <c r="H1887" s="51"/>
      <c r="I1887" s="50"/>
      <c r="J1887" s="50"/>
      <c r="K1887" s="50"/>
      <c r="L1887" s="55" t="str">
        <f t="shared" si="237"/>
        <v/>
      </c>
      <c r="M1887" s="48"/>
      <c r="N1887" s="49"/>
      <c r="O1887" s="50"/>
      <c r="P1887" s="81" t="str">
        <f t="shared" si="263"/>
        <v/>
      </c>
      <c r="Q1887" s="5"/>
      <c r="R1887" s="81" t="str">
        <f t="shared" si="262"/>
        <v/>
      </c>
    </row>
    <row r="1888" spans="2:18" ht="13" x14ac:dyDescent="0.3">
      <c r="B1888" s="58">
        <f t="shared" si="258"/>
        <v>0</v>
      </c>
      <c r="C1888" s="58" t="str">
        <f t="shared" si="259"/>
        <v/>
      </c>
      <c r="D1888" s="58" t="str">
        <f>IF(OR(E1888=0,E1888=""),"",COUNTIF($E$7:E1888,E1888)&amp;E1888)</f>
        <v/>
      </c>
      <c r="E1888" s="58" t="str">
        <f t="shared" si="260"/>
        <v/>
      </c>
      <c r="F1888" s="57">
        <f t="shared" si="261"/>
        <v>0</v>
      </c>
      <c r="H1888" s="51"/>
      <c r="I1888" s="50"/>
      <c r="J1888" s="50"/>
      <c r="K1888" s="50"/>
      <c r="L1888" s="55" t="str">
        <f t="shared" si="237"/>
        <v/>
      </c>
      <c r="M1888" s="48"/>
      <c r="N1888" s="49"/>
      <c r="O1888" s="50"/>
      <c r="P1888" s="81" t="str">
        <f t="shared" si="263"/>
        <v/>
      </c>
      <c r="Q1888" s="5"/>
      <c r="R1888" s="81" t="str">
        <f t="shared" si="262"/>
        <v/>
      </c>
    </row>
    <row r="1889" spans="2:18" ht="13" x14ac:dyDescent="0.3">
      <c r="B1889" s="58">
        <f t="shared" si="258"/>
        <v>0</v>
      </c>
      <c r="C1889" s="58" t="str">
        <f t="shared" si="259"/>
        <v/>
      </c>
      <c r="D1889" s="58" t="str">
        <f>IF(OR(E1889=0,E1889=""),"",COUNTIF($E$7:E1889,E1889)&amp;E1889)</f>
        <v/>
      </c>
      <c r="E1889" s="58" t="str">
        <f t="shared" si="260"/>
        <v/>
      </c>
      <c r="F1889" s="57">
        <f t="shared" si="261"/>
        <v>0</v>
      </c>
      <c r="H1889" s="51"/>
      <c r="I1889" s="50"/>
      <c r="J1889" s="50"/>
      <c r="K1889" s="50"/>
      <c r="L1889" s="55" t="str">
        <f t="shared" si="237"/>
        <v/>
      </c>
      <c r="M1889" s="48"/>
      <c r="N1889" s="49"/>
      <c r="O1889" s="50"/>
      <c r="P1889" s="81" t="str">
        <f t="shared" si="263"/>
        <v/>
      </c>
      <c r="Q1889" s="5"/>
      <c r="R1889" s="81" t="str">
        <f t="shared" si="262"/>
        <v/>
      </c>
    </row>
    <row r="1890" spans="2:18" ht="13" x14ac:dyDescent="0.3">
      <c r="B1890" s="58">
        <f t="shared" si="258"/>
        <v>0</v>
      </c>
      <c r="C1890" s="58" t="str">
        <f t="shared" si="259"/>
        <v/>
      </c>
      <c r="D1890" s="58" t="str">
        <f>IF(OR(E1890=0,E1890=""),"",COUNTIF($E$7:E1890,E1890)&amp;E1890)</f>
        <v/>
      </c>
      <c r="E1890" s="58" t="str">
        <f t="shared" si="260"/>
        <v/>
      </c>
      <c r="F1890" s="57">
        <f t="shared" si="261"/>
        <v>0</v>
      </c>
      <c r="H1890" s="51"/>
      <c r="I1890" s="50"/>
      <c r="J1890" s="50"/>
      <c r="K1890" s="50"/>
      <c r="L1890" s="55" t="str">
        <f t="shared" si="237"/>
        <v/>
      </c>
      <c r="M1890" s="48"/>
      <c r="N1890" s="49"/>
      <c r="O1890" s="50"/>
      <c r="P1890" s="81" t="str">
        <f t="shared" si="263"/>
        <v/>
      </c>
      <c r="Q1890" s="5"/>
      <c r="R1890" s="81" t="str">
        <f t="shared" si="262"/>
        <v/>
      </c>
    </row>
    <row r="1891" spans="2:18" ht="13" x14ac:dyDescent="0.3">
      <c r="B1891" s="58">
        <f t="shared" si="258"/>
        <v>0</v>
      </c>
      <c r="C1891" s="58" t="str">
        <f t="shared" si="259"/>
        <v/>
      </c>
      <c r="D1891" s="58" t="str">
        <f>IF(OR(E1891=0,E1891=""),"",COUNTIF($E$7:E1891,E1891)&amp;E1891)</f>
        <v/>
      </c>
      <c r="E1891" s="58" t="str">
        <f t="shared" si="260"/>
        <v/>
      </c>
      <c r="F1891" s="57">
        <f t="shared" si="261"/>
        <v>0</v>
      </c>
      <c r="H1891" s="51"/>
      <c r="I1891" s="50"/>
      <c r="J1891" s="50"/>
      <c r="K1891" s="50"/>
      <c r="L1891" s="55" t="str">
        <f t="shared" si="237"/>
        <v/>
      </c>
      <c r="M1891" s="48"/>
      <c r="N1891" s="49"/>
      <c r="O1891" s="50"/>
      <c r="P1891" s="81" t="str">
        <f t="shared" si="263"/>
        <v/>
      </c>
      <c r="Q1891" s="5"/>
      <c r="R1891" s="81" t="str">
        <f t="shared" si="262"/>
        <v/>
      </c>
    </row>
    <row r="1892" spans="2:18" ht="13" x14ac:dyDescent="0.3">
      <c r="B1892" s="58">
        <f t="shared" si="258"/>
        <v>0</v>
      </c>
      <c r="C1892" s="58" t="str">
        <f t="shared" si="259"/>
        <v/>
      </c>
      <c r="D1892" s="58" t="str">
        <f>IF(OR(E1892=0,E1892=""),"",COUNTIF($E$7:E1892,E1892)&amp;E1892)</f>
        <v/>
      </c>
      <c r="E1892" s="58" t="str">
        <f t="shared" si="260"/>
        <v/>
      </c>
      <c r="F1892" s="57">
        <f t="shared" si="261"/>
        <v>0</v>
      </c>
      <c r="H1892" s="51"/>
      <c r="I1892" s="50"/>
      <c r="J1892" s="50"/>
      <c r="K1892" s="50"/>
      <c r="L1892" s="55" t="str">
        <f t="shared" si="237"/>
        <v/>
      </c>
      <c r="M1892" s="48"/>
      <c r="N1892" s="49"/>
      <c r="O1892" s="50"/>
      <c r="P1892" s="81" t="str">
        <f t="shared" si="263"/>
        <v/>
      </c>
      <c r="Q1892" s="5"/>
      <c r="R1892" s="81" t="str">
        <f t="shared" si="262"/>
        <v/>
      </c>
    </row>
    <row r="1893" spans="2:18" ht="13" x14ac:dyDescent="0.3">
      <c r="B1893" s="58">
        <f t="shared" si="258"/>
        <v>0</v>
      </c>
      <c r="C1893" s="58" t="str">
        <f t="shared" si="259"/>
        <v/>
      </c>
      <c r="D1893" s="58" t="str">
        <f>IF(OR(E1893=0,E1893=""),"",COUNTIF($E$7:E1893,E1893)&amp;E1893)</f>
        <v/>
      </c>
      <c r="E1893" s="58" t="str">
        <f t="shared" si="260"/>
        <v/>
      </c>
      <c r="F1893" s="57">
        <f t="shared" si="261"/>
        <v>0</v>
      </c>
      <c r="H1893" s="51"/>
      <c r="I1893" s="50"/>
      <c r="J1893" s="50"/>
      <c r="K1893" s="50"/>
      <c r="L1893" s="55" t="str">
        <f t="shared" si="237"/>
        <v/>
      </c>
      <c r="M1893" s="48"/>
      <c r="N1893" s="49"/>
      <c r="O1893" s="50"/>
      <c r="P1893" s="81" t="str">
        <f t="shared" si="263"/>
        <v/>
      </c>
      <c r="Q1893" s="5"/>
      <c r="R1893" s="81" t="str">
        <f t="shared" si="262"/>
        <v/>
      </c>
    </row>
    <row r="1894" spans="2:18" ht="13" x14ac:dyDescent="0.3">
      <c r="B1894" s="58">
        <f t="shared" si="258"/>
        <v>0</v>
      </c>
      <c r="C1894" s="58" t="str">
        <f t="shared" si="259"/>
        <v/>
      </c>
      <c r="D1894" s="58" t="str">
        <f>IF(OR(E1894=0,E1894=""),"",COUNTIF($E$7:E1894,E1894)&amp;E1894)</f>
        <v/>
      </c>
      <c r="E1894" s="58" t="str">
        <f t="shared" si="260"/>
        <v/>
      </c>
      <c r="F1894" s="57">
        <f t="shared" si="261"/>
        <v>0</v>
      </c>
      <c r="H1894" s="51"/>
      <c r="I1894" s="50"/>
      <c r="J1894" s="50"/>
      <c r="K1894" s="50"/>
      <c r="L1894" s="55" t="str">
        <f t="shared" si="237"/>
        <v/>
      </c>
      <c r="M1894" s="48"/>
      <c r="N1894" s="49"/>
      <c r="O1894" s="50"/>
      <c r="P1894" s="81" t="str">
        <f t="shared" si="263"/>
        <v/>
      </c>
      <c r="Q1894" s="5"/>
      <c r="R1894" s="81" t="str">
        <f t="shared" si="262"/>
        <v/>
      </c>
    </row>
    <row r="1895" spans="2:18" ht="13" x14ac:dyDescent="0.3">
      <c r="B1895" s="58">
        <f t="shared" si="258"/>
        <v>0</v>
      </c>
      <c r="C1895" s="58" t="str">
        <f t="shared" si="259"/>
        <v/>
      </c>
      <c r="D1895" s="58" t="str">
        <f>IF(OR(E1895=0,E1895=""),"",COUNTIF($E$7:E1895,E1895)&amp;E1895)</f>
        <v/>
      </c>
      <c r="E1895" s="58" t="str">
        <f t="shared" si="260"/>
        <v/>
      </c>
      <c r="F1895" s="57">
        <f t="shared" si="261"/>
        <v>0</v>
      </c>
      <c r="H1895" s="51"/>
      <c r="I1895" s="50"/>
      <c r="J1895" s="50"/>
      <c r="K1895" s="50"/>
      <c r="L1895" s="55" t="str">
        <f t="shared" si="237"/>
        <v/>
      </c>
      <c r="M1895" s="48"/>
      <c r="N1895" s="49"/>
      <c r="O1895" s="50"/>
      <c r="P1895" s="81" t="str">
        <f t="shared" si="263"/>
        <v/>
      </c>
      <c r="Q1895" s="5"/>
      <c r="R1895" s="81" t="str">
        <f t="shared" si="262"/>
        <v/>
      </c>
    </row>
    <row r="1896" spans="2:18" ht="13" x14ac:dyDescent="0.3">
      <c r="B1896" s="58">
        <f t="shared" si="258"/>
        <v>0</v>
      </c>
      <c r="C1896" s="58" t="str">
        <f t="shared" si="259"/>
        <v/>
      </c>
      <c r="D1896" s="58" t="str">
        <f>IF(OR(E1896=0,E1896=""),"",COUNTIF($E$7:E1896,E1896)&amp;E1896)</f>
        <v/>
      </c>
      <c r="E1896" s="58" t="str">
        <f t="shared" si="260"/>
        <v/>
      </c>
      <c r="F1896" s="57">
        <f t="shared" si="261"/>
        <v>0</v>
      </c>
      <c r="H1896" s="51"/>
      <c r="I1896" s="50"/>
      <c r="J1896" s="50"/>
      <c r="K1896" s="50"/>
      <c r="L1896" s="55" t="str">
        <f t="shared" si="237"/>
        <v/>
      </c>
      <c r="M1896" s="48"/>
      <c r="N1896" s="49"/>
      <c r="O1896" s="50"/>
      <c r="P1896" s="81" t="str">
        <f t="shared" si="263"/>
        <v/>
      </c>
      <c r="Q1896" s="5"/>
      <c r="R1896" s="81" t="str">
        <f t="shared" si="262"/>
        <v/>
      </c>
    </row>
    <row r="1897" spans="2:18" ht="13" x14ac:dyDescent="0.3">
      <c r="B1897" s="58">
        <f t="shared" si="258"/>
        <v>0</v>
      </c>
      <c r="C1897" s="58" t="str">
        <f t="shared" si="259"/>
        <v/>
      </c>
      <c r="D1897" s="58" t="str">
        <f>IF(OR(E1897=0,E1897=""),"",COUNTIF($E$7:E1897,E1897)&amp;E1897)</f>
        <v/>
      </c>
      <c r="E1897" s="58" t="str">
        <f t="shared" si="260"/>
        <v/>
      </c>
      <c r="F1897" s="57">
        <f t="shared" si="261"/>
        <v>0</v>
      </c>
      <c r="H1897" s="51"/>
      <c r="I1897" s="50"/>
      <c r="J1897" s="50"/>
      <c r="K1897" s="50"/>
      <c r="L1897" s="55" t="str">
        <f t="shared" si="237"/>
        <v/>
      </c>
      <c r="M1897" s="48"/>
      <c r="N1897" s="49"/>
      <c r="O1897" s="50"/>
      <c r="P1897" s="81" t="str">
        <f t="shared" si="263"/>
        <v/>
      </c>
      <c r="Q1897" s="5"/>
      <c r="R1897" s="81" t="str">
        <f t="shared" si="262"/>
        <v/>
      </c>
    </row>
    <row r="1898" spans="2:18" ht="13" x14ac:dyDescent="0.3">
      <c r="B1898" s="58">
        <f t="shared" si="258"/>
        <v>0</v>
      </c>
      <c r="C1898" s="58" t="str">
        <f t="shared" si="259"/>
        <v/>
      </c>
      <c r="D1898" s="58" t="str">
        <f>IF(OR(E1898=0,E1898=""),"",COUNTIF($E$7:E1898,E1898)&amp;E1898)</f>
        <v/>
      </c>
      <c r="E1898" s="58" t="str">
        <f t="shared" si="260"/>
        <v/>
      </c>
      <c r="F1898" s="57">
        <f t="shared" si="261"/>
        <v>0</v>
      </c>
      <c r="H1898" s="51"/>
      <c r="I1898" s="50"/>
      <c r="J1898" s="50"/>
      <c r="K1898" s="50"/>
      <c r="L1898" s="55" t="str">
        <f t="shared" si="237"/>
        <v/>
      </c>
      <c r="M1898" s="48"/>
      <c r="N1898" s="49"/>
      <c r="O1898" s="50"/>
      <c r="P1898" s="81" t="str">
        <f t="shared" si="263"/>
        <v/>
      </c>
      <c r="Q1898" s="5"/>
      <c r="R1898" s="81" t="str">
        <f t="shared" si="262"/>
        <v/>
      </c>
    </row>
    <row r="1899" spans="2:18" ht="13" x14ac:dyDescent="0.3">
      <c r="B1899" s="58">
        <f t="shared" si="258"/>
        <v>0</v>
      </c>
      <c r="C1899" s="58" t="str">
        <f t="shared" si="259"/>
        <v/>
      </c>
      <c r="D1899" s="58" t="str">
        <f>IF(OR(E1899=0,E1899=""),"",COUNTIF($E$7:E1899,E1899)&amp;E1899)</f>
        <v/>
      </c>
      <c r="E1899" s="58" t="str">
        <f t="shared" si="260"/>
        <v/>
      </c>
      <c r="F1899" s="57">
        <f t="shared" si="261"/>
        <v>0</v>
      </c>
      <c r="H1899" s="51"/>
      <c r="I1899" s="50"/>
      <c r="J1899" s="50"/>
      <c r="K1899" s="50"/>
      <c r="L1899" s="55" t="str">
        <f t="shared" si="237"/>
        <v/>
      </c>
      <c r="M1899" s="48"/>
      <c r="N1899" s="49"/>
      <c r="O1899" s="50"/>
      <c r="P1899" s="81" t="str">
        <f t="shared" si="263"/>
        <v/>
      </c>
      <c r="Q1899" s="5"/>
      <c r="R1899" s="81" t="str">
        <f t="shared" si="262"/>
        <v/>
      </c>
    </row>
    <row r="1900" spans="2:18" ht="13" x14ac:dyDescent="0.3">
      <c r="B1900" s="58">
        <f t="shared" si="258"/>
        <v>0</v>
      </c>
      <c r="C1900" s="58" t="str">
        <f t="shared" si="259"/>
        <v/>
      </c>
      <c r="D1900" s="58" t="str">
        <f>IF(OR(E1900=0,E1900=""),"",COUNTIF($E$7:E1900,E1900)&amp;E1900)</f>
        <v/>
      </c>
      <c r="E1900" s="58" t="str">
        <f t="shared" si="260"/>
        <v/>
      </c>
      <c r="F1900" s="57">
        <f t="shared" si="261"/>
        <v>0</v>
      </c>
      <c r="H1900" s="51"/>
      <c r="I1900" s="50"/>
      <c r="J1900" s="50"/>
      <c r="K1900" s="50"/>
      <c r="L1900" s="55" t="str">
        <f t="shared" ref="L1900:L1963" si="264">IFERROR(IF(K1900="","",VLOOKUP(K1900,T_Akun,2,0)),"Cek Kembali Kode Akun nya!!!")</f>
        <v/>
      </c>
      <c r="M1900" s="48"/>
      <c r="N1900" s="49"/>
      <c r="O1900" s="50"/>
      <c r="P1900" s="81" t="str">
        <f t="shared" si="263"/>
        <v/>
      </c>
      <c r="Q1900" s="5"/>
      <c r="R1900" s="81" t="str">
        <f t="shared" si="262"/>
        <v/>
      </c>
    </row>
    <row r="1901" spans="2:18" ht="13" x14ac:dyDescent="0.3">
      <c r="B1901" s="58">
        <f t="shared" si="258"/>
        <v>0</v>
      </c>
      <c r="C1901" s="58" t="str">
        <f t="shared" si="259"/>
        <v/>
      </c>
      <c r="D1901" s="58" t="str">
        <f>IF(OR(E1901=0,E1901=""),"",COUNTIF($E$7:E1901,E1901)&amp;E1901)</f>
        <v/>
      </c>
      <c r="E1901" s="58" t="str">
        <f t="shared" si="260"/>
        <v/>
      </c>
      <c r="F1901" s="57">
        <f t="shared" si="261"/>
        <v>0</v>
      </c>
      <c r="H1901" s="51"/>
      <c r="I1901" s="50"/>
      <c r="J1901" s="50"/>
      <c r="K1901" s="50"/>
      <c r="L1901" s="55" t="str">
        <f t="shared" si="264"/>
        <v/>
      </c>
      <c r="M1901" s="48"/>
      <c r="N1901" s="49"/>
      <c r="O1901" s="50"/>
      <c r="P1901" s="81" t="str">
        <f t="shared" si="263"/>
        <v/>
      </c>
      <c r="Q1901" s="5"/>
      <c r="R1901" s="81" t="str">
        <f t="shared" si="262"/>
        <v/>
      </c>
    </row>
    <row r="1902" spans="2:18" ht="13" x14ac:dyDescent="0.3">
      <c r="B1902" s="58">
        <f t="shared" si="258"/>
        <v>0</v>
      </c>
      <c r="C1902" s="58" t="str">
        <f t="shared" si="259"/>
        <v/>
      </c>
      <c r="D1902" s="58" t="str">
        <f>IF(OR(E1902=0,E1902=""),"",COUNTIF($E$7:E1902,E1902)&amp;E1902)</f>
        <v/>
      </c>
      <c r="E1902" s="58" t="str">
        <f t="shared" si="260"/>
        <v/>
      </c>
      <c r="F1902" s="57">
        <f t="shared" si="261"/>
        <v>0</v>
      </c>
      <c r="H1902" s="51"/>
      <c r="I1902" s="50"/>
      <c r="J1902" s="50"/>
      <c r="K1902" s="50"/>
      <c r="L1902" s="55" t="str">
        <f t="shared" si="264"/>
        <v/>
      </c>
      <c r="M1902" s="48"/>
      <c r="N1902" s="49"/>
      <c r="O1902" s="50"/>
      <c r="P1902" s="81" t="str">
        <f t="shared" si="263"/>
        <v/>
      </c>
      <c r="Q1902" s="5"/>
      <c r="R1902" s="81" t="str">
        <f t="shared" si="262"/>
        <v/>
      </c>
    </row>
    <row r="1903" spans="2:18" ht="13" x14ac:dyDescent="0.3">
      <c r="B1903" s="58">
        <f t="shared" si="258"/>
        <v>0</v>
      </c>
      <c r="C1903" s="58" t="str">
        <f t="shared" si="259"/>
        <v/>
      </c>
      <c r="D1903" s="58" t="str">
        <f>IF(OR(E1903=0,E1903=""),"",COUNTIF($E$7:E1903,E1903)&amp;E1903)</f>
        <v/>
      </c>
      <c r="E1903" s="58" t="str">
        <f t="shared" si="260"/>
        <v/>
      </c>
      <c r="F1903" s="57">
        <f t="shared" si="261"/>
        <v>0</v>
      </c>
      <c r="H1903" s="51"/>
      <c r="I1903" s="50"/>
      <c r="J1903" s="50"/>
      <c r="K1903" s="50"/>
      <c r="L1903" s="55" t="str">
        <f t="shared" si="264"/>
        <v/>
      </c>
      <c r="M1903" s="48"/>
      <c r="N1903" s="49"/>
      <c r="O1903" s="50"/>
      <c r="P1903" s="81" t="str">
        <f t="shared" si="263"/>
        <v/>
      </c>
      <c r="Q1903" s="5"/>
      <c r="R1903" s="81" t="str">
        <f t="shared" si="262"/>
        <v/>
      </c>
    </row>
    <row r="1904" spans="2:18" ht="13" x14ac:dyDescent="0.3">
      <c r="B1904" s="58">
        <f t="shared" si="258"/>
        <v>0</v>
      </c>
      <c r="C1904" s="58" t="str">
        <f t="shared" si="259"/>
        <v/>
      </c>
      <c r="D1904" s="58" t="str">
        <f>IF(OR(E1904=0,E1904=""),"",COUNTIF($E$7:E1904,E1904)&amp;E1904)</f>
        <v/>
      </c>
      <c r="E1904" s="58" t="str">
        <f t="shared" si="260"/>
        <v/>
      </c>
      <c r="F1904" s="57">
        <f t="shared" si="261"/>
        <v>0</v>
      </c>
      <c r="H1904" s="51"/>
      <c r="I1904" s="50"/>
      <c r="J1904" s="50"/>
      <c r="K1904" s="50"/>
      <c r="L1904" s="55" t="str">
        <f t="shared" si="264"/>
        <v/>
      </c>
      <c r="M1904" s="48"/>
      <c r="N1904" s="49"/>
      <c r="O1904" s="50"/>
      <c r="P1904" s="81" t="str">
        <f t="shared" si="263"/>
        <v/>
      </c>
      <c r="Q1904" s="5"/>
      <c r="R1904" s="81" t="str">
        <f t="shared" si="262"/>
        <v/>
      </c>
    </row>
    <row r="1905" spans="2:18" ht="13" x14ac:dyDescent="0.3">
      <c r="B1905" s="58">
        <f t="shared" si="258"/>
        <v>0</v>
      </c>
      <c r="C1905" s="58" t="str">
        <f t="shared" si="259"/>
        <v/>
      </c>
      <c r="D1905" s="58" t="str">
        <f>IF(OR(E1905=0,E1905=""),"",COUNTIF($E$7:E1905,E1905)&amp;E1905)</f>
        <v/>
      </c>
      <c r="E1905" s="58" t="str">
        <f t="shared" si="260"/>
        <v/>
      </c>
      <c r="F1905" s="57">
        <f t="shared" si="261"/>
        <v>0</v>
      </c>
      <c r="H1905" s="51"/>
      <c r="I1905" s="50"/>
      <c r="J1905" s="50"/>
      <c r="K1905" s="50"/>
      <c r="L1905" s="55" t="str">
        <f t="shared" si="264"/>
        <v/>
      </c>
      <c r="M1905" s="48"/>
      <c r="N1905" s="49"/>
      <c r="O1905" s="50"/>
      <c r="P1905" s="81" t="str">
        <f t="shared" si="263"/>
        <v/>
      </c>
      <c r="Q1905" s="5"/>
      <c r="R1905" s="81" t="str">
        <f t="shared" si="262"/>
        <v/>
      </c>
    </row>
    <row r="1906" spans="2:18" ht="13" x14ac:dyDescent="0.3">
      <c r="B1906" s="58">
        <f t="shared" si="258"/>
        <v>0</v>
      </c>
      <c r="C1906" s="58" t="str">
        <f t="shared" si="259"/>
        <v/>
      </c>
      <c r="D1906" s="58" t="str">
        <f>IF(OR(E1906=0,E1906=""),"",COUNTIF($E$7:E1906,E1906)&amp;E1906)</f>
        <v/>
      </c>
      <c r="E1906" s="58" t="str">
        <f t="shared" si="260"/>
        <v/>
      </c>
      <c r="F1906" s="57">
        <f t="shared" si="261"/>
        <v>0</v>
      </c>
      <c r="H1906" s="51"/>
      <c r="I1906" s="50"/>
      <c r="J1906" s="50"/>
      <c r="K1906" s="50"/>
      <c r="L1906" s="55" t="str">
        <f t="shared" si="264"/>
        <v/>
      </c>
      <c r="M1906" s="48"/>
      <c r="N1906" s="49"/>
      <c r="O1906" s="50"/>
      <c r="P1906" s="81" t="str">
        <f t="shared" si="263"/>
        <v/>
      </c>
      <c r="Q1906" s="5"/>
      <c r="R1906" s="81" t="str">
        <f t="shared" si="262"/>
        <v/>
      </c>
    </row>
    <row r="1907" spans="2:18" ht="13" x14ac:dyDescent="0.3">
      <c r="B1907" s="58">
        <f t="shared" si="258"/>
        <v>0</v>
      </c>
      <c r="C1907" s="58" t="str">
        <f t="shared" si="259"/>
        <v/>
      </c>
      <c r="D1907" s="58" t="str">
        <f>IF(OR(E1907=0,E1907=""),"",COUNTIF($E$7:E1907,E1907)&amp;E1907)</f>
        <v/>
      </c>
      <c r="E1907" s="58" t="str">
        <f t="shared" si="260"/>
        <v/>
      </c>
      <c r="F1907" s="57">
        <f t="shared" si="261"/>
        <v>0</v>
      </c>
      <c r="H1907" s="51"/>
      <c r="I1907" s="50"/>
      <c r="J1907" s="50"/>
      <c r="K1907" s="50"/>
      <c r="L1907" s="55" t="str">
        <f t="shared" si="264"/>
        <v/>
      </c>
      <c r="M1907" s="48"/>
      <c r="N1907" s="49"/>
      <c r="O1907" s="50"/>
      <c r="P1907" s="81" t="str">
        <f t="shared" si="263"/>
        <v/>
      </c>
      <c r="Q1907" s="5"/>
      <c r="R1907" s="81" t="str">
        <f t="shared" si="262"/>
        <v/>
      </c>
    </row>
    <row r="1908" spans="2:18" ht="13" x14ac:dyDescent="0.3">
      <c r="B1908" s="58">
        <f t="shared" si="258"/>
        <v>0</v>
      </c>
      <c r="C1908" s="58" t="str">
        <f t="shared" si="259"/>
        <v/>
      </c>
      <c r="D1908" s="58" t="str">
        <f>IF(OR(E1908=0,E1908=""),"",COUNTIF($E$7:E1908,E1908)&amp;E1908)</f>
        <v/>
      </c>
      <c r="E1908" s="58" t="str">
        <f t="shared" si="260"/>
        <v/>
      </c>
      <c r="F1908" s="57">
        <f t="shared" si="261"/>
        <v>0</v>
      </c>
      <c r="H1908" s="51"/>
      <c r="I1908" s="50"/>
      <c r="J1908" s="50"/>
      <c r="K1908" s="50"/>
      <c r="L1908" s="55" t="str">
        <f t="shared" si="264"/>
        <v/>
      </c>
      <c r="M1908" s="48"/>
      <c r="N1908" s="49"/>
      <c r="O1908" s="50"/>
      <c r="P1908" s="81" t="str">
        <f t="shared" si="263"/>
        <v/>
      </c>
      <c r="Q1908" s="5"/>
      <c r="R1908" s="81" t="str">
        <f t="shared" si="262"/>
        <v/>
      </c>
    </row>
    <row r="1909" spans="2:18" ht="13" x14ac:dyDescent="0.3">
      <c r="B1909" s="58">
        <f t="shared" si="258"/>
        <v>0</v>
      </c>
      <c r="C1909" s="58" t="str">
        <f t="shared" si="259"/>
        <v/>
      </c>
      <c r="D1909" s="58" t="str">
        <f>IF(OR(E1909=0,E1909=""),"",COUNTIF($E$7:E1909,E1909)&amp;E1909)</f>
        <v/>
      </c>
      <c r="E1909" s="58" t="str">
        <f t="shared" si="260"/>
        <v/>
      </c>
      <c r="F1909" s="57">
        <f t="shared" si="261"/>
        <v>0</v>
      </c>
      <c r="H1909" s="51"/>
      <c r="I1909" s="50"/>
      <c r="J1909" s="50"/>
      <c r="K1909" s="50"/>
      <c r="L1909" s="55" t="str">
        <f t="shared" si="264"/>
        <v/>
      </c>
      <c r="M1909" s="48"/>
      <c r="N1909" s="49"/>
      <c r="O1909" s="50"/>
      <c r="P1909" s="81" t="str">
        <f t="shared" si="263"/>
        <v/>
      </c>
      <c r="Q1909" s="5"/>
      <c r="R1909" s="81" t="str">
        <f t="shared" si="262"/>
        <v/>
      </c>
    </row>
    <row r="1910" spans="2:18" ht="13" x14ac:dyDescent="0.3">
      <c r="B1910" s="58">
        <f t="shared" si="258"/>
        <v>0</v>
      </c>
      <c r="C1910" s="58" t="str">
        <f t="shared" si="259"/>
        <v/>
      </c>
      <c r="D1910" s="58" t="str">
        <f>IF(OR(E1910=0,E1910=""),"",COUNTIF($E$7:E1910,E1910)&amp;E1910)</f>
        <v/>
      </c>
      <c r="E1910" s="58" t="str">
        <f t="shared" si="260"/>
        <v/>
      </c>
      <c r="F1910" s="57">
        <f t="shared" si="261"/>
        <v>0</v>
      </c>
      <c r="H1910" s="51"/>
      <c r="I1910" s="50"/>
      <c r="J1910" s="50"/>
      <c r="K1910" s="50"/>
      <c r="L1910" s="55" t="str">
        <f t="shared" si="264"/>
        <v/>
      </c>
      <c r="M1910" s="48"/>
      <c r="N1910" s="49"/>
      <c r="O1910" s="50"/>
      <c r="P1910" s="81" t="str">
        <f t="shared" si="263"/>
        <v/>
      </c>
      <c r="Q1910" s="5"/>
      <c r="R1910" s="81" t="str">
        <f t="shared" si="262"/>
        <v/>
      </c>
    </row>
    <row r="1911" spans="2:18" ht="13" x14ac:dyDescent="0.3">
      <c r="B1911" s="58">
        <f t="shared" si="258"/>
        <v>0</v>
      </c>
      <c r="C1911" s="58" t="str">
        <f t="shared" si="259"/>
        <v/>
      </c>
      <c r="D1911" s="58" t="str">
        <f>IF(OR(E1911=0,E1911=""),"",COUNTIF($E$7:E1911,E1911)&amp;E1911)</f>
        <v/>
      </c>
      <c r="E1911" s="58" t="str">
        <f t="shared" si="260"/>
        <v/>
      </c>
      <c r="F1911" s="57">
        <f t="shared" si="261"/>
        <v>0</v>
      </c>
      <c r="H1911" s="51"/>
      <c r="I1911" s="50"/>
      <c r="J1911" s="50"/>
      <c r="K1911" s="50"/>
      <c r="L1911" s="55" t="str">
        <f t="shared" si="264"/>
        <v/>
      </c>
      <c r="M1911" s="48"/>
      <c r="N1911" s="49"/>
      <c r="O1911" s="50"/>
      <c r="P1911" s="81" t="str">
        <f t="shared" si="263"/>
        <v/>
      </c>
      <c r="Q1911" s="5"/>
      <c r="R1911" s="81" t="str">
        <f t="shared" si="262"/>
        <v/>
      </c>
    </row>
    <row r="1912" spans="2:18" ht="13" x14ac:dyDescent="0.3">
      <c r="B1912" s="58">
        <f t="shared" si="258"/>
        <v>0</v>
      </c>
      <c r="C1912" s="58" t="str">
        <f t="shared" si="259"/>
        <v/>
      </c>
      <c r="D1912" s="58" t="str">
        <f>IF(OR(E1912=0,E1912=""),"",COUNTIF($E$7:E1912,E1912)&amp;E1912)</f>
        <v/>
      </c>
      <c r="E1912" s="58" t="str">
        <f t="shared" si="260"/>
        <v/>
      </c>
      <c r="F1912" s="57">
        <f t="shared" si="261"/>
        <v>0</v>
      </c>
      <c r="H1912" s="51"/>
      <c r="I1912" s="50"/>
      <c r="J1912" s="50"/>
      <c r="K1912" s="50"/>
      <c r="L1912" s="55" t="str">
        <f t="shared" si="264"/>
        <v/>
      </c>
      <c r="M1912" s="48"/>
      <c r="N1912" s="49"/>
      <c r="O1912" s="50"/>
      <c r="P1912" s="81" t="str">
        <f t="shared" si="263"/>
        <v/>
      </c>
      <c r="Q1912" s="5"/>
      <c r="R1912" s="81" t="str">
        <f t="shared" si="262"/>
        <v/>
      </c>
    </row>
    <row r="1913" spans="2:18" ht="13" x14ac:dyDescent="0.3">
      <c r="B1913" s="58">
        <f t="shared" si="258"/>
        <v>0</v>
      </c>
      <c r="C1913" s="58" t="str">
        <f t="shared" si="259"/>
        <v/>
      </c>
      <c r="D1913" s="58" t="str">
        <f>IF(OR(E1913=0,E1913=""),"",COUNTIF($E$7:E1913,E1913)&amp;E1913)</f>
        <v/>
      </c>
      <c r="E1913" s="58" t="str">
        <f t="shared" si="260"/>
        <v/>
      </c>
      <c r="F1913" s="57">
        <f t="shared" si="261"/>
        <v>0</v>
      </c>
      <c r="H1913" s="51"/>
      <c r="I1913" s="50"/>
      <c r="J1913" s="50"/>
      <c r="K1913" s="50"/>
      <c r="L1913" s="55" t="str">
        <f t="shared" si="264"/>
        <v/>
      </c>
      <c r="M1913" s="48"/>
      <c r="N1913" s="49"/>
      <c r="O1913" s="50"/>
      <c r="P1913" s="81" t="str">
        <f t="shared" si="263"/>
        <v/>
      </c>
      <c r="Q1913" s="5"/>
      <c r="R1913" s="81" t="str">
        <f t="shared" si="262"/>
        <v/>
      </c>
    </row>
    <row r="1914" spans="2:18" ht="13" x14ac:dyDescent="0.3">
      <c r="B1914" s="58">
        <f t="shared" si="258"/>
        <v>0</v>
      </c>
      <c r="C1914" s="58" t="str">
        <f t="shared" si="259"/>
        <v/>
      </c>
      <c r="D1914" s="58" t="str">
        <f>IF(OR(E1914=0,E1914=""),"",COUNTIF($E$7:E1914,E1914)&amp;E1914)</f>
        <v/>
      </c>
      <c r="E1914" s="58" t="str">
        <f t="shared" si="260"/>
        <v/>
      </c>
      <c r="F1914" s="57">
        <f t="shared" si="261"/>
        <v>0</v>
      </c>
      <c r="H1914" s="51"/>
      <c r="I1914" s="50"/>
      <c r="J1914" s="50"/>
      <c r="K1914" s="50"/>
      <c r="L1914" s="55" t="str">
        <f t="shared" si="264"/>
        <v/>
      </c>
      <c r="M1914" s="48"/>
      <c r="N1914" s="49"/>
      <c r="O1914" s="50"/>
      <c r="P1914" s="81" t="str">
        <f t="shared" si="263"/>
        <v/>
      </c>
      <c r="Q1914" s="5"/>
      <c r="R1914" s="81" t="str">
        <f t="shared" si="262"/>
        <v/>
      </c>
    </row>
    <row r="1915" spans="2:18" ht="13" x14ac:dyDescent="0.3">
      <c r="B1915" s="58">
        <f t="shared" si="258"/>
        <v>0</v>
      </c>
      <c r="C1915" s="58" t="str">
        <f t="shared" si="259"/>
        <v/>
      </c>
      <c r="D1915" s="58" t="str">
        <f>IF(OR(E1915=0,E1915=""),"",COUNTIF($E$7:E1915,E1915)&amp;E1915)</f>
        <v/>
      </c>
      <c r="E1915" s="58" t="str">
        <f t="shared" si="260"/>
        <v/>
      </c>
      <c r="F1915" s="57">
        <f t="shared" si="261"/>
        <v>0</v>
      </c>
      <c r="H1915" s="51"/>
      <c r="I1915" s="50"/>
      <c r="J1915" s="50"/>
      <c r="K1915" s="50"/>
      <c r="L1915" s="55" t="str">
        <f t="shared" si="264"/>
        <v/>
      </c>
      <c r="M1915" s="48"/>
      <c r="N1915" s="49"/>
      <c r="O1915" s="50"/>
      <c r="P1915" s="81" t="str">
        <f t="shared" si="263"/>
        <v/>
      </c>
      <c r="Q1915" s="5"/>
      <c r="R1915" s="81" t="str">
        <f t="shared" si="262"/>
        <v/>
      </c>
    </row>
    <row r="1916" spans="2:18" ht="13" x14ac:dyDescent="0.3">
      <c r="B1916" s="58">
        <f t="shared" si="258"/>
        <v>0</v>
      </c>
      <c r="C1916" s="58" t="str">
        <f t="shared" si="259"/>
        <v/>
      </c>
      <c r="D1916" s="58" t="str">
        <f>IF(OR(E1916=0,E1916=""),"",COUNTIF($E$7:E1916,E1916)&amp;E1916)</f>
        <v/>
      </c>
      <c r="E1916" s="58" t="str">
        <f t="shared" si="260"/>
        <v/>
      </c>
      <c r="F1916" s="57">
        <f t="shared" si="261"/>
        <v>0</v>
      </c>
      <c r="H1916" s="51"/>
      <c r="I1916" s="50"/>
      <c r="J1916" s="50"/>
      <c r="K1916" s="50"/>
      <c r="L1916" s="55" t="str">
        <f t="shared" si="264"/>
        <v/>
      </c>
      <c r="M1916" s="48"/>
      <c r="N1916" s="49"/>
      <c r="O1916" s="50"/>
      <c r="P1916" s="81" t="str">
        <f t="shared" si="263"/>
        <v/>
      </c>
      <c r="Q1916" s="5"/>
      <c r="R1916" s="81" t="str">
        <f t="shared" si="262"/>
        <v/>
      </c>
    </row>
    <row r="1917" spans="2:18" ht="13" x14ac:dyDescent="0.3">
      <c r="B1917" s="58">
        <f t="shared" si="258"/>
        <v>0</v>
      </c>
      <c r="C1917" s="58" t="str">
        <f t="shared" si="259"/>
        <v/>
      </c>
      <c r="D1917" s="58" t="str">
        <f>IF(OR(E1917=0,E1917=""),"",COUNTIF($E$7:E1917,E1917)&amp;E1917)</f>
        <v/>
      </c>
      <c r="E1917" s="58" t="str">
        <f t="shared" si="260"/>
        <v/>
      </c>
      <c r="F1917" s="57">
        <f t="shared" si="261"/>
        <v>0</v>
      </c>
      <c r="H1917" s="51"/>
      <c r="I1917" s="50"/>
      <c r="J1917" s="50"/>
      <c r="K1917" s="50"/>
      <c r="L1917" s="55" t="str">
        <f t="shared" si="264"/>
        <v/>
      </c>
      <c r="M1917" s="48"/>
      <c r="N1917" s="49"/>
      <c r="O1917" s="50"/>
      <c r="P1917" s="81" t="str">
        <f t="shared" si="263"/>
        <v/>
      </c>
      <c r="Q1917" s="5"/>
      <c r="R1917" s="81" t="str">
        <f t="shared" si="262"/>
        <v/>
      </c>
    </row>
    <row r="1918" spans="2:18" ht="13" x14ac:dyDescent="0.3">
      <c r="B1918" s="58">
        <f t="shared" si="258"/>
        <v>0</v>
      </c>
      <c r="C1918" s="58" t="str">
        <f t="shared" si="259"/>
        <v/>
      </c>
      <c r="D1918" s="58" t="str">
        <f>IF(OR(E1918=0,E1918=""),"",COUNTIF($E$7:E1918,E1918)&amp;E1918)</f>
        <v/>
      </c>
      <c r="E1918" s="58" t="str">
        <f t="shared" si="260"/>
        <v/>
      </c>
      <c r="F1918" s="57">
        <f t="shared" si="261"/>
        <v>0</v>
      </c>
      <c r="H1918" s="51"/>
      <c r="I1918" s="50"/>
      <c r="J1918" s="50"/>
      <c r="K1918" s="50"/>
      <c r="L1918" s="55" t="str">
        <f t="shared" si="264"/>
        <v/>
      </c>
      <c r="M1918" s="48"/>
      <c r="N1918" s="49"/>
      <c r="O1918" s="50"/>
      <c r="P1918" s="81" t="str">
        <f t="shared" si="263"/>
        <v/>
      </c>
      <c r="Q1918" s="5"/>
      <c r="R1918" s="81" t="str">
        <f t="shared" si="262"/>
        <v/>
      </c>
    </row>
    <row r="1919" spans="2:18" ht="13" x14ac:dyDescent="0.3">
      <c r="B1919" s="58">
        <f t="shared" si="258"/>
        <v>0</v>
      </c>
      <c r="C1919" s="58" t="str">
        <f t="shared" si="259"/>
        <v/>
      </c>
      <c r="D1919" s="58" t="str">
        <f>IF(OR(E1919=0,E1919=""),"",COUNTIF($E$7:E1919,E1919)&amp;E1919)</f>
        <v/>
      </c>
      <c r="E1919" s="58" t="str">
        <f t="shared" si="260"/>
        <v/>
      </c>
      <c r="F1919" s="57">
        <f t="shared" si="261"/>
        <v>0</v>
      </c>
      <c r="H1919" s="51"/>
      <c r="I1919" s="50"/>
      <c r="J1919" s="50"/>
      <c r="K1919" s="50"/>
      <c r="L1919" s="55" t="str">
        <f t="shared" si="264"/>
        <v/>
      </c>
      <c r="M1919" s="48"/>
      <c r="N1919" s="49"/>
      <c r="O1919" s="50"/>
      <c r="P1919" s="81" t="str">
        <f t="shared" si="263"/>
        <v/>
      </c>
      <c r="Q1919" s="5"/>
      <c r="R1919" s="81" t="str">
        <f t="shared" si="262"/>
        <v/>
      </c>
    </row>
    <row r="1920" spans="2:18" ht="13" x14ac:dyDescent="0.3">
      <c r="B1920" s="58">
        <f t="shared" si="258"/>
        <v>0</v>
      </c>
      <c r="C1920" s="58" t="str">
        <f t="shared" si="259"/>
        <v/>
      </c>
      <c r="D1920" s="58" t="str">
        <f>IF(OR(E1920=0,E1920=""),"",COUNTIF($E$7:E1920,E1920)&amp;E1920)</f>
        <v/>
      </c>
      <c r="E1920" s="58" t="str">
        <f t="shared" si="260"/>
        <v/>
      </c>
      <c r="F1920" s="57">
        <f t="shared" si="261"/>
        <v>0</v>
      </c>
      <c r="H1920" s="51"/>
      <c r="I1920" s="50"/>
      <c r="J1920" s="50"/>
      <c r="K1920" s="50"/>
      <c r="L1920" s="55" t="str">
        <f t="shared" si="264"/>
        <v/>
      </c>
      <c r="M1920" s="48"/>
      <c r="N1920" s="49"/>
      <c r="O1920" s="50"/>
      <c r="P1920" s="81" t="str">
        <f t="shared" si="263"/>
        <v/>
      </c>
      <c r="Q1920" s="5"/>
      <c r="R1920" s="81" t="str">
        <f t="shared" si="262"/>
        <v/>
      </c>
    </row>
    <row r="1921" spans="2:18" ht="13" x14ac:dyDescent="0.3">
      <c r="B1921" s="58">
        <f t="shared" si="258"/>
        <v>0</v>
      </c>
      <c r="C1921" s="58" t="str">
        <f t="shared" si="259"/>
        <v/>
      </c>
      <c r="D1921" s="58" t="str">
        <f>IF(OR(E1921=0,E1921=""),"",COUNTIF($E$7:E1921,E1921)&amp;E1921)</f>
        <v/>
      </c>
      <c r="E1921" s="58" t="str">
        <f t="shared" si="260"/>
        <v/>
      </c>
      <c r="F1921" s="57">
        <f t="shared" si="261"/>
        <v>0</v>
      </c>
      <c r="H1921" s="51"/>
      <c r="I1921" s="50"/>
      <c r="J1921" s="50"/>
      <c r="K1921" s="50"/>
      <c r="L1921" s="55" t="str">
        <f t="shared" si="264"/>
        <v/>
      </c>
      <c r="M1921" s="48"/>
      <c r="N1921" s="49"/>
      <c r="O1921" s="50"/>
      <c r="P1921" s="81" t="str">
        <f t="shared" si="263"/>
        <v/>
      </c>
      <c r="Q1921" s="5"/>
      <c r="R1921" s="81" t="str">
        <f t="shared" si="262"/>
        <v/>
      </c>
    </row>
    <row r="1922" spans="2:18" ht="13" x14ac:dyDescent="0.3">
      <c r="B1922" s="58">
        <f t="shared" si="258"/>
        <v>0</v>
      </c>
      <c r="C1922" s="58" t="str">
        <f t="shared" si="259"/>
        <v/>
      </c>
      <c r="D1922" s="58" t="str">
        <f>IF(OR(E1922=0,E1922=""),"",COUNTIF($E$7:E1922,E1922)&amp;E1922)</f>
        <v/>
      </c>
      <c r="E1922" s="58" t="str">
        <f t="shared" si="260"/>
        <v/>
      </c>
      <c r="F1922" s="57">
        <f t="shared" si="261"/>
        <v>0</v>
      </c>
      <c r="H1922" s="51"/>
      <c r="I1922" s="50"/>
      <c r="J1922" s="50"/>
      <c r="K1922" s="50"/>
      <c r="L1922" s="55" t="str">
        <f t="shared" si="264"/>
        <v/>
      </c>
      <c r="M1922" s="48"/>
      <c r="N1922" s="49"/>
      <c r="O1922" s="50"/>
      <c r="P1922" s="81" t="str">
        <f t="shared" si="263"/>
        <v/>
      </c>
      <c r="Q1922" s="5"/>
      <c r="R1922" s="81" t="str">
        <f t="shared" si="262"/>
        <v/>
      </c>
    </row>
    <row r="1923" spans="2:18" ht="13" x14ac:dyDescent="0.3">
      <c r="B1923" s="58">
        <f t="shared" si="258"/>
        <v>0</v>
      </c>
      <c r="C1923" s="58" t="str">
        <f t="shared" si="259"/>
        <v/>
      </c>
      <c r="D1923" s="58" t="str">
        <f>IF(OR(E1923=0,E1923=""),"",COUNTIF($E$7:E1923,E1923)&amp;E1923)</f>
        <v/>
      </c>
      <c r="E1923" s="58" t="str">
        <f t="shared" si="260"/>
        <v/>
      </c>
      <c r="F1923" s="57">
        <f t="shared" si="261"/>
        <v>0</v>
      </c>
      <c r="H1923" s="51"/>
      <c r="I1923" s="50"/>
      <c r="J1923" s="50"/>
      <c r="K1923" s="50"/>
      <c r="L1923" s="55" t="str">
        <f t="shared" si="264"/>
        <v/>
      </c>
      <c r="M1923" s="48"/>
      <c r="N1923" s="49"/>
      <c r="O1923" s="50"/>
      <c r="P1923" s="81" t="str">
        <f t="shared" si="263"/>
        <v/>
      </c>
      <c r="Q1923" s="5"/>
      <c r="R1923" s="81" t="str">
        <f t="shared" si="262"/>
        <v/>
      </c>
    </row>
    <row r="1924" spans="2:18" ht="13" x14ac:dyDescent="0.3">
      <c r="B1924" s="58">
        <f t="shared" si="258"/>
        <v>0</v>
      </c>
      <c r="C1924" s="58" t="str">
        <f t="shared" si="259"/>
        <v/>
      </c>
      <c r="D1924" s="58" t="str">
        <f>IF(OR(E1924=0,E1924=""),"",COUNTIF($E$7:E1924,E1924)&amp;E1924)</f>
        <v/>
      </c>
      <c r="E1924" s="58" t="str">
        <f t="shared" si="260"/>
        <v/>
      </c>
      <c r="F1924" s="57">
        <f t="shared" si="261"/>
        <v>0</v>
      </c>
      <c r="H1924" s="51"/>
      <c r="I1924" s="50"/>
      <c r="J1924" s="50"/>
      <c r="K1924" s="50"/>
      <c r="L1924" s="55" t="str">
        <f t="shared" si="264"/>
        <v/>
      </c>
      <c r="M1924" s="48"/>
      <c r="N1924" s="49"/>
      <c r="O1924" s="50"/>
      <c r="P1924" s="81" t="str">
        <f t="shared" si="263"/>
        <v/>
      </c>
      <c r="Q1924" s="5"/>
      <c r="R1924" s="81" t="str">
        <f t="shared" si="262"/>
        <v/>
      </c>
    </row>
    <row r="1925" spans="2:18" ht="13" x14ac:dyDescent="0.3">
      <c r="B1925" s="58">
        <f t="shared" si="258"/>
        <v>0</v>
      </c>
      <c r="C1925" s="58" t="str">
        <f t="shared" si="259"/>
        <v/>
      </c>
      <c r="D1925" s="58" t="str">
        <f>IF(OR(E1925=0,E1925=""),"",COUNTIF($E$7:E1925,E1925)&amp;E1925)</f>
        <v/>
      </c>
      <c r="E1925" s="58" t="str">
        <f t="shared" si="260"/>
        <v/>
      </c>
      <c r="F1925" s="57">
        <f t="shared" si="261"/>
        <v>0</v>
      </c>
      <c r="H1925" s="51"/>
      <c r="I1925" s="50"/>
      <c r="J1925" s="50"/>
      <c r="K1925" s="82"/>
      <c r="L1925" s="55" t="str">
        <f t="shared" si="264"/>
        <v/>
      </c>
      <c r="M1925" s="48"/>
      <c r="N1925" s="49"/>
      <c r="O1925" s="50"/>
      <c r="P1925" s="81" t="str">
        <f t="shared" si="263"/>
        <v/>
      </c>
      <c r="Q1925" s="5"/>
      <c r="R1925" s="81" t="str">
        <f t="shared" si="262"/>
        <v/>
      </c>
    </row>
    <row r="1926" spans="2:18" ht="13" x14ac:dyDescent="0.3">
      <c r="B1926" s="58">
        <f t="shared" si="258"/>
        <v>0</v>
      </c>
      <c r="C1926" s="58" t="str">
        <f t="shared" si="259"/>
        <v/>
      </c>
      <c r="D1926" s="58" t="str">
        <f>IF(OR(E1926=0,E1926=""),"",COUNTIF($E$7:E1926,E1926)&amp;E1926)</f>
        <v/>
      </c>
      <c r="E1926" s="58" t="str">
        <f t="shared" si="260"/>
        <v/>
      </c>
      <c r="F1926" s="57">
        <f t="shared" si="261"/>
        <v>0</v>
      </c>
      <c r="H1926" s="51"/>
      <c r="I1926" s="50"/>
      <c r="J1926" s="50"/>
      <c r="K1926" s="50"/>
      <c r="L1926" s="55" t="str">
        <f t="shared" si="264"/>
        <v/>
      </c>
      <c r="M1926" s="48"/>
      <c r="N1926" s="49"/>
      <c r="O1926" s="50"/>
      <c r="P1926" s="81" t="str">
        <f t="shared" si="263"/>
        <v/>
      </c>
      <c r="Q1926" s="5"/>
      <c r="R1926" s="81" t="str">
        <f t="shared" si="262"/>
        <v/>
      </c>
    </row>
    <row r="1927" spans="2:18" ht="13" x14ac:dyDescent="0.3">
      <c r="B1927" s="58">
        <f t="shared" si="258"/>
        <v>0</v>
      </c>
      <c r="C1927" s="58" t="str">
        <f t="shared" si="259"/>
        <v/>
      </c>
      <c r="D1927" s="58" t="str">
        <f>IF(OR(E1927=0,E1927=""),"",COUNTIF($E$7:E1927,E1927)&amp;E1927)</f>
        <v/>
      </c>
      <c r="E1927" s="58" t="str">
        <f t="shared" si="260"/>
        <v/>
      </c>
      <c r="F1927" s="57">
        <f t="shared" si="261"/>
        <v>0</v>
      </c>
      <c r="H1927" s="51"/>
      <c r="I1927" s="50"/>
      <c r="J1927" s="50"/>
      <c r="K1927" s="50"/>
      <c r="L1927" s="55" t="str">
        <f t="shared" si="264"/>
        <v/>
      </c>
      <c r="M1927" s="48"/>
      <c r="N1927" s="49"/>
      <c r="O1927" s="50"/>
      <c r="P1927" s="81" t="str">
        <f t="shared" si="263"/>
        <v/>
      </c>
      <c r="Q1927" s="5"/>
      <c r="R1927" s="81" t="str">
        <f t="shared" si="262"/>
        <v/>
      </c>
    </row>
    <row r="1928" spans="2:18" ht="13" x14ac:dyDescent="0.3">
      <c r="B1928" s="58">
        <f t="shared" si="258"/>
        <v>0</v>
      </c>
      <c r="C1928" s="58" t="str">
        <f t="shared" si="259"/>
        <v/>
      </c>
      <c r="D1928" s="58" t="str">
        <f>IF(OR(E1928=0,E1928=""),"",COUNTIF($E$7:E1928,E1928)&amp;E1928)</f>
        <v/>
      </c>
      <c r="E1928" s="58" t="str">
        <f t="shared" si="260"/>
        <v/>
      </c>
      <c r="F1928" s="57">
        <f t="shared" si="261"/>
        <v>0</v>
      </c>
      <c r="H1928" s="51"/>
      <c r="I1928" s="50"/>
      <c r="J1928" s="50"/>
      <c r="K1928" s="50"/>
      <c r="L1928" s="55" t="str">
        <f t="shared" si="264"/>
        <v/>
      </c>
      <c r="M1928" s="48"/>
      <c r="N1928" s="49"/>
      <c r="O1928" s="50"/>
      <c r="P1928" s="81" t="str">
        <f t="shared" si="263"/>
        <v/>
      </c>
      <c r="Q1928" s="5"/>
      <c r="R1928" s="81" t="str">
        <f t="shared" si="262"/>
        <v/>
      </c>
    </row>
    <row r="1929" spans="2:18" ht="13" x14ac:dyDescent="0.3">
      <c r="B1929" s="58">
        <f t="shared" si="258"/>
        <v>0</v>
      </c>
      <c r="C1929" s="58" t="str">
        <f t="shared" si="259"/>
        <v/>
      </c>
      <c r="D1929" s="58" t="str">
        <f>IF(OR(E1929=0,E1929=""),"",COUNTIF($E$7:E1929,E1929)&amp;E1929)</f>
        <v/>
      </c>
      <c r="E1929" s="58" t="str">
        <f t="shared" si="260"/>
        <v/>
      </c>
      <c r="F1929" s="57">
        <f t="shared" si="261"/>
        <v>0</v>
      </c>
      <c r="H1929" s="51"/>
      <c r="I1929" s="50"/>
      <c r="J1929" s="50"/>
      <c r="K1929" s="50"/>
      <c r="L1929" s="55" t="str">
        <f t="shared" si="264"/>
        <v/>
      </c>
      <c r="M1929" s="48"/>
      <c r="N1929" s="49"/>
      <c r="O1929" s="50"/>
      <c r="P1929" s="81" t="str">
        <f t="shared" si="263"/>
        <v/>
      </c>
      <c r="Q1929" s="5"/>
      <c r="R1929" s="81" t="str">
        <f t="shared" si="262"/>
        <v/>
      </c>
    </row>
    <row r="1930" spans="2:18" ht="13" x14ac:dyDescent="0.3">
      <c r="B1930" s="58">
        <f t="shared" si="258"/>
        <v>0</v>
      </c>
      <c r="C1930" s="58" t="str">
        <f t="shared" si="259"/>
        <v/>
      </c>
      <c r="D1930" s="58" t="str">
        <f>IF(OR(E1930=0,E1930=""),"",COUNTIF($E$7:E1930,E1930)&amp;E1930)</f>
        <v/>
      </c>
      <c r="E1930" s="58" t="str">
        <f t="shared" si="260"/>
        <v/>
      </c>
      <c r="F1930" s="57">
        <f t="shared" si="261"/>
        <v>0</v>
      </c>
      <c r="H1930" s="51"/>
      <c r="I1930" s="50"/>
      <c r="J1930" s="50"/>
      <c r="K1930" s="50"/>
      <c r="L1930" s="55" t="str">
        <f t="shared" si="264"/>
        <v/>
      </c>
      <c r="M1930" s="48"/>
      <c r="N1930" s="49"/>
      <c r="O1930" s="50"/>
      <c r="P1930" s="81" t="str">
        <f t="shared" si="263"/>
        <v/>
      </c>
      <c r="Q1930" s="5"/>
      <c r="R1930" s="81" t="str">
        <f t="shared" si="262"/>
        <v/>
      </c>
    </row>
    <row r="1931" spans="2:18" ht="13" x14ac:dyDescent="0.3">
      <c r="B1931" s="58">
        <f t="shared" si="258"/>
        <v>0</v>
      </c>
      <c r="C1931" s="58" t="str">
        <f t="shared" si="259"/>
        <v/>
      </c>
      <c r="D1931" s="58" t="str">
        <f>IF(OR(E1931=0,E1931=""),"",COUNTIF($E$7:E1931,E1931)&amp;E1931)</f>
        <v/>
      </c>
      <c r="E1931" s="58" t="str">
        <f t="shared" si="260"/>
        <v/>
      </c>
      <c r="F1931" s="57">
        <f t="shared" si="261"/>
        <v>0</v>
      </c>
      <c r="H1931" s="51"/>
      <c r="I1931" s="50"/>
      <c r="J1931" s="50"/>
      <c r="K1931" s="50"/>
      <c r="L1931" s="55" t="str">
        <f t="shared" si="264"/>
        <v/>
      </c>
      <c r="M1931" s="48"/>
      <c r="N1931" s="49"/>
      <c r="O1931" s="50"/>
      <c r="P1931" s="81" t="str">
        <f t="shared" si="263"/>
        <v/>
      </c>
      <c r="Q1931" s="5"/>
      <c r="R1931" s="81" t="str">
        <f t="shared" si="262"/>
        <v/>
      </c>
    </row>
    <row r="1932" spans="2:18" ht="13" x14ac:dyDescent="0.3">
      <c r="B1932" s="58">
        <f t="shared" si="258"/>
        <v>0</v>
      </c>
      <c r="C1932" s="58" t="str">
        <f t="shared" si="259"/>
        <v/>
      </c>
      <c r="D1932" s="58" t="str">
        <f>IF(OR(E1932=0,E1932=""),"",COUNTIF($E$7:E1932,E1932)&amp;E1932)</f>
        <v/>
      </c>
      <c r="E1932" s="58" t="str">
        <f t="shared" si="260"/>
        <v/>
      </c>
      <c r="F1932" s="57">
        <f t="shared" si="261"/>
        <v>0</v>
      </c>
      <c r="H1932" s="51"/>
      <c r="I1932" s="50"/>
      <c r="J1932" s="50"/>
      <c r="K1932" s="50"/>
      <c r="L1932" s="55" t="str">
        <f t="shared" si="264"/>
        <v/>
      </c>
      <c r="M1932" s="48"/>
      <c r="N1932" s="49"/>
      <c r="O1932" s="50"/>
      <c r="P1932" s="81" t="str">
        <f t="shared" si="263"/>
        <v/>
      </c>
      <c r="Q1932" s="5"/>
      <c r="R1932" s="81" t="str">
        <f t="shared" si="262"/>
        <v/>
      </c>
    </row>
    <row r="1933" spans="2:18" ht="13" x14ac:dyDescent="0.3">
      <c r="B1933" s="58">
        <f t="shared" si="258"/>
        <v>0</v>
      </c>
      <c r="C1933" s="58" t="str">
        <f t="shared" si="259"/>
        <v/>
      </c>
      <c r="D1933" s="58" t="str">
        <f>IF(OR(E1933=0,E1933=""),"",COUNTIF($E$7:E1933,E1933)&amp;E1933)</f>
        <v/>
      </c>
      <c r="E1933" s="58" t="str">
        <f t="shared" si="260"/>
        <v/>
      </c>
      <c r="F1933" s="57">
        <f t="shared" si="261"/>
        <v>0</v>
      </c>
      <c r="H1933" s="51"/>
      <c r="I1933" s="50"/>
      <c r="J1933" s="50"/>
      <c r="K1933" s="50"/>
      <c r="L1933" s="55" t="str">
        <f t="shared" si="264"/>
        <v/>
      </c>
      <c r="M1933" s="48"/>
      <c r="N1933" s="49"/>
      <c r="O1933" s="50"/>
      <c r="P1933" s="81" t="str">
        <f t="shared" si="263"/>
        <v/>
      </c>
      <c r="Q1933" s="5"/>
      <c r="R1933" s="81" t="str">
        <f t="shared" si="262"/>
        <v/>
      </c>
    </row>
    <row r="1934" spans="2:18" ht="13" x14ac:dyDescent="0.3">
      <c r="B1934" s="58">
        <f t="shared" si="258"/>
        <v>0</v>
      </c>
      <c r="C1934" s="58" t="str">
        <f t="shared" si="259"/>
        <v/>
      </c>
      <c r="D1934" s="58" t="str">
        <f>IF(OR(E1934=0,E1934=""),"",COUNTIF($E$7:E1934,E1934)&amp;E1934)</f>
        <v/>
      </c>
      <c r="E1934" s="58" t="str">
        <f t="shared" si="260"/>
        <v/>
      </c>
      <c r="F1934" s="57">
        <f t="shared" si="261"/>
        <v>0</v>
      </c>
      <c r="H1934" s="51"/>
      <c r="I1934" s="50"/>
      <c r="J1934" s="50"/>
      <c r="K1934" s="50"/>
      <c r="L1934" s="55" t="str">
        <f t="shared" si="264"/>
        <v/>
      </c>
      <c r="M1934" s="48"/>
      <c r="N1934" s="49"/>
      <c r="O1934" s="50"/>
      <c r="P1934" s="81" t="str">
        <f t="shared" si="263"/>
        <v/>
      </c>
      <c r="Q1934" s="5"/>
      <c r="R1934" s="81" t="str">
        <f t="shared" si="262"/>
        <v/>
      </c>
    </row>
    <row r="1935" spans="2:18" ht="13" x14ac:dyDescent="0.3">
      <c r="B1935" s="58">
        <f t="shared" si="258"/>
        <v>0</v>
      </c>
      <c r="C1935" s="58" t="str">
        <f t="shared" si="259"/>
        <v/>
      </c>
      <c r="D1935" s="58" t="str">
        <f>IF(OR(E1935=0,E1935=""),"",COUNTIF($E$7:E1935,E1935)&amp;E1935)</f>
        <v/>
      </c>
      <c r="E1935" s="58" t="str">
        <f t="shared" si="260"/>
        <v/>
      </c>
      <c r="F1935" s="57">
        <f t="shared" si="261"/>
        <v>0</v>
      </c>
      <c r="H1935" s="51"/>
      <c r="I1935" s="50"/>
      <c r="J1935" s="50"/>
      <c r="K1935" s="50"/>
      <c r="L1935" s="55" t="str">
        <f t="shared" si="264"/>
        <v/>
      </c>
      <c r="M1935" s="48"/>
      <c r="N1935" s="49"/>
      <c r="O1935" s="50"/>
      <c r="P1935" s="81" t="str">
        <f t="shared" si="263"/>
        <v/>
      </c>
      <c r="Q1935" s="5"/>
      <c r="R1935" s="81" t="str">
        <f t="shared" si="262"/>
        <v/>
      </c>
    </row>
    <row r="1936" spans="2:18" ht="13" x14ac:dyDescent="0.3">
      <c r="B1936" s="58">
        <f t="shared" si="258"/>
        <v>0</v>
      </c>
      <c r="C1936" s="58" t="str">
        <f t="shared" si="259"/>
        <v/>
      </c>
      <c r="D1936" s="58" t="str">
        <f>IF(OR(E1936=0,E1936=""),"",COUNTIF($E$7:E1936,E1936)&amp;E1936)</f>
        <v/>
      </c>
      <c r="E1936" s="58" t="str">
        <f t="shared" si="260"/>
        <v/>
      </c>
      <c r="F1936" s="57">
        <f t="shared" si="261"/>
        <v>0</v>
      </c>
      <c r="H1936" s="51"/>
      <c r="I1936" s="50"/>
      <c r="J1936" s="50"/>
      <c r="K1936" s="50"/>
      <c r="L1936" s="55" t="str">
        <f t="shared" si="264"/>
        <v/>
      </c>
      <c r="M1936" s="48"/>
      <c r="N1936" s="49"/>
      <c r="O1936" s="50"/>
      <c r="P1936" s="81" t="str">
        <f t="shared" si="263"/>
        <v/>
      </c>
      <c r="Q1936" s="5"/>
      <c r="R1936" s="81" t="str">
        <f t="shared" si="262"/>
        <v/>
      </c>
    </row>
    <row r="1937" spans="2:18" ht="13" x14ac:dyDescent="0.3">
      <c r="B1937" s="58">
        <f t="shared" si="258"/>
        <v>0</v>
      </c>
      <c r="C1937" s="58" t="str">
        <f t="shared" si="259"/>
        <v/>
      </c>
      <c r="D1937" s="58" t="str">
        <f>IF(OR(E1937=0,E1937=""),"",COUNTIF($E$7:E1937,E1937)&amp;E1937)</f>
        <v/>
      </c>
      <c r="E1937" s="58" t="str">
        <f t="shared" si="260"/>
        <v/>
      </c>
      <c r="F1937" s="57">
        <f t="shared" si="261"/>
        <v>0</v>
      </c>
      <c r="H1937" s="51"/>
      <c r="I1937" s="50"/>
      <c r="J1937" s="50"/>
      <c r="K1937" s="50"/>
      <c r="L1937" s="55" t="str">
        <f t="shared" si="264"/>
        <v/>
      </c>
      <c r="M1937" s="48"/>
      <c r="N1937" s="49"/>
      <c r="O1937" s="50"/>
      <c r="P1937" s="81" t="str">
        <f t="shared" si="263"/>
        <v/>
      </c>
      <c r="Q1937" s="5"/>
      <c r="R1937" s="81" t="str">
        <f t="shared" si="262"/>
        <v/>
      </c>
    </row>
    <row r="1938" spans="2:18" ht="13" x14ac:dyDescent="0.3">
      <c r="B1938" s="58">
        <f t="shared" ref="B1938:B2001" si="265">IF(C1938&lt;&gt;"","",K1938)</f>
        <v>0</v>
      </c>
      <c r="C1938" s="58" t="str">
        <f t="shared" ref="C1938:C2001" si="266">IF(LEFT(I1938,3)="JP-",K1938,"")</f>
        <v/>
      </c>
      <c r="D1938" s="58" t="str">
        <f>IF(OR(E1938=0,E1938=""),"",COUNTIF($E$7:E1938,E1938)&amp;E1938)</f>
        <v/>
      </c>
      <c r="E1938" s="58" t="str">
        <f t="shared" ref="E1938:E2001" si="267">IF(K1938=Filter_BB,K1938,"")</f>
        <v/>
      </c>
      <c r="F1938" s="57">
        <f t="shared" ref="F1938:F2001" si="268">IF(J1938="",0,1)</f>
        <v>0</v>
      </c>
      <c r="H1938" s="51"/>
      <c r="I1938" s="50"/>
      <c r="J1938" s="50"/>
      <c r="K1938" s="50"/>
      <c r="L1938" s="55" t="str">
        <f t="shared" si="264"/>
        <v/>
      </c>
      <c r="M1938" s="48"/>
      <c r="N1938" s="49"/>
      <c r="O1938" s="50"/>
      <c r="P1938" s="81" t="str">
        <f t="shared" si="263"/>
        <v/>
      </c>
      <c r="Q1938" s="5"/>
      <c r="R1938" s="81" t="str">
        <f t="shared" ref="R1938:R2001" si="269">IF($O1938&gt;0,$O1938,IF($H1938&gt;0,IF($O1939&gt;0,$O1939,""),""))</f>
        <v/>
      </c>
    </row>
    <row r="1939" spans="2:18" ht="13" x14ac:dyDescent="0.3">
      <c r="B1939" s="58">
        <f t="shared" si="265"/>
        <v>0</v>
      </c>
      <c r="C1939" s="58" t="str">
        <f t="shared" si="266"/>
        <v/>
      </c>
      <c r="D1939" s="58" t="str">
        <f>IF(OR(E1939=0,E1939=""),"",COUNTIF($E$7:E1939,E1939)&amp;E1939)</f>
        <v/>
      </c>
      <c r="E1939" s="58" t="str">
        <f t="shared" si="267"/>
        <v/>
      </c>
      <c r="F1939" s="57">
        <f t="shared" si="268"/>
        <v>0</v>
      </c>
      <c r="H1939" s="51"/>
      <c r="I1939" s="50"/>
      <c r="J1939" s="50"/>
      <c r="K1939" s="50"/>
      <c r="L1939" s="55" t="str">
        <f t="shared" si="264"/>
        <v/>
      </c>
      <c r="M1939" s="48"/>
      <c r="N1939" s="49"/>
      <c r="O1939" s="50"/>
      <c r="P1939" s="81" t="str">
        <f t="shared" ref="P1939:P2002" si="270">IF(O1939&gt;0,O1939,IF(H1939&gt;0,IF(OR(P1938="F.TTD",P1938=""),R1940,P1938),""))</f>
        <v/>
      </c>
      <c r="Q1939" s="5"/>
      <c r="R1939" s="81" t="str">
        <f t="shared" si="269"/>
        <v/>
      </c>
    </row>
    <row r="1940" spans="2:18" ht="13" x14ac:dyDescent="0.3">
      <c r="B1940" s="58">
        <f t="shared" si="265"/>
        <v>0</v>
      </c>
      <c r="C1940" s="58" t="str">
        <f t="shared" si="266"/>
        <v/>
      </c>
      <c r="D1940" s="58" t="str">
        <f>IF(OR(E1940=0,E1940=""),"",COUNTIF($E$7:E1940,E1940)&amp;E1940)</f>
        <v/>
      </c>
      <c r="E1940" s="58" t="str">
        <f t="shared" si="267"/>
        <v/>
      </c>
      <c r="F1940" s="57">
        <f t="shared" si="268"/>
        <v>0</v>
      </c>
      <c r="H1940" s="51"/>
      <c r="I1940" s="50"/>
      <c r="J1940" s="50"/>
      <c r="K1940" s="50"/>
      <c r="L1940" s="55" t="str">
        <f t="shared" si="264"/>
        <v/>
      </c>
      <c r="M1940" s="48"/>
      <c r="N1940" s="49"/>
      <c r="O1940" s="50"/>
      <c r="P1940" s="81" t="str">
        <f t="shared" si="270"/>
        <v/>
      </c>
      <c r="Q1940" s="5"/>
      <c r="R1940" s="81" t="str">
        <f t="shared" si="269"/>
        <v/>
      </c>
    </row>
    <row r="1941" spans="2:18" ht="13" x14ac:dyDescent="0.3">
      <c r="B1941" s="58">
        <f t="shared" si="265"/>
        <v>0</v>
      </c>
      <c r="C1941" s="58" t="str">
        <f t="shared" si="266"/>
        <v/>
      </c>
      <c r="D1941" s="58" t="str">
        <f>IF(OR(E1941=0,E1941=""),"",COUNTIF($E$7:E1941,E1941)&amp;E1941)</f>
        <v/>
      </c>
      <c r="E1941" s="58" t="str">
        <f t="shared" si="267"/>
        <v/>
      </c>
      <c r="F1941" s="57">
        <f t="shared" si="268"/>
        <v>0</v>
      </c>
      <c r="H1941" s="51"/>
      <c r="I1941" s="50"/>
      <c r="J1941" s="50"/>
      <c r="K1941" s="50"/>
      <c r="L1941" s="55" t="str">
        <f t="shared" si="264"/>
        <v/>
      </c>
      <c r="M1941" s="48"/>
      <c r="N1941" s="49"/>
      <c r="O1941" s="50"/>
      <c r="P1941" s="81" t="str">
        <f t="shared" si="270"/>
        <v/>
      </c>
      <c r="Q1941" s="5"/>
      <c r="R1941" s="81" t="str">
        <f t="shared" si="269"/>
        <v/>
      </c>
    </row>
    <row r="1942" spans="2:18" ht="13" x14ac:dyDescent="0.3">
      <c r="B1942" s="58">
        <f t="shared" si="265"/>
        <v>0</v>
      </c>
      <c r="C1942" s="58" t="str">
        <f t="shared" si="266"/>
        <v/>
      </c>
      <c r="D1942" s="58" t="str">
        <f>IF(OR(E1942=0,E1942=""),"",COUNTIF($E$7:E1942,E1942)&amp;E1942)</f>
        <v/>
      </c>
      <c r="E1942" s="58" t="str">
        <f t="shared" si="267"/>
        <v/>
      </c>
      <c r="F1942" s="57">
        <f t="shared" si="268"/>
        <v>0</v>
      </c>
      <c r="H1942" s="51"/>
      <c r="I1942" s="50"/>
      <c r="J1942" s="50"/>
      <c r="K1942" s="50"/>
      <c r="L1942" s="55" t="str">
        <f t="shared" si="264"/>
        <v/>
      </c>
      <c r="M1942" s="48"/>
      <c r="N1942" s="49"/>
      <c r="O1942" s="50"/>
      <c r="P1942" s="81" t="str">
        <f t="shared" si="270"/>
        <v/>
      </c>
      <c r="Q1942" s="5"/>
      <c r="R1942" s="81" t="str">
        <f t="shared" si="269"/>
        <v/>
      </c>
    </row>
    <row r="1943" spans="2:18" ht="13" x14ac:dyDescent="0.3">
      <c r="B1943" s="58">
        <f t="shared" si="265"/>
        <v>0</v>
      </c>
      <c r="C1943" s="58" t="str">
        <f t="shared" si="266"/>
        <v/>
      </c>
      <c r="D1943" s="58" t="str">
        <f>IF(OR(E1943=0,E1943=""),"",COUNTIF($E$7:E1943,E1943)&amp;E1943)</f>
        <v/>
      </c>
      <c r="E1943" s="58" t="str">
        <f t="shared" si="267"/>
        <v/>
      </c>
      <c r="F1943" s="57">
        <f t="shared" si="268"/>
        <v>0</v>
      </c>
      <c r="H1943" s="51"/>
      <c r="I1943" s="50"/>
      <c r="J1943" s="50"/>
      <c r="K1943" s="50"/>
      <c r="L1943" s="55" t="str">
        <f t="shared" si="264"/>
        <v/>
      </c>
      <c r="M1943" s="48"/>
      <c r="N1943" s="49"/>
      <c r="O1943" s="50"/>
      <c r="P1943" s="81" t="str">
        <f t="shared" si="270"/>
        <v/>
      </c>
      <c r="Q1943" s="5"/>
      <c r="R1943" s="81" t="str">
        <f t="shared" si="269"/>
        <v/>
      </c>
    </row>
    <row r="1944" spans="2:18" ht="13" x14ac:dyDescent="0.3">
      <c r="B1944" s="58">
        <f t="shared" si="265"/>
        <v>0</v>
      </c>
      <c r="C1944" s="58" t="str">
        <f t="shared" si="266"/>
        <v/>
      </c>
      <c r="D1944" s="58" t="str">
        <f>IF(OR(E1944=0,E1944=""),"",COUNTIF($E$7:E1944,E1944)&amp;E1944)</f>
        <v/>
      </c>
      <c r="E1944" s="58" t="str">
        <f t="shared" si="267"/>
        <v/>
      </c>
      <c r="F1944" s="57">
        <f t="shared" si="268"/>
        <v>0</v>
      </c>
      <c r="H1944" s="51"/>
      <c r="I1944" s="50"/>
      <c r="J1944" s="50"/>
      <c r="K1944" s="50"/>
      <c r="L1944" s="55" t="str">
        <f t="shared" si="264"/>
        <v/>
      </c>
      <c r="M1944" s="48"/>
      <c r="N1944" s="49"/>
      <c r="O1944" s="50"/>
      <c r="P1944" s="81" t="str">
        <f t="shared" si="270"/>
        <v/>
      </c>
      <c r="Q1944" s="5"/>
      <c r="R1944" s="81" t="str">
        <f t="shared" si="269"/>
        <v/>
      </c>
    </row>
    <row r="1945" spans="2:18" ht="13" x14ac:dyDescent="0.3">
      <c r="B1945" s="58">
        <f t="shared" si="265"/>
        <v>0</v>
      </c>
      <c r="C1945" s="58" t="str">
        <f t="shared" si="266"/>
        <v/>
      </c>
      <c r="D1945" s="58" t="str">
        <f>IF(OR(E1945=0,E1945=""),"",COUNTIF($E$7:E1945,E1945)&amp;E1945)</f>
        <v/>
      </c>
      <c r="E1945" s="58" t="str">
        <f t="shared" si="267"/>
        <v/>
      </c>
      <c r="F1945" s="57">
        <f t="shared" si="268"/>
        <v>0</v>
      </c>
      <c r="H1945" s="51"/>
      <c r="I1945" s="50"/>
      <c r="J1945" s="50"/>
      <c r="K1945" s="50"/>
      <c r="L1945" s="55" t="str">
        <f t="shared" si="264"/>
        <v/>
      </c>
      <c r="M1945" s="48"/>
      <c r="N1945" s="49"/>
      <c r="O1945" s="50"/>
      <c r="P1945" s="81" t="str">
        <f t="shared" si="270"/>
        <v/>
      </c>
      <c r="Q1945" s="5"/>
      <c r="R1945" s="81" t="str">
        <f t="shared" si="269"/>
        <v/>
      </c>
    </row>
    <row r="1946" spans="2:18" ht="13" x14ac:dyDescent="0.3">
      <c r="B1946" s="58">
        <f t="shared" si="265"/>
        <v>0</v>
      </c>
      <c r="C1946" s="58" t="str">
        <f t="shared" si="266"/>
        <v/>
      </c>
      <c r="D1946" s="58" t="str">
        <f>IF(OR(E1946=0,E1946=""),"",COUNTIF($E$7:E1946,E1946)&amp;E1946)</f>
        <v/>
      </c>
      <c r="E1946" s="58" t="str">
        <f t="shared" si="267"/>
        <v/>
      </c>
      <c r="F1946" s="57">
        <f t="shared" si="268"/>
        <v>0</v>
      </c>
      <c r="H1946" s="51"/>
      <c r="I1946" s="50"/>
      <c r="J1946" s="50"/>
      <c r="K1946" s="50"/>
      <c r="L1946" s="55" t="str">
        <f t="shared" si="264"/>
        <v/>
      </c>
      <c r="M1946" s="48"/>
      <c r="N1946" s="49"/>
      <c r="O1946" s="50"/>
      <c r="P1946" s="81" t="str">
        <f t="shared" si="270"/>
        <v/>
      </c>
      <c r="Q1946" s="5"/>
      <c r="R1946" s="81" t="str">
        <f t="shared" si="269"/>
        <v/>
      </c>
    </row>
    <row r="1947" spans="2:18" ht="13" x14ac:dyDescent="0.3">
      <c r="B1947" s="58">
        <f t="shared" si="265"/>
        <v>0</v>
      </c>
      <c r="C1947" s="58" t="str">
        <f t="shared" si="266"/>
        <v/>
      </c>
      <c r="D1947" s="58" t="str">
        <f>IF(OR(E1947=0,E1947=""),"",COUNTIF($E$7:E1947,E1947)&amp;E1947)</f>
        <v/>
      </c>
      <c r="E1947" s="58" t="str">
        <f t="shared" si="267"/>
        <v/>
      </c>
      <c r="F1947" s="57">
        <f t="shared" si="268"/>
        <v>0</v>
      </c>
      <c r="H1947" s="51"/>
      <c r="I1947" s="50"/>
      <c r="J1947" s="50"/>
      <c r="K1947" s="50"/>
      <c r="L1947" s="55" t="str">
        <f t="shared" si="264"/>
        <v/>
      </c>
      <c r="M1947" s="48"/>
      <c r="N1947" s="49"/>
      <c r="O1947" s="50"/>
      <c r="P1947" s="81" t="str">
        <f t="shared" si="270"/>
        <v/>
      </c>
      <c r="Q1947" s="5"/>
      <c r="R1947" s="81" t="str">
        <f t="shared" si="269"/>
        <v/>
      </c>
    </row>
    <row r="1948" spans="2:18" ht="13" x14ac:dyDescent="0.3">
      <c r="B1948" s="58">
        <f t="shared" si="265"/>
        <v>0</v>
      </c>
      <c r="C1948" s="58" t="str">
        <f t="shared" si="266"/>
        <v/>
      </c>
      <c r="D1948" s="58" t="str">
        <f>IF(OR(E1948=0,E1948=""),"",COUNTIF($E$7:E1948,E1948)&amp;E1948)</f>
        <v/>
      </c>
      <c r="E1948" s="58" t="str">
        <f t="shared" si="267"/>
        <v/>
      </c>
      <c r="F1948" s="57">
        <f t="shared" si="268"/>
        <v>0</v>
      </c>
      <c r="H1948" s="51"/>
      <c r="I1948" s="50"/>
      <c r="J1948" s="50"/>
      <c r="K1948" s="50"/>
      <c r="L1948" s="55" t="str">
        <f t="shared" si="264"/>
        <v/>
      </c>
      <c r="M1948" s="48"/>
      <c r="N1948" s="49"/>
      <c r="O1948" s="50"/>
      <c r="P1948" s="81" t="str">
        <f t="shared" si="270"/>
        <v/>
      </c>
      <c r="Q1948" s="5"/>
      <c r="R1948" s="81" t="str">
        <f t="shared" si="269"/>
        <v/>
      </c>
    </row>
    <row r="1949" spans="2:18" ht="13" x14ac:dyDescent="0.3">
      <c r="B1949" s="58">
        <f t="shared" si="265"/>
        <v>0</v>
      </c>
      <c r="C1949" s="58" t="str">
        <f t="shared" si="266"/>
        <v/>
      </c>
      <c r="D1949" s="58" t="str">
        <f>IF(OR(E1949=0,E1949=""),"",COUNTIF($E$7:E1949,E1949)&amp;E1949)</f>
        <v/>
      </c>
      <c r="E1949" s="58" t="str">
        <f t="shared" si="267"/>
        <v/>
      </c>
      <c r="F1949" s="57">
        <f t="shared" si="268"/>
        <v>0</v>
      </c>
      <c r="H1949" s="51"/>
      <c r="I1949" s="50"/>
      <c r="J1949" s="50"/>
      <c r="K1949" s="50"/>
      <c r="L1949" s="55" t="str">
        <f t="shared" si="264"/>
        <v/>
      </c>
      <c r="M1949" s="48"/>
      <c r="N1949" s="49"/>
      <c r="O1949" s="50"/>
      <c r="P1949" s="81" t="str">
        <f t="shared" si="270"/>
        <v/>
      </c>
      <c r="Q1949" s="5"/>
      <c r="R1949" s="81" t="str">
        <f t="shared" si="269"/>
        <v/>
      </c>
    </row>
    <row r="1950" spans="2:18" ht="13" x14ac:dyDescent="0.3">
      <c r="B1950" s="58">
        <f t="shared" si="265"/>
        <v>0</v>
      </c>
      <c r="C1950" s="58" t="str">
        <f t="shared" si="266"/>
        <v/>
      </c>
      <c r="D1950" s="58" t="str">
        <f>IF(OR(E1950=0,E1950=""),"",COUNTIF($E$7:E1950,E1950)&amp;E1950)</f>
        <v/>
      </c>
      <c r="E1950" s="58" t="str">
        <f t="shared" si="267"/>
        <v/>
      </c>
      <c r="F1950" s="57">
        <f t="shared" si="268"/>
        <v>0</v>
      </c>
      <c r="H1950" s="51"/>
      <c r="I1950" s="50"/>
      <c r="J1950" s="50"/>
      <c r="K1950" s="50"/>
      <c r="L1950" s="55" t="str">
        <f t="shared" si="264"/>
        <v/>
      </c>
      <c r="M1950" s="48"/>
      <c r="N1950" s="49"/>
      <c r="O1950" s="50"/>
      <c r="P1950" s="81" t="str">
        <f t="shared" si="270"/>
        <v/>
      </c>
      <c r="Q1950" s="5"/>
      <c r="R1950" s="81" t="str">
        <f t="shared" si="269"/>
        <v/>
      </c>
    </row>
    <row r="1951" spans="2:18" ht="13" x14ac:dyDescent="0.3">
      <c r="B1951" s="58">
        <f t="shared" si="265"/>
        <v>0</v>
      </c>
      <c r="C1951" s="58" t="str">
        <f t="shared" si="266"/>
        <v/>
      </c>
      <c r="D1951" s="58" t="str">
        <f>IF(OR(E1951=0,E1951=""),"",COUNTIF($E$7:E1951,E1951)&amp;E1951)</f>
        <v/>
      </c>
      <c r="E1951" s="58" t="str">
        <f t="shared" si="267"/>
        <v/>
      </c>
      <c r="F1951" s="57">
        <f t="shared" si="268"/>
        <v>0</v>
      </c>
      <c r="H1951" s="51"/>
      <c r="I1951" s="50"/>
      <c r="J1951" s="50"/>
      <c r="K1951" s="50"/>
      <c r="L1951" s="55" t="str">
        <f t="shared" si="264"/>
        <v/>
      </c>
      <c r="M1951" s="48"/>
      <c r="N1951" s="49"/>
      <c r="O1951" s="50"/>
      <c r="P1951" s="81" t="str">
        <f t="shared" si="270"/>
        <v/>
      </c>
      <c r="Q1951" s="5"/>
      <c r="R1951" s="81" t="str">
        <f t="shared" si="269"/>
        <v/>
      </c>
    </row>
    <row r="1952" spans="2:18" ht="13" x14ac:dyDescent="0.3">
      <c r="B1952" s="58">
        <f t="shared" si="265"/>
        <v>0</v>
      </c>
      <c r="C1952" s="58" t="str">
        <f t="shared" si="266"/>
        <v/>
      </c>
      <c r="D1952" s="58" t="str">
        <f>IF(OR(E1952=0,E1952=""),"",COUNTIF($E$7:E1952,E1952)&amp;E1952)</f>
        <v/>
      </c>
      <c r="E1952" s="58" t="str">
        <f t="shared" si="267"/>
        <v/>
      </c>
      <c r="F1952" s="57">
        <f t="shared" si="268"/>
        <v>0</v>
      </c>
      <c r="H1952" s="51"/>
      <c r="I1952" s="50"/>
      <c r="J1952" s="50"/>
      <c r="K1952" s="50"/>
      <c r="L1952" s="55" t="str">
        <f t="shared" si="264"/>
        <v/>
      </c>
      <c r="M1952" s="48"/>
      <c r="N1952" s="49"/>
      <c r="O1952" s="50"/>
      <c r="P1952" s="81" t="str">
        <f t="shared" si="270"/>
        <v/>
      </c>
      <c r="Q1952" s="5"/>
      <c r="R1952" s="81" t="str">
        <f t="shared" si="269"/>
        <v/>
      </c>
    </row>
    <row r="1953" spans="2:18" ht="13" x14ac:dyDescent="0.3">
      <c r="B1953" s="58">
        <f t="shared" si="265"/>
        <v>0</v>
      </c>
      <c r="C1953" s="58" t="str">
        <f t="shared" si="266"/>
        <v/>
      </c>
      <c r="D1953" s="58" t="str">
        <f>IF(OR(E1953=0,E1953=""),"",COUNTIF($E$7:E1953,E1953)&amp;E1953)</f>
        <v/>
      </c>
      <c r="E1953" s="58" t="str">
        <f t="shared" si="267"/>
        <v/>
      </c>
      <c r="F1953" s="57">
        <f t="shared" si="268"/>
        <v>0</v>
      </c>
      <c r="H1953" s="51"/>
      <c r="I1953" s="50"/>
      <c r="J1953" s="50"/>
      <c r="K1953" s="50"/>
      <c r="L1953" s="55" t="str">
        <f t="shared" si="264"/>
        <v/>
      </c>
      <c r="M1953" s="48"/>
      <c r="N1953" s="49"/>
      <c r="O1953" s="50"/>
      <c r="P1953" s="81" t="str">
        <f t="shared" si="270"/>
        <v/>
      </c>
      <c r="Q1953" s="5"/>
      <c r="R1953" s="81" t="str">
        <f t="shared" si="269"/>
        <v/>
      </c>
    </row>
    <row r="1954" spans="2:18" ht="13" x14ac:dyDescent="0.3">
      <c r="B1954" s="58">
        <f t="shared" si="265"/>
        <v>0</v>
      </c>
      <c r="C1954" s="58" t="str">
        <f t="shared" si="266"/>
        <v/>
      </c>
      <c r="D1954" s="58" t="str">
        <f>IF(OR(E1954=0,E1954=""),"",COUNTIF($E$7:E1954,E1954)&amp;E1954)</f>
        <v/>
      </c>
      <c r="E1954" s="58" t="str">
        <f t="shared" si="267"/>
        <v/>
      </c>
      <c r="F1954" s="57">
        <f t="shared" si="268"/>
        <v>0</v>
      </c>
      <c r="H1954" s="51"/>
      <c r="I1954" s="50"/>
      <c r="J1954" s="50"/>
      <c r="K1954" s="50"/>
      <c r="L1954" s="55" t="str">
        <f t="shared" si="264"/>
        <v/>
      </c>
      <c r="M1954" s="48"/>
      <c r="N1954" s="49"/>
      <c r="O1954" s="50"/>
      <c r="P1954" s="81" t="str">
        <f t="shared" si="270"/>
        <v/>
      </c>
      <c r="Q1954" s="5"/>
      <c r="R1954" s="81" t="str">
        <f t="shared" si="269"/>
        <v/>
      </c>
    </row>
    <row r="1955" spans="2:18" ht="13" x14ac:dyDescent="0.3">
      <c r="B1955" s="58">
        <f t="shared" si="265"/>
        <v>0</v>
      </c>
      <c r="C1955" s="58" t="str">
        <f t="shared" si="266"/>
        <v/>
      </c>
      <c r="D1955" s="58" t="str">
        <f>IF(OR(E1955=0,E1955=""),"",COUNTIF($E$7:E1955,E1955)&amp;E1955)</f>
        <v/>
      </c>
      <c r="E1955" s="58" t="str">
        <f t="shared" si="267"/>
        <v/>
      </c>
      <c r="F1955" s="57">
        <f t="shared" si="268"/>
        <v>0</v>
      </c>
      <c r="H1955" s="51"/>
      <c r="I1955" s="50"/>
      <c r="J1955" s="50"/>
      <c r="K1955" s="50"/>
      <c r="L1955" s="55" t="str">
        <f t="shared" si="264"/>
        <v/>
      </c>
      <c r="M1955" s="48"/>
      <c r="N1955" s="49"/>
      <c r="O1955" s="50"/>
      <c r="P1955" s="81" t="str">
        <f t="shared" si="270"/>
        <v/>
      </c>
      <c r="Q1955" s="5"/>
      <c r="R1955" s="81" t="str">
        <f t="shared" si="269"/>
        <v/>
      </c>
    </row>
    <row r="1956" spans="2:18" ht="13" x14ac:dyDescent="0.3">
      <c r="B1956" s="58">
        <f t="shared" si="265"/>
        <v>0</v>
      </c>
      <c r="C1956" s="58" t="str">
        <f t="shared" si="266"/>
        <v/>
      </c>
      <c r="D1956" s="58" t="str">
        <f>IF(OR(E1956=0,E1956=""),"",COUNTIF($E$7:E1956,E1956)&amp;E1956)</f>
        <v/>
      </c>
      <c r="E1956" s="58" t="str">
        <f t="shared" si="267"/>
        <v/>
      </c>
      <c r="F1956" s="57">
        <f t="shared" si="268"/>
        <v>0</v>
      </c>
      <c r="H1956" s="51"/>
      <c r="I1956" s="50"/>
      <c r="J1956" s="50"/>
      <c r="K1956" s="50"/>
      <c r="L1956" s="55" t="str">
        <f t="shared" si="264"/>
        <v/>
      </c>
      <c r="M1956" s="48"/>
      <c r="N1956" s="49"/>
      <c r="O1956" s="50"/>
      <c r="P1956" s="81" t="str">
        <f t="shared" si="270"/>
        <v/>
      </c>
      <c r="Q1956" s="5"/>
      <c r="R1956" s="81" t="str">
        <f t="shared" si="269"/>
        <v/>
      </c>
    </row>
    <row r="1957" spans="2:18" ht="13" x14ac:dyDescent="0.3">
      <c r="B1957" s="58">
        <f t="shared" si="265"/>
        <v>0</v>
      </c>
      <c r="C1957" s="58" t="str">
        <f t="shared" si="266"/>
        <v/>
      </c>
      <c r="D1957" s="58" t="str">
        <f>IF(OR(E1957=0,E1957=""),"",COUNTIF($E$7:E1957,E1957)&amp;E1957)</f>
        <v/>
      </c>
      <c r="E1957" s="58" t="str">
        <f t="shared" si="267"/>
        <v/>
      </c>
      <c r="F1957" s="57">
        <f t="shared" si="268"/>
        <v>0</v>
      </c>
      <c r="H1957" s="51"/>
      <c r="I1957" s="50"/>
      <c r="J1957" s="50"/>
      <c r="K1957" s="50"/>
      <c r="L1957" s="55" t="str">
        <f t="shared" si="264"/>
        <v/>
      </c>
      <c r="M1957" s="48"/>
      <c r="N1957" s="49"/>
      <c r="O1957" s="50"/>
      <c r="P1957" s="81" t="str">
        <f t="shared" si="270"/>
        <v/>
      </c>
      <c r="Q1957" s="5"/>
      <c r="R1957" s="81" t="str">
        <f t="shared" si="269"/>
        <v/>
      </c>
    </row>
    <row r="1958" spans="2:18" ht="13" x14ac:dyDescent="0.3">
      <c r="B1958" s="58">
        <f t="shared" si="265"/>
        <v>0</v>
      </c>
      <c r="C1958" s="58" t="str">
        <f t="shared" si="266"/>
        <v/>
      </c>
      <c r="D1958" s="58" t="str">
        <f>IF(OR(E1958=0,E1958=""),"",COUNTIF($E$7:E1958,E1958)&amp;E1958)</f>
        <v/>
      </c>
      <c r="E1958" s="58" t="str">
        <f t="shared" si="267"/>
        <v/>
      </c>
      <c r="F1958" s="57">
        <f t="shared" si="268"/>
        <v>0</v>
      </c>
      <c r="H1958" s="51"/>
      <c r="I1958" s="50"/>
      <c r="J1958" s="50"/>
      <c r="K1958" s="50"/>
      <c r="L1958" s="55" t="str">
        <f t="shared" si="264"/>
        <v/>
      </c>
      <c r="M1958" s="48"/>
      <c r="N1958" s="49"/>
      <c r="O1958" s="50"/>
      <c r="P1958" s="81" t="str">
        <f t="shared" si="270"/>
        <v/>
      </c>
      <c r="Q1958" s="5"/>
      <c r="R1958" s="81" t="str">
        <f t="shared" si="269"/>
        <v/>
      </c>
    </row>
    <row r="1959" spans="2:18" ht="13" x14ac:dyDescent="0.3">
      <c r="B1959" s="58">
        <f t="shared" si="265"/>
        <v>0</v>
      </c>
      <c r="C1959" s="58" t="str">
        <f t="shared" si="266"/>
        <v/>
      </c>
      <c r="D1959" s="58" t="str">
        <f>IF(OR(E1959=0,E1959=""),"",COUNTIF($E$7:E1959,E1959)&amp;E1959)</f>
        <v/>
      </c>
      <c r="E1959" s="58" t="str">
        <f t="shared" si="267"/>
        <v/>
      </c>
      <c r="F1959" s="57">
        <f t="shared" si="268"/>
        <v>0</v>
      </c>
      <c r="H1959" s="51"/>
      <c r="I1959" s="50"/>
      <c r="J1959" s="50"/>
      <c r="K1959" s="50"/>
      <c r="L1959" s="55" t="str">
        <f t="shared" si="264"/>
        <v/>
      </c>
      <c r="M1959" s="48"/>
      <c r="N1959" s="49"/>
      <c r="O1959" s="50"/>
      <c r="P1959" s="81" t="str">
        <f t="shared" si="270"/>
        <v/>
      </c>
      <c r="Q1959" s="5"/>
      <c r="R1959" s="81" t="str">
        <f t="shared" si="269"/>
        <v/>
      </c>
    </row>
    <row r="1960" spans="2:18" ht="13" x14ac:dyDescent="0.3">
      <c r="B1960" s="58">
        <f t="shared" si="265"/>
        <v>0</v>
      </c>
      <c r="C1960" s="58" t="str">
        <f t="shared" si="266"/>
        <v/>
      </c>
      <c r="D1960" s="58" t="str">
        <f>IF(OR(E1960=0,E1960=""),"",COUNTIF($E$7:E1960,E1960)&amp;E1960)</f>
        <v/>
      </c>
      <c r="E1960" s="58" t="str">
        <f t="shared" si="267"/>
        <v/>
      </c>
      <c r="F1960" s="57">
        <f t="shared" si="268"/>
        <v>0</v>
      </c>
      <c r="H1960" s="51"/>
      <c r="I1960" s="50"/>
      <c r="J1960" s="50"/>
      <c r="K1960" s="50"/>
      <c r="L1960" s="55" t="str">
        <f t="shared" si="264"/>
        <v/>
      </c>
      <c r="M1960" s="48"/>
      <c r="N1960" s="49"/>
      <c r="O1960" s="50"/>
      <c r="P1960" s="81" t="str">
        <f t="shared" si="270"/>
        <v/>
      </c>
      <c r="Q1960" s="5"/>
      <c r="R1960" s="81" t="str">
        <f t="shared" si="269"/>
        <v/>
      </c>
    </row>
    <row r="1961" spans="2:18" ht="13" x14ac:dyDescent="0.3">
      <c r="B1961" s="58">
        <f t="shared" si="265"/>
        <v>0</v>
      </c>
      <c r="C1961" s="58" t="str">
        <f t="shared" si="266"/>
        <v/>
      </c>
      <c r="D1961" s="58" t="str">
        <f>IF(OR(E1961=0,E1961=""),"",COUNTIF($E$7:E1961,E1961)&amp;E1961)</f>
        <v/>
      </c>
      <c r="E1961" s="58" t="str">
        <f t="shared" si="267"/>
        <v/>
      </c>
      <c r="F1961" s="57">
        <f t="shared" si="268"/>
        <v>0</v>
      </c>
      <c r="H1961" s="51"/>
      <c r="I1961" s="50"/>
      <c r="J1961" s="50"/>
      <c r="K1961" s="50"/>
      <c r="L1961" s="55" t="str">
        <f t="shared" si="264"/>
        <v/>
      </c>
      <c r="M1961" s="48"/>
      <c r="N1961" s="49"/>
      <c r="O1961" s="50"/>
      <c r="P1961" s="81" t="str">
        <f t="shared" si="270"/>
        <v/>
      </c>
      <c r="Q1961" s="5"/>
      <c r="R1961" s="81" t="str">
        <f t="shared" si="269"/>
        <v/>
      </c>
    </row>
    <row r="1962" spans="2:18" ht="13" x14ac:dyDescent="0.3">
      <c r="B1962" s="58">
        <f t="shared" si="265"/>
        <v>0</v>
      </c>
      <c r="C1962" s="58" t="str">
        <f t="shared" si="266"/>
        <v/>
      </c>
      <c r="D1962" s="58" t="str">
        <f>IF(OR(E1962=0,E1962=""),"",COUNTIF($E$7:E1962,E1962)&amp;E1962)</f>
        <v/>
      </c>
      <c r="E1962" s="58" t="str">
        <f t="shared" si="267"/>
        <v/>
      </c>
      <c r="F1962" s="57">
        <f t="shared" si="268"/>
        <v>0</v>
      </c>
      <c r="H1962" s="51"/>
      <c r="I1962" s="50"/>
      <c r="J1962" s="50"/>
      <c r="K1962" s="50"/>
      <c r="L1962" s="55" t="str">
        <f t="shared" si="264"/>
        <v/>
      </c>
      <c r="M1962" s="48"/>
      <c r="N1962" s="49"/>
      <c r="O1962" s="50"/>
      <c r="P1962" s="81" t="str">
        <f t="shared" si="270"/>
        <v/>
      </c>
      <c r="Q1962" s="5"/>
      <c r="R1962" s="81" t="str">
        <f t="shared" si="269"/>
        <v/>
      </c>
    </row>
    <row r="1963" spans="2:18" ht="13" x14ac:dyDescent="0.3">
      <c r="B1963" s="58">
        <f t="shared" si="265"/>
        <v>0</v>
      </c>
      <c r="C1963" s="58" t="str">
        <f t="shared" si="266"/>
        <v/>
      </c>
      <c r="D1963" s="58" t="str">
        <f>IF(OR(E1963=0,E1963=""),"",COUNTIF($E$7:E1963,E1963)&amp;E1963)</f>
        <v/>
      </c>
      <c r="E1963" s="58" t="str">
        <f t="shared" si="267"/>
        <v/>
      </c>
      <c r="F1963" s="57">
        <f t="shared" si="268"/>
        <v>0</v>
      </c>
      <c r="H1963" s="51"/>
      <c r="I1963" s="50"/>
      <c r="J1963" s="50"/>
      <c r="K1963" s="50"/>
      <c r="L1963" s="55" t="str">
        <f t="shared" si="264"/>
        <v/>
      </c>
      <c r="M1963" s="48"/>
      <c r="N1963" s="49"/>
      <c r="O1963" s="50"/>
      <c r="P1963" s="81" t="str">
        <f t="shared" si="270"/>
        <v/>
      </c>
      <c r="Q1963" s="5"/>
      <c r="R1963" s="81" t="str">
        <f t="shared" si="269"/>
        <v/>
      </c>
    </row>
    <row r="1964" spans="2:18" ht="13" x14ac:dyDescent="0.3">
      <c r="B1964" s="58">
        <f t="shared" si="265"/>
        <v>0</v>
      </c>
      <c r="C1964" s="58" t="str">
        <f t="shared" si="266"/>
        <v/>
      </c>
      <c r="D1964" s="58" t="str">
        <f>IF(OR(E1964=0,E1964=""),"",COUNTIF($E$7:E1964,E1964)&amp;E1964)</f>
        <v/>
      </c>
      <c r="E1964" s="58" t="str">
        <f t="shared" si="267"/>
        <v/>
      </c>
      <c r="F1964" s="57">
        <f t="shared" si="268"/>
        <v>0</v>
      </c>
      <c r="H1964" s="51"/>
      <c r="I1964" s="50"/>
      <c r="J1964" s="50"/>
      <c r="K1964" s="50"/>
      <c r="L1964" s="55" t="str">
        <f t="shared" ref="L1964:L2032" si="271">IFERROR(IF(K1964="","",VLOOKUP(K1964,T_Akun,2,0)),"Cek Kembali Kode Akun nya!!!")</f>
        <v/>
      </c>
      <c r="M1964" s="48"/>
      <c r="N1964" s="49"/>
      <c r="O1964" s="50"/>
      <c r="P1964" s="81" t="str">
        <f t="shared" si="270"/>
        <v/>
      </c>
      <c r="Q1964" s="5"/>
      <c r="R1964" s="81" t="str">
        <f t="shared" si="269"/>
        <v/>
      </c>
    </row>
    <row r="1965" spans="2:18" ht="13" x14ac:dyDescent="0.3">
      <c r="B1965" s="58">
        <f t="shared" si="265"/>
        <v>0</v>
      </c>
      <c r="C1965" s="58" t="str">
        <f t="shared" si="266"/>
        <v/>
      </c>
      <c r="D1965" s="58" t="str">
        <f>IF(OR(E1965=0,E1965=""),"",COUNTIF($E$7:E1965,E1965)&amp;E1965)</f>
        <v/>
      </c>
      <c r="E1965" s="58" t="str">
        <f t="shared" si="267"/>
        <v/>
      </c>
      <c r="F1965" s="57">
        <f t="shared" si="268"/>
        <v>0</v>
      </c>
      <c r="H1965" s="51"/>
      <c r="I1965" s="50"/>
      <c r="J1965" s="50"/>
      <c r="K1965" s="50"/>
      <c r="L1965" s="55" t="str">
        <f t="shared" si="271"/>
        <v/>
      </c>
      <c r="M1965" s="48"/>
      <c r="N1965" s="49"/>
      <c r="O1965" s="50"/>
      <c r="P1965" s="81" t="str">
        <f t="shared" si="270"/>
        <v/>
      </c>
      <c r="Q1965" s="5"/>
      <c r="R1965" s="81" t="str">
        <f t="shared" si="269"/>
        <v/>
      </c>
    </row>
    <row r="1966" spans="2:18" ht="13" x14ac:dyDescent="0.3">
      <c r="B1966" s="58">
        <f t="shared" si="265"/>
        <v>0</v>
      </c>
      <c r="C1966" s="58" t="str">
        <f t="shared" si="266"/>
        <v/>
      </c>
      <c r="D1966" s="58" t="str">
        <f>IF(OR(E1966=0,E1966=""),"",COUNTIF($E$7:E1966,E1966)&amp;E1966)</f>
        <v/>
      </c>
      <c r="E1966" s="58" t="str">
        <f t="shared" si="267"/>
        <v/>
      </c>
      <c r="F1966" s="57">
        <f t="shared" si="268"/>
        <v>0</v>
      </c>
      <c r="H1966" s="51"/>
      <c r="I1966" s="50"/>
      <c r="J1966" s="50"/>
      <c r="K1966" s="50"/>
      <c r="L1966" s="55" t="str">
        <f t="shared" si="271"/>
        <v/>
      </c>
      <c r="M1966" s="48"/>
      <c r="N1966" s="49"/>
      <c r="O1966" s="50"/>
      <c r="P1966" s="81" t="str">
        <f t="shared" si="270"/>
        <v/>
      </c>
      <c r="Q1966" s="5"/>
      <c r="R1966" s="81" t="str">
        <f t="shared" si="269"/>
        <v/>
      </c>
    </row>
    <row r="1967" spans="2:18" ht="13" x14ac:dyDescent="0.3">
      <c r="B1967" s="58">
        <f t="shared" si="265"/>
        <v>0</v>
      </c>
      <c r="C1967" s="58" t="str">
        <f t="shared" si="266"/>
        <v/>
      </c>
      <c r="D1967" s="58" t="str">
        <f>IF(OR(E1967=0,E1967=""),"",COUNTIF($E$7:E1967,E1967)&amp;E1967)</f>
        <v/>
      </c>
      <c r="E1967" s="58" t="str">
        <f t="shared" si="267"/>
        <v/>
      </c>
      <c r="F1967" s="57">
        <f t="shared" si="268"/>
        <v>0</v>
      </c>
      <c r="H1967" s="51"/>
      <c r="I1967" s="50"/>
      <c r="J1967" s="50"/>
      <c r="K1967" s="50"/>
      <c r="L1967" s="55" t="str">
        <f t="shared" si="271"/>
        <v/>
      </c>
      <c r="M1967" s="48"/>
      <c r="N1967" s="49"/>
      <c r="O1967" s="50"/>
      <c r="P1967" s="81" t="str">
        <f t="shared" si="270"/>
        <v/>
      </c>
      <c r="Q1967" s="5"/>
      <c r="R1967" s="81" t="str">
        <f t="shared" si="269"/>
        <v/>
      </c>
    </row>
    <row r="1968" spans="2:18" ht="13" x14ac:dyDescent="0.3">
      <c r="B1968" s="58">
        <f t="shared" si="265"/>
        <v>0</v>
      </c>
      <c r="C1968" s="58" t="str">
        <f t="shared" si="266"/>
        <v/>
      </c>
      <c r="D1968" s="58" t="str">
        <f>IF(OR(E1968=0,E1968=""),"",COUNTIF($E$7:E1968,E1968)&amp;E1968)</f>
        <v/>
      </c>
      <c r="E1968" s="58" t="str">
        <f t="shared" si="267"/>
        <v/>
      </c>
      <c r="F1968" s="57">
        <f t="shared" si="268"/>
        <v>0</v>
      </c>
      <c r="H1968" s="51"/>
      <c r="I1968" s="50"/>
      <c r="J1968" s="50"/>
      <c r="K1968" s="50"/>
      <c r="L1968" s="55" t="str">
        <f t="shared" si="271"/>
        <v/>
      </c>
      <c r="M1968" s="48"/>
      <c r="N1968" s="49"/>
      <c r="O1968" s="50"/>
      <c r="P1968" s="81" t="str">
        <f t="shared" si="270"/>
        <v/>
      </c>
      <c r="Q1968" s="5"/>
      <c r="R1968" s="81" t="str">
        <f t="shared" si="269"/>
        <v/>
      </c>
    </row>
    <row r="1969" spans="2:18" ht="13" x14ac:dyDescent="0.3">
      <c r="B1969" s="58">
        <f t="shared" si="265"/>
        <v>0</v>
      </c>
      <c r="C1969" s="58" t="str">
        <f t="shared" si="266"/>
        <v/>
      </c>
      <c r="D1969" s="58" t="str">
        <f>IF(OR(E1969=0,E1969=""),"",COUNTIF($E$7:E1969,E1969)&amp;E1969)</f>
        <v/>
      </c>
      <c r="E1969" s="58" t="str">
        <f t="shared" si="267"/>
        <v/>
      </c>
      <c r="F1969" s="57">
        <f t="shared" si="268"/>
        <v>0</v>
      </c>
      <c r="H1969" s="51"/>
      <c r="I1969" s="50"/>
      <c r="J1969" s="50"/>
      <c r="K1969" s="50"/>
      <c r="L1969" s="55" t="str">
        <f t="shared" si="271"/>
        <v/>
      </c>
      <c r="M1969" s="48"/>
      <c r="N1969" s="49"/>
      <c r="O1969" s="50"/>
      <c r="P1969" s="81" t="str">
        <f t="shared" si="270"/>
        <v/>
      </c>
      <c r="Q1969" s="5"/>
      <c r="R1969" s="81" t="str">
        <f t="shared" si="269"/>
        <v/>
      </c>
    </row>
    <row r="1970" spans="2:18" ht="13" x14ac:dyDescent="0.3">
      <c r="B1970" s="58">
        <f t="shared" si="265"/>
        <v>0</v>
      </c>
      <c r="C1970" s="58" t="str">
        <f t="shared" si="266"/>
        <v/>
      </c>
      <c r="D1970" s="58" t="str">
        <f>IF(OR(E1970=0,E1970=""),"",COUNTIF($E$7:E1970,E1970)&amp;E1970)</f>
        <v/>
      </c>
      <c r="E1970" s="58" t="str">
        <f t="shared" si="267"/>
        <v/>
      </c>
      <c r="F1970" s="57">
        <f t="shared" si="268"/>
        <v>0</v>
      </c>
      <c r="H1970" s="51"/>
      <c r="I1970" s="50"/>
      <c r="J1970" s="50"/>
      <c r="K1970" s="50"/>
      <c r="L1970" s="55" t="str">
        <f t="shared" si="271"/>
        <v/>
      </c>
      <c r="M1970" s="48"/>
      <c r="N1970" s="49"/>
      <c r="O1970" s="50"/>
      <c r="P1970" s="81" t="str">
        <f t="shared" si="270"/>
        <v/>
      </c>
      <c r="Q1970" s="5"/>
      <c r="R1970" s="81" t="str">
        <f t="shared" si="269"/>
        <v/>
      </c>
    </row>
    <row r="1971" spans="2:18" ht="13" x14ac:dyDescent="0.3">
      <c r="B1971" s="58">
        <f t="shared" si="265"/>
        <v>0</v>
      </c>
      <c r="C1971" s="58" t="str">
        <f t="shared" si="266"/>
        <v/>
      </c>
      <c r="D1971" s="58" t="str">
        <f>IF(OR(E1971=0,E1971=""),"",COUNTIF($E$7:E1971,E1971)&amp;E1971)</f>
        <v/>
      </c>
      <c r="E1971" s="58" t="str">
        <f t="shared" si="267"/>
        <v/>
      </c>
      <c r="F1971" s="57">
        <f t="shared" si="268"/>
        <v>0</v>
      </c>
      <c r="H1971" s="51"/>
      <c r="I1971" s="50"/>
      <c r="J1971" s="50"/>
      <c r="K1971" s="50"/>
      <c r="L1971" s="55" t="str">
        <f t="shared" si="271"/>
        <v/>
      </c>
      <c r="M1971" s="48"/>
      <c r="N1971" s="49"/>
      <c r="O1971" s="50"/>
      <c r="P1971" s="81" t="str">
        <f t="shared" si="270"/>
        <v/>
      </c>
      <c r="Q1971" s="5"/>
      <c r="R1971" s="81" t="str">
        <f t="shared" si="269"/>
        <v/>
      </c>
    </row>
    <row r="1972" spans="2:18" ht="13" x14ac:dyDescent="0.3">
      <c r="B1972" s="58">
        <f t="shared" si="265"/>
        <v>0</v>
      </c>
      <c r="C1972" s="58" t="str">
        <f t="shared" si="266"/>
        <v/>
      </c>
      <c r="D1972" s="58" t="str">
        <f>IF(OR(E1972=0,E1972=""),"",COUNTIF($E$7:E1972,E1972)&amp;E1972)</f>
        <v/>
      </c>
      <c r="E1972" s="58" t="str">
        <f t="shared" si="267"/>
        <v/>
      </c>
      <c r="F1972" s="57">
        <f t="shared" si="268"/>
        <v>0</v>
      </c>
      <c r="H1972" s="51"/>
      <c r="I1972" s="50"/>
      <c r="J1972" s="50"/>
      <c r="K1972" s="50"/>
      <c r="L1972" s="55" t="str">
        <f t="shared" si="271"/>
        <v/>
      </c>
      <c r="M1972" s="48"/>
      <c r="N1972" s="49"/>
      <c r="O1972" s="50"/>
      <c r="P1972" s="81" t="str">
        <f t="shared" si="270"/>
        <v/>
      </c>
      <c r="Q1972" s="5"/>
      <c r="R1972" s="81" t="str">
        <f t="shared" si="269"/>
        <v/>
      </c>
    </row>
    <row r="1973" spans="2:18" ht="13" x14ac:dyDescent="0.3">
      <c r="B1973" s="58">
        <f t="shared" si="265"/>
        <v>0</v>
      </c>
      <c r="C1973" s="58" t="str">
        <f t="shared" si="266"/>
        <v/>
      </c>
      <c r="D1973" s="58" t="str">
        <f>IF(OR(E1973=0,E1973=""),"",COUNTIF($E$7:E1973,E1973)&amp;E1973)</f>
        <v/>
      </c>
      <c r="E1973" s="58" t="str">
        <f t="shared" si="267"/>
        <v/>
      </c>
      <c r="F1973" s="57">
        <f t="shared" si="268"/>
        <v>0</v>
      </c>
      <c r="H1973" s="51"/>
      <c r="I1973" s="50"/>
      <c r="J1973" s="50"/>
      <c r="K1973" s="50"/>
      <c r="L1973" s="55" t="str">
        <f t="shared" si="271"/>
        <v/>
      </c>
      <c r="M1973" s="48"/>
      <c r="N1973" s="49"/>
      <c r="O1973" s="50"/>
      <c r="P1973" s="81" t="str">
        <f t="shared" si="270"/>
        <v/>
      </c>
      <c r="Q1973" s="5"/>
      <c r="R1973" s="81" t="str">
        <f t="shared" si="269"/>
        <v/>
      </c>
    </row>
    <row r="1974" spans="2:18" ht="13" x14ac:dyDescent="0.3">
      <c r="B1974" s="58">
        <f t="shared" si="265"/>
        <v>0</v>
      </c>
      <c r="C1974" s="58" t="str">
        <f t="shared" si="266"/>
        <v/>
      </c>
      <c r="D1974" s="58" t="str">
        <f>IF(OR(E1974=0,E1974=""),"",COUNTIF($E$7:E1974,E1974)&amp;E1974)</f>
        <v/>
      </c>
      <c r="E1974" s="58" t="str">
        <f t="shared" si="267"/>
        <v/>
      </c>
      <c r="F1974" s="57">
        <f t="shared" si="268"/>
        <v>0</v>
      </c>
      <c r="H1974" s="51"/>
      <c r="I1974" s="50"/>
      <c r="J1974" s="50"/>
      <c r="K1974" s="50"/>
      <c r="L1974" s="55" t="str">
        <f t="shared" si="271"/>
        <v/>
      </c>
      <c r="M1974" s="48"/>
      <c r="N1974" s="49"/>
      <c r="O1974" s="50"/>
      <c r="P1974" s="81" t="str">
        <f t="shared" si="270"/>
        <v/>
      </c>
      <c r="Q1974" s="5"/>
      <c r="R1974" s="81" t="str">
        <f t="shared" si="269"/>
        <v/>
      </c>
    </row>
    <row r="1975" spans="2:18" ht="13" x14ac:dyDescent="0.3">
      <c r="B1975" s="58">
        <f t="shared" si="265"/>
        <v>0</v>
      </c>
      <c r="C1975" s="58" t="str">
        <f t="shared" si="266"/>
        <v/>
      </c>
      <c r="D1975" s="58" t="str">
        <f>IF(OR(E1975=0,E1975=""),"",COUNTIF($E$7:E1975,E1975)&amp;E1975)</f>
        <v/>
      </c>
      <c r="E1975" s="58" t="str">
        <f t="shared" si="267"/>
        <v/>
      </c>
      <c r="F1975" s="57">
        <f t="shared" si="268"/>
        <v>0</v>
      </c>
      <c r="H1975" s="51"/>
      <c r="I1975" s="50"/>
      <c r="J1975" s="50"/>
      <c r="K1975" s="50"/>
      <c r="L1975" s="55" t="str">
        <f t="shared" si="271"/>
        <v/>
      </c>
      <c r="M1975" s="48"/>
      <c r="N1975" s="49"/>
      <c r="O1975" s="50"/>
      <c r="P1975" s="81" t="str">
        <f t="shared" si="270"/>
        <v/>
      </c>
      <c r="Q1975" s="5"/>
      <c r="R1975" s="81" t="str">
        <f t="shared" si="269"/>
        <v/>
      </c>
    </row>
    <row r="1976" spans="2:18" ht="13" x14ac:dyDescent="0.3">
      <c r="B1976" s="58">
        <f t="shared" si="265"/>
        <v>0</v>
      </c>
      <c r="C1976" s="58" t="str">
        <f t="shared" si="266"/>
        <v/>
      </c>
      <c r="D1976" s="58" t="str">
        <f>IF(OR(E1976=0,E1976=""),"",COUNTIF($E$7:E1976,E1976)&amp;E1976)</f>
        <v/>
      </c>
      <c r="E1976" s="58" t="str">
        <f t="shared" si="267"/>
        <v/>
      </c>
      <c r="F1976" s="57">
        <f t="shared" si="268"/>
        <v>0</v>
      </c>
      <c r="H1976" s="51"/>
      <c r="I1976" s="50"/>
      <c r="J1976" s="50"/>
      <c r="K1976" s="50"/>
      <c r="L1976" s="55" t="str">
        <f t="shared" si="271"/>
        <v/>
      </c>
      <c r="M1976" s="48"/>
      <c r="N1976" s="49"/>
      <c r="O1976" s="50"/>
      <c r="P1976" s="81" t="str">
        <f t="shared" si="270"/>
        <v/>
      </c>
      <c r="Q1976" s="5"/>
      <c r="R1976" s="81" t="str">
        <f t="shared" si="269"/>
        <v/>
      </c>
    </row>
    <row r="1977" spans="2:18" ht="13" x14ac:dyDescent="0.3">
      <c r="B1977" s="58">
        <f t="shared" si="265"/>
        <v>0</v>
      </c>
      <c r="C1977" s="58" t="str">
        <f t="shared" si="266"/>
        <v/>
      </c>
      <c r="D1977" s="58" t="str">
        <f>IF(OR(E1977=0,E1977=""),"",COUNTIF($E$7:E1977,E1977)&amp;E1977)</f>
        <v/>
      </c>
      <c r="E1977" s="58" t="str">
        <f t="shared" si="267"/>
        <v/>
      </c>
      <c r="F1977" s="57">
        <f t="shared" si="268"/>
        <v>0</v>
      </c>
      <c r="H1977" s="51"/>
      <c r="I1977" s="50"/>
      <c r="J1977" s="50"/>
      <c r="K1977" s="50"/>
      <c r="L1977" s="55" t="str">
        <f t="shared" si="271"/>
        <v/>
      </c>
      <c r="M1977" s="48"/>
      <c r="N1977" s="49"/>
      <c r="O1977" s="50"/>
      <c r="P1977" s="81" t="str">
        <f t="shared" si="270"/>
        <v/>
      </c>
      <c r="Q1977" s="5"/>
      <c r="R1977" s="81" t="str">
        <f t="shared" si="269"/>
        <v/>
      </c>
    </row>
    <row r="1978" spans="2:18" ht="13" x14ac:dyDescent="0.3">
      <c r="B1978" s="58">
        <f t="shared" si="265"/>
        <v>0</v>
      </c>
      <c r="C1978" s="58" t="str">
        <f t="shared" si="266"/>
        <v/>
      </c>
      <c r="D1978" s="58" t="str">
        <f>IF(OR(E1978=0,E1978=""),"",COUNTIF($E$7:E1978,E1978)&amp;E1978)</f>
        <v/>
      </c>
      <c r="E1978" s="58" t="str">
        <f t="shared" si="267"/>
        <v/>
      </c>
      <c r="F1978" s="57">
        <f t="shared" si="268"/>
        <v>0</v>
      </c>
      <c r="H1978" s="51"/>
      <c r="I1978" s="50"/>
      <c r="J1978" s="50"/>
      <c r="K1978" s="50"/>
      <c r="L1978" s="55" t="str">
        <f t="shared" si="271"/>
        <v/>
      </c>
      <c r="M1978" s="48"/>
      <c r="N1978" s="49"/>
      <c r="O1978" s="50"/>
      <c r="P1978" s="81" t="str">
        <f t="shared" si="270"/>
        <v/>
      </c>
      <c r="Q1978" s="5"/>
      <c r="R1978" s="81" t="str">
        <f t="shared" si="269"/>
        <v/>
      </c>
    </row>
    <row r="1979" spans="2:18" ht="13" x14ac:dyDescent="0.3">
      <c r="B1979" s="58">
        <f t="shared" si="265"/>
        <v>0</v>
      </c>
      <c r="C1979" s="58" t="str">
        <f t="shared" si="266"/>
        <v/>
      </c>
      <c r="D1979" s="58" t="str">
        <f>IF(OR(E1979=0,E1979=""),"",COUNTIF($E$7:E1979,E1979)&amp;E1979)</f>
        <v/>
      </c>
      <c r="E1979" s="58" t="str">
        <f t="shared" si="267"/>
        <v/>
      </c>
      <c r="F1979" s="57">
        <f t="shared" si="268"/>
        <v>0</v>
      </c>
      <c r="H1979" s="51"/>
      <c r="I1979" s="50"/>
      <c r="J1979" s="50"/>
      <c r="K1979" s="50"/>
      <c r="L1979" s="55" t="str">
        <f t="shared" si="271"/>
        <v/>
      </c>
      <c r="M1979" s="48"/>
      <c r="N1979" s="49"/>
      <c r="O1979" s="50"/>
      <c r="P1979" s="81" t="str">
        <f t="shared" si="270"/>
        <v/>
      </c>
      <c r="Q1979" s="5"/>
      <c r="R1979" s="81" t="str">
        <f t="shared" si="269"/>
        <v/>
      </c>
    </row>
    <row r="1980" spans="2:18" ht="13" x14ac:dyDescent="0.3">
      <c r="B1980" s="58">
        <f t="shared" si="265"/>
        <v>0</v>
      </c>
      <c r="C1980" s="58" t="str">
        <f t="shared" si="266"/>
        <v/>
      </c>
      <c r="D1980" s="58" t="str">
        <f>IF(OR(E1980=0,E1980=""),"",COUNTIF($E$7:E1980,E1980)&amp;E1980)</f>
        <v/>
      </c>
      <c r="E1980" s="58" t="str">
        <f t="shared" si="267"/>
        <v/>
      </c>
      <c r="F1980" s="57">
        <f t="shared" si="268"/>
        <v>0</v>
      </c>
      <c r="H1980" s="51"/>
      <c r="I1980" s="50"/>
      <c r="J1980" s="50"/>
      <c r="K1980" s="50"/>
      <c r="L1980" s="55" t="str">
        <f t="shared" si="271"/>
        <v/>
      </c>
      <c r="M1980" s="48"/>
      <c r="N1980" s="49"/>
      <c r="O1980" s="50"/>
      <c r="P1980" s="81" t="str">
        <f t="shared" si="270"/>
        <v/>
      </c>
      <c r="Q1980" s="5"/>
      <c r="R1980" s="81" t="str">
        <f t="shared" si="269"/>
        <v/>
      </c>
    </row>
    <row r="1981" spans="2:18" ht="13" x14ac:dyDescent="0.3">
      <c r="B1981" s="58">
        <f t="shared" si="265"/>
        <v>0</v>
      </c>
      <c r="C1981" s="58" t="str">
        <f t="shared" si="266"/>
        <v/>
      </c>
      <c r="D1981" s="58" t="str">
        <f>IF(OR(E1981=0,E1981=""),"",COUNTIF($E$7:E1981,E1981)&amp;E1981)</f>
        <v/>
      </c>
      <c r="E1981" s="58" t="str">
        <f t="shared" si="267"/>
        <v/>
      </c>
      <c r="F1981" s="57">
        <f t="shared" si="268"/>
        <v>0</v>
      </c>
      <c r="H1981" s="51"/>
      <c r="I1981" s="50"/>
      <c r="J1981" s="50"/>
      <c r="K1981" s="50"/>
      <c r="L1981" s="55" t="str">
        <f t="shared" si="271"/>
        <v/>
      </c>
      <c r="M1981" s="48"/>
      <c r="N1981" s="49"/>
      <c r="O1981" s="50"/>
      <c r="P1981" s="81" t="str">
        <f t="shared" si="270"/>
        <v/>
      </c>
      <c r="Q1981" s="5"/>
      <c r="R1981" s="81" t="str">
        <f t="shared" si="269"/>
        <v/>
      </c>
    </row>
    <row r="1982" spans="2:18" ht="13" x14ac:dyDescent="0.3">
      <c r="B1982" s="58">
        <f t="shared" si="265"/>
        <v>0</v>
      </c>
      <c r="C1982" s="58" t="str">
        <f t="shared" si="266"/>
        <v/>
      </c>
      <c r="D1982" s="58" t="str">
        <f>IF(OR(E1982=0,E1982=""),"",COUNTIF($E$7:E1982,E1982)&amp;E1982)</f>
        <v/>
      </c>
      <c r="E1982" s="58" t="str">
        <f t="shared" si="267"/>
        <v/>
      </c>
      <c r="F1982" s="57">
        <f t="shared" si="268"/>
        <v>0</v>
      </c>
      <c r="H1982" s="51"/>
      <c r="I1982" s="50"/>
      <c r="J1982" s="50"/>
      <c r="K1982" s="50"/>
      <c r="L1982" s="55" t="str">
        <f t="shared" si="271"/>
        <v/>
      </c>
      <c r="M1982" s="48"/>
      <c r="N1982" s="49"/>
      <c r="O1982" s="50"/>
      <c r="P1982" s="81" t="str">
        <f t="shared" si="270"/>
        <v/>
      </c>
      <c r="Q1982" s="5"/>
      <c r="R1982" s="81" t="str">
        <f t="shared" si="269"/>
        <v/>
      </c>
    </row>
    <row r="1983" spans="2:18" ht="13" x14ac:dyDescent="0.3">
      <c r="B1983" s="58">
        <f t="shared" si="265"/>
        <v>0</v>
      </c>
      <c r="C1983" s="58" t="str">
        <f t="shared" si="266"/>
        <v/>
      </c>
      <c r="D1983" s="58" t="str">
        <f>IF(OR(E1983=0,E1983=""),"",COUNTIF($E$7:E1983,E1983)&amp;E1983)</f>
        <v/>
      </c>
      <c r="E1983" s="58" t="str">
        <f t="shared" si="267"/>
        <v/>
      </c>
      <c r="F1983" s="57">
        <f t="shared" si="268"/>
        <v>0</v>
      </c>
      <c r="H1983" s="51"/>
      <c r="I1983" s="50"/>
      <c r="J1983" s="50"/>
      <c r="K1983" s="50"/>
      <c r="L1983" s="55" t="str">
        <f t="shared" si="271"/>
        <v/>
      </c>
      <c r="M1983" s="48"/>
      <c r="N1983" s="49"/>
      <c r="O1983" s="50"/>
      <c r="P1983" s="81" t="str">
        <f t="shared" si="270"/>
        <v/>
      </c>
      <c r="Q1983" s="5"/>
      <c r="R1983" s="81" t="str">
        <f t="shared" si="269"/>
        <v/>
      </c>
    </row>
    <row r="1984" spans="2:18" ht="13" x14ac:dyDescent="0.3">
      <c r="B1984" s="58">
        <f t="shared" si="265"/>
        <v>0</v>
      </c>
      <c r="C1984" s="58" t="str">
        <f t="shared" si="266"/>
        <v/>
      </c>
      <c r="D1984" s="58" t="str">
        <f>IF(OR(E1984=0,E1984=""),"",COUNTIF($E$7:E1984,E1984)&amp;E1984)</f>
        <v/>
      </c>
      <c r="E1984" s="58" t="str">
        <f t="shared" si="267"/>
        <v/>
      </c>
      <c r="F1984" s="57">
        <f t="shared" si="268"/>
        <v>0</v>
      </c>
      <c r="H1984" s="51"/>
      <c r="I1984" s="50"/>
      <c r="J1984" s="50"/>
      <c r="K1984" s="50"/>
      <c r="L1984" s="55" t="str">
        <f t="shared" si="271"/>
        <v/>
      </c>
      <c r="M1984" s="48"/>
      <c r="N1984" s="49"/>
      <c r="O1984" s="50"/>
      <c r="P1984" s="81" t="str">
        <f t="shared" si="270"/>
        <v/>
      </c>
      <c r="Q1984" s="5"/>
      <c r="R1984" s="81" t="str">
        <f t="shared" si="269"/>
        <v/>
      </c>
    </row>
    <row r="1985" spans="2:18" ht="13" x14ac:dyDescent="0.3">
      <c r="B1985" s="58">
        <f t="shared" si="265"/>
        <v>0</v>
      </c>
      <c r="C1985" s="58" t="str">
        <f t="shared" si="266"/>
        <v/>
      </c>
      <c r="D1985" s="58" t="str">
        <f>IF(OR(E1985=0,E1985=""),"",COUNTIF($E$7:E1985,E1985)&amp;E1985)</f>
        <v/>
      </c>
      <c r="E1985" s="58" t="str">
        <f t="shared" si="267"/>
        <v/>
      </c>
      <c r="F1985" s="57">
        <f t="shared" si="268"/>
        <v>0</v>
      </c>
      <c r="H1985" s="51"/>
      <c r="I1985" s="50"/>
      <c r="J1985" s="50"/>
      <c r="K1985" s="50"/>
      <c r="L1985" s="55" t="str">
        <f t="shared" si="271"/>
        <v/>
      </c>
      <c r="M1985" s="48"/>
      <c r="N1985" s="49"/>
      <c r="O1985" s="50"/>
      <c r="P1985" s="81" t="str">
        <f t="shared" si="270"/>
        <v/>
      </c>
      <c r="Q1985" s="5"/>
      <c r="R1985" s="81" t="str">
        <f t="shared" si="269"/>
        <v/>
      </c>
    </row>
    <row r="1986" spans="2:18" ht="13" x14ac:dyDescent="0.3">
      <c r="B1986" s="58">
        <f t="shared" si="265"/>
        <v>0</v>
      </c>
      <c r="C1986" s="58" t="str">
        <f t="shared" si="266"/>
        <v/>
      </c>
      <c r="D1986" s="58" t="str">
        <f>IF(OR(E1986=0,E1986=""),"",COUNTIF($E$7:E1986,E1986)&amp;E1986)</f>
        <v/>
      </c>
      <c r="E1986" s="58" t="str">
        <f t="shared" si="267"/>
        <v/>
      </c>
      <c r="F1986" s="57">
        <f t="shared" si="268"/>
        <v>0</v>
      </c>
      <c r="H1986" s="51"/>
      <c r="I1986" s="50"/>
      <c r="J1986" s="50"/>
      <c r="K1986" s="50"/>
      <c r="L1986" s="55" t="str">
        <f t="shared" si="271"/>
        <v/>
      </c>
      <c r="M1986" s="48"/>
      <c r="N1986" s="49"/>
      <c r="O1986" s="50"/>
      <c r="P1986" s="81" t="str">
        <f t="shared" si="270"/>
        <v/>
      </c>
      <c r="Q1986" s="5"/>
      <c r="R1986" s="81" t="str">
        <f t="shared" si="269"/>
        <v/>
      </c>
    </row>
    <row r="1987" spans="2:18" ht="13" x14ac:dyDescent="0.3">
      <c r="B1987" s="58">
        <f t="shared" si="265"/>
        <v>0</v>
      </c>
      <c r="C1987" s="58" t="str">
        <f t="shared" si="266"/>
        <v/>
      </c>
      <c r="D1987" s="58" t="str">
        <f>IF(OR(E1987=0,E1987=""),"",COUNTIF($E$7:E1987,E1987)&amp;E1987)</f>
        <v/>
      </c>
      <c r="E1987" s="58" t="str">
        <f t="shared" si="267"/>
        <v/>
      </c>
      <c r="F1987" s="57">
        <f t="shared" si="268"/>
        <v>0</v>
      </c>
      <c r="H1987" s="51"/>
      <c r="I1987" s="50"/>
      <c r="J1987" s="50"/>
      <c r="K1987" s="50"/>
      <c r="L1987" s="55" t="str">
        <f t="shared" si="271"/>
        <v/>
      </c>
      <c r="M1987" s="48"/>
      <c r="N1987" s="49"/>
      <c r="O1987" s="50"/>
      <c r="P1987" s="81" t="str">
        <f t="shared" si="270"/>
        <v/>
      </c>
      <c r="Q1987" s="5"/>
      <c r="R1987" s="81" t="str">
        <f t="shared" si="269"/>
        <v/>
      </c>
    </row>
    <row r="1988" spans="2:18" ht="13" x14ac:dyDescent="0.3">
      <c r="B1988" s="58">
        <f t="shared" si="265"/>
        <v>0</v>
      </c>
      <c r="C1988" s="58" t="str">
        <f t="shared" si="266"/>
        <v/>
      </c>
      <c r="D1988" s="58" t="str">
        <f>IF(OR(E1988=0,E1988=""),"",COUNTIF($E$7:E1988,E1988)&amp;E1988)</f>
        <v/>
      </c>
      <c r="E1988" s="58" t="str">
        <f t="shared" si="267"/>
        <v/>
      </c>
      <c r="F1988" s="57">
        <f t="shared" si="268"/>
        <v>0</v>
      </c>
      <c r="H1988" s="51"/>
      <c r="I1988" s="50"/>
      <c r="J1988" s="50"/>
      <c r="K1988" s="50"/>
      <c r="L1988" s="55" t="str">
        <f t="shared" si="271"/>
        <v/>
      </c>
      <c r="M1988" s="48"/>
      <c r="N1988" s="49"/>
      <c r="O1988" s="50"/>
      <c r="P1988" s="81" t="str">
        <f t="shared" si="270"/>
        <v/>
      </c>
      <c r="Q1988" s="5"/>
      <c r="R1988" s="81" t="str">
        <f t="shared" si="269"/>
        <v/>
      </c>
    </row>
    <row r="1989" spans="2:18" ht="13" x14ac:dyDescent="0.3">
      <c r="B1989" s="58">
        <f t="shared" si="265"/>
        <v>0</v>
      </c>
      <c r="C1989" s="58" t="str">
        <f t="shared" si="266"/>
        <v/>
      </c>
      <c r="D1989" s="58" t="str">
        <f>IF(OR(E1989=0,E1989=""),"",COUNTIF($E$7:E1989,E1989)&amp;E1989)</f>
        <v/>
      </c>
      <c r="E1989" s="58" t="str">
        <f t="shared" si="267"/>
        <v/>
      </c>
      <c r="F1989" s="57">
        <f t="shared" si="268"/>
        <v>0</v>
      </c>
      <c r="H1989" s="51"/>
      <c r="I1989" s="50"/>
      <c r="J1989" s="50"/>
      <c r="K1989" s="50"/>
      <c r="L1989" s="55" t="str">
        <f t="shared" si="271"/>
        <v/>
      </c>
      <c r="M1989" s="48"/>
      <c r="N1989" s="49"/>
      <c r="O1989" s="50"/>
      <c r="P1989" s="81" t="str">
        <f t="shared" si="270"/>
        <v/>
      </c>
      <c r="Q1989" s="5"/>
      <c r="R1989" s="81" t="str">
        <f t="shared" si="269"/>
        <v/>
      </c>
    </row>
    <row r="1990" spans="2:18" ht="13" x14ac:dyDescent="0.3">
      <c r="B1990" s="58">
        <f t="shared" si="265"/>
        <v>0</v>
      </c>
      <c r="C1990" s="58" t="str">
        <f t="shared" si="266"/>
        <v/>
      </c>
      <c r="D1990" s="58" t="str">
        <f>IF(OR(E1990=0,E1990=""),"",COUNTIF($E$7:E1990,E1990)&amp;E1990)</f>
        <v/>
      </c>
      <c r="E1990" s="58" t="str">
        <f t="shared" si="267"/>
        <v/>
      </c>
      <c r="F1990" s="57">
        <f t="shared" si="268"/>
        <v>0</v>
      </c>
      <c r="H1990" s="51"/>
      <c r="I1990" s="50"/>
      <c r="J1990" s="50"/>
      <c r="K1990" s="50"/>
      <c r="L1990" s="55" t="str">
        <f t="shared" si="271"/>
        <v/>
      </c>
      <c r="M1990" s="48"/>
      <c r="N1990" s="49"/>
      <c r="O1990" s="50"/>
      <c r="P1990" s="81" t="str">
        <f t="shared" si="270"/>
        <v/>
      </c>
      <c r="Q1990" s="5"/>
      <c r="R1990" s="81" t="str">
        <f t="shared" si="269"/>
        <v/>
      </c>
    </row>
    <row r="1991" spans="2:18" ht="13" x14ac:dyDescent="0.3">
      <c r="B1991" s="58">
        <f t="shared" si="265"/>
        <v>0</v>
      </c>
      <c r="C1991" s="58" t="str">
        <f t="shared" si="266"/>
        <v/>
      </c>
      <c r="D1991" s="58" t="str">
        <f>IF(OR(E1991=0,E1991=""),"",COUNTIF($E$7:E1991,E1991)&amp;E1991)</f>
        <v/>
      </c>
      <c r="E1991" s="58" t="str">
        <f t="shared" si="267"/>
        <v/>
      </c>
      <c r="F1991" s="57">
        <f t="shared" si="268"/>
        <v>0</v>
      </c>
      <c r="H1991" s="51"/>
      <c r="I1991" s="50"/>
      <c r="J1991" s="50"/>
      <c r="K1991" s="50"/>
      <c r="L1991" s="55" t="str">
        <f t="shared" si="271"/>
        <v/>
      </c>
      <c r="M1991" s="48"/>
      <c r="N1991" s="49"/>
      <c r="O1991" s="50"/>
      <c r="P1991" s="81" t="str">
        <f t="shared" si="270"/>
        <v/>
      </c>
      <c r="Q1991" s="5"/>
      <c r="R1991" s="81" t="str">
        <f t="shared" si="269"/>
        <v/>
      </c>
    </row>
    <row r="1992" spans="2:18" ht="13" x14ac:dyDescent="0.3">
      <c r="B1992" s="58">
        <f t="shared" si="265"/>
        <v>0</v>
      </c>
      <c r="C1992" s="58" t="str">
        <f t="shared" si="266"/>
        <v/>
      </c>
      <c r="D1992" s="58" t="str">
        <f>IF(OR(E1992=0,E1992=""),"",COUNTIF($E$7:E1992,E1992)&amp;E1992)</f>
        <v/>
      </c>
      <c r="E1992" s="58" t="str">
        <f t="shared" si="267"/>
        <v/>
      </c>
      <c r="F1992" s="57">
        <f t="shared" si="268"/>
        <v>0</v>
      </c>
      <c r="H1992" s="51"/>
      <c r="I1992" s="50"/>
      <c r="J1992" s="50"/>
      <c r="K1992" s="50"/>
      <c r="L1992" s="55" t="str">
        <f t="shared" si="271"/>
        <v/>
      </c>
      <c r="M1992" s="48"/>
      <c r="N1992" s="49"/>
      <c r="O1992" s="50"/>
      <c r="P1992" s="81" t="str">
        <f t="shared" si="270"/>
        <v/>
      </c>
      <c r="Q1992" s="5"/>
      <c r="R1992" s="81" t="str">
        <f t="shared" si="269"/>
        <v/>
      </c>
    </row>
    <row r="1993" spans="2:18" ht="13" x14ac:dyDescent="0.3">
      <c r="B1993" s="58">
        <f t="shared" si="265"/>
        <v>0</v>
      </c>
      <c r="C1993" s="58" t="str">
        <f t="shared" si="266"/>
        <v/>
      </c>
      <c r="D1993" s="58" t="str">
        <f>IF(OR(E1993=0,E1993=""),"",COUNTIF($E$7:E1993,E1993)&amp;E1993)</f>
        <v/>
      </c>
      <c r="E1993" s="58" t="str">
        <f t="shared" si="267"/>
        <v/>
      </c>
      <c r="F1993" s="57">
        <f t="shared" si="268"/>
        <v>0</v>
      </c>
      <c r="H1993" s="51"/>
      <c r="I1993" s="50"/>
      <c r="J1993" s="50"/>
      <c r="K1993" s="50"/>
      <c r="L1993" s="55" t="str">
        <f t="shared" si="271"/>
        <v/>
      </c>
      <c r="M1993" s="48"/>
      <c r="N1993" s="49"/>
      <c r="O1993" s="50"/>
      <c r="P1993" s="81" t="str">
        <f t="shared" si="270"/>
        <v/>
      </c>
      <c r="Q1993" s="5"/>
      <c r="R1993" s="81" t="str">
        <f t="shared" si="269"/>
        <v/>
      </c>
    </row>
    <row r="1994" spans="2:18" ht="13" x14ac:dyDescent="0.3">
      <c r="B1994" s="58">
        <f t="shared" si="265"/>
        <v>0</v>
      </c>
      <c r="C1994" s="58" t="str">
        <f t="shared" si="266"/>
        <v/>
      </c>
      <c r="D1994" s="58" t="str">
        <f>IF(OR(E1994=0,E1994=""),"",COUNTIF($E$7:E1994,E1994)&amp;E1994)</f>
        <v/>
      </c>
      <c r="E1994" s="58" t="str">
        <f t="shared" si="267"/>
        <v/>
      </c>
      <c r="F1994" s="57">
        <f t="shared" si="268"/>
        <v>0</v>
      </c>
      <c r="H1994" s="51"/>
      <c r="I1994" s="50"/>
      <c r="J1994" s="50"/>
      <c r="K1994" s="50"/>
      <c r="L1994" s="55" t="str">
        <f t="shared" si="271"/>
        <v/>
      </c>
      <c r="M1994" s="48"/>
      <c r="N1994" s="49"/>
      <c r="O1994" s="50"/>
      <c r="P1994" s="81" t="str">
        <f t="shared" si="270"/>
        <v/>
      </c>
      <c r="Q1994" s="5"/>
      <c r="R1994" s="81" t="str">
        <f t="shared" si="269"/>
        <v/>
      </c>
    </row>
    <row r="1995" spans="2:18" ht="13" x14ac:dyDescent="0.3">
      <c r="B1995" s="58">
        <f t="shared" si="265"/>
        <v>0</v>
      </c>
      <c r="C1995" s="58" t="str">
        <f t="shared" si="266"/>
        <v/>
      </c>
      <c r="D1995" s="58" t="str">
        <f>IF(OR(E1995=0,E1995=""),"",COUNTIF($E$7:E1995,E1995)&amp;E1995)</f>
        <v/>
      </c>
      <c r="E1995" s="58" t="str">
        <f t="shared" si="267"/>
        <v/>
      </c>
      <c r="F1995" s="57">
        <f t="shared" si="268"/>
        <v>0</v>
      </c>
      <c r="H1995" s="51"/>
      <c r="I1995" s="50"/>
      <c r="J1995" s="50"/>
      <c r="K1995" s="50"/>
      <c r="L1995" s="55" t="str">
        <f t="shared" si="271"/>
        <v/>
      </c>
      <c r="M1995" s="48"/>
      <c r="N1995" s="49"/>
      <c r="O1995" s="50"/>
      <c r="P1995" s="81" t="str">
        <f t="shared" si="270"/>
        <v/>
      </c>
      <c r="Q1995" s="5"/>
      <c r="R1995" s="81" t="str">
        <f t="shared" si="269"/>
        <v/>
      </c>
    </row>
    <row r="1996" spans="2:18" ht="13" x14ac:dyDescent="0.3">
      <c r="B1996" s="58">
        <f t="shared" si="265"/>
        <v>0</v>
      </c>
      <c r="C1996" s="58" t="str">
        <f t="shared" si="266"/>
        <v/>
      </c>
      <c r="D1996" s="58" t="str">
        <f>IF(OR(E1996=0,E1996=""),"",COUNTIF($E$7:E1996,E1996)&amp;E1996)</f>
        <v/>
      </c>
      <c r="E1996" s="58" t="str">
        <f t="shared" si="267"/>
        <v/>
      </c>
      <c r="F1996" s="57">
        <f t="shared" si="268"/>
        <v>0</v>
      </c>
      <c r="H1996" s="51"/>
      <c r="I1996" s="50"/>
      <c r="J1996" s="50"/>
      <c r="K1996" s="50"/>
      <c r="L1996" s="55" t="str">
        <f t="shared" si="271"/>
        <v/>
      </c>
      <c r="M1996" s="48"/>
      <c r="N1996" s="49"/>
      <c r="O1996" s="50"/>
      <c r="P1996" s="81" t="str">
        <f t="shared" si="270"/>
        <v/>
      </c>
      <c r="Q1996" s="5"/>
      <c r="R1996" s="81" t="str">
        <f t="shared" si="269"/>
        <v/>
      </c>
    </row>
    <row r="1997" spans="2:18" ht="13" x14ac:dyDescent="0.3">
      <c r="B1997" s="58">
        <f t="shared" si="265"/>
        <v>0</v>
      </c>
      <c r="C1997" s="58" t="str">
        <f t="shared" si="266"/>
        <v/>
      </c>
      <c r="D1997" s="58" t="str">
        <f>IF(OR(E1997=0,E1997=""),"",COUNTIF($E$7:E1997,E1997)&amp;E1997)</f>
        <v/>
      </c>
      <c r="E1997" s="58" t="str">
        <f t="shared" si="267"/>
        <v/>
      </c>
      <c r="F1997" s="57">
        <f t="shared" si="268"/>
        <v>0</v>
      </c>
      <c r="H1997" s="51"/>
      <c r="I1997" s="50"/>
      <c r="J1997" s="50"/>
      <c r="K1997" s="50"/>
      <c r="L1997" s="55" t="str">
        <f t="shared" si="271"/>
        <v/>
      </c>
      <c r="M1997" s="48"/>
      <c r="N1997" s="49"/>
      <c r="O1997" s="50"/>
      <c r="P1997" s="81" t="str">
        <f t="shared" si="270"/>
        <v/>
      </c>
      <c r="Q1997" s="5"/>
      <c r="R1997" s="81" t="str">
        <f t="shared" si="269"/>
        <v/>
      </c>
    </row>
    <row r="1998" spans="2:18" ht="13" x14ac:dyDescent="0.3">
      <c r="B1998" s="58">
        <f t="shared" si="265"/>
        <v>0</v>
      </c>
      <c r="C1998" s="58" t="str">
        <f t="shared" si="266"/>
        <v/>
      </c>
      <c r="D1998" s="58" t="str">
        <f>IF(OR(E1998=0,E1998=""),"",COUNTIF($E$7:E1998,E1998)&amp;E1998)</f>
        <v/>
      </c>
      <c r="E1998" s="58" t="str">
        <f t="shared" si="267"/>
        <v/>
      </c>
      <c r="F1998" s="57">
        <f t="shared" si="268"/>
        <v>0</v>
      </c>
      <c r="H1998" s="51"/>
      <c r="I1998" s="50"/>
      <c r="J1998" s="50"/>
      <c r="K1998" s="50"/>
      <c r="L1998" s="55" t="str">
        <f t="shared" si="271"/>
        <v/>
      </c>
      <c r="M1998" s="48"/>
      <c r="N1998" s="49"/>
      <c r="O1998" s="50"/>
      <c r="P1998" s="81" t="str">
        <f t="shared" si="270"/>
        <v/>
      </c>
      <c r="Q1998" s="5"/>
      <c r="R1998" s="81" t="str">
        <f t="shared" si="269"/>
        <v/>
      </c>
    </row>
    <row r="1999" spans="2:18" ht="13" x14ac:dyDescent="0.3">
      <c r="B1999" s="58">
        <f t="shared" si="265"/>
        <v>0</v>
      </c>
      <c r="C1999" s="58" t="str">
        <f t="shared" si="266"/>
        <v/>
      </c>
      <c r="D1999" s="58" t="str">
        <f>IF(OR(E1999=0,E1999=""),"",COUNTIF($E$7:E1999,E1999)&amp;E1999)</f>
        <v/>
      </c>
      <c r="E1999" s="58" t="str">
        <f t="shared" si="267"/>
        <v/>
      </c>
      <c r="F1999" s="57">
        <f t="shared" si="268"/>
        <v>0</v>
      </c>
      <c r="H1999" s="51"/>
      <c r="I1999" s="50"/>
      <c r="J1999" s="50"/>
      <c r="K1999" s="50"/>
      <c r="L1999" s="55" t="str">
        <f t="shared" si="271"/>
        <v/>
      </c>
      <c r="M1999" s="48"/>
      <c r="N1999" s="49"/>
      <c r="O1999" s="50"/>
      <c r="P1999" s="81" t="str">
        <f t="shared" si="270"/>
        <v/>
      </c>
      <c r="Q1999" s="5"/>
      <c r="R1999" s="81" t="str">
        <f t="shared" si="269"/>
        <v/>
      </c>
    </row>
    <row r="2000" spans="2:18" ht="13" x14ac:dyDescent="0.3">
      <c r="B2000" s="58">
        <f t="shared" si="265"/>
        <v>0</v>
      </c>
      <c r="C2000" s="58" t="str">
        <f t="shared" si="266"/>
        <v/>
      </c>
      <c r="D2000" s="58" t="str">
        <f>IF(OR(E2000=0,E2000=""),"",COUNTIF($E$7:E2000,E2000)&amp;E2000)</f>
        <v/>
      </c>
      <c r="E2000" s="58" t="str">
        <f t="shared" si="267"/>
        <v/>
      </c>
      <c r="F2000" s="57">
        <f t="shared" si="268"/>
        <v>0</v>
      </c>
      <c r="H2000" s="51"/>
      <c r="I2000" s="50"/>
      <c r="J2000" s="50"/>
      <c r="K2000" s="50"/>
      <c r="L2000" s="55" t="str">
        <f t="shared" si="271"/>
        <v/>
      </c>
      <c r="M2000" s="48"/>
      <c r="N2000" s="49"/>
      <c r="O2000" s="50"/>
      <c r="P2000" s="81" t="str">
        <f t="shared" si="270"/>
        <v/>
      </c>
      <c r="Q2000" s="5"/>
      <c r="R2000" s="81" t="str">
        <f t="shared" si="269"/>
        <v/>
      </c>
    </row>
    <row r="2001" spans="2:18" ht="13" x14ac:dyDescent="0.3">
      <c r="B2001" s="58">
        <f t="shared" si="265"/>
        <v>0</v>
      </c>
      <c r="C2001" s="58" t="str">
        <f t="shared" si="266"/>
        <v/>
      </c>
      <c r="D2001" s="58" t="str">
        <f>IF(OR(E2001=0,E2001=""),"",COUNTIF($E$7:E2001,E2001)&amp;E2001)</f>
        <v/>
      </c>
      <c r="E2001" s="58" t="str">
        <f t="shared" si="267"/>
        <v/>
      </c>
      <c r="F2001" s="57">
        <f t="shared" si="268"/>
        <v>0</v>
      </c>
      <c r="H2001" s="51"/>
      <c r="I2001" s="50"/>
      <c r="J2001" s="50"/>
      <c r="K2001" s="50"/>
      <c r="L2001" s="55" t="str">
        <f t="shared" si="271"/>
        <v/>
      </c>
      <c r="M2001" s="48"/>
      <c r="N2001" s="49"/>
      <c r="O2001" s="50"/>
      <c r="P2001" s="81" t="str">
        <f t="shared" si="270"/>
        <v/>
      </c>
      <c r="Q2001" s="5"/>
      <c r="R2001" s="81" t="str">
        <f t="shared" si="269"/>
        <v/>
      </c>
    </row>
    <row r="2002" spans="2:18" ht="13" x14ac:dyDescent="0.3">
      <c r="B2002" s="58">
        <f t="shared" ref="B2002:B2065" si="272">IF(C2002&lt;&gt;"","",K2002)</f>
        <v>0</v>
      </c>
      <c r="C2002" s="58" t="str">
        <f t="shared" ref="C2002:C2065" si="273">IF(LEFT(I2002,3)="JP-",K2002,"")</f>
        <v/>
      </c>
      <c r="D2002" s="58" t="str">
        <f>IF(OR(E2002=0,E2002=""),"",COUNTIF($E$7:E2002,E2002)&amp;E2002)</f>
        <v/>
      </c>
      <c r="E2002" s="58" t="str">
        <f t="shared" ref="E2002:E2065" si="274">IF(K2002=Filter_BB,K2002,"")</f>
        <v/>
      </c>
      <c r="F2002" s="57">
        <f t="shared" ref="F2002:F2065" si="275">IF(J2002="",0,1)</f>
        <v>0</v>
      </c>
      <c r="H2002" s="51"/>
      <c r="I2002" s="50"/>
      <c r="J2002" s="50"/>
      <c r="K2002" s="50"/>
      <c r="L2002" s="55" t="str">
        <f t="shared" si="271"/>
        <v/>
      </c>
      <c r="M2002" s="48"/>
      <c r="N2002" s="49"/>
      <c r="O2002" s="50"/>
      <c r="P2002" s="81" t="str">
        <f t="shared" si="270"/>
        <v/>
      </c>
      <c r="Q2002" s="5"/>
      <c r="R2002" s="81" t="str">
        <f t="shared" ref="R2002:R2065" si="276">IF($O2002&gt;0,$O2002,IF($H2002&gt;0,IF($O2003&gt;0,$O2003,""),""))</f>
        <v/>
      </c>
    </row>
    <row r="2003" spans="2:18" ht="13" x14ac:dyDescent="0.3">
      <c r="B2003" s="58">
        <f t="shared" si="272"/>
        <v>0</v>
      </c>
      <c r="C2003" s="58" t="str">
        <f t="shared" si="273"/>
        <v/>
      </c>
      <c r="D2003" s="58" t="str">
        <f>IF(OR(E2003=0,E2003=""),"",COUNTIF($E$7:E2003,E2003)&amp;E2003)</f>
        <v/>
      </c>
      <c r="E2003" s="58" t="str">
        <f t="shared" si="274"/>
        <v/>
      </c>
      <c r="F2003" s="57">
        <f t="shared" si="275"/>
        <v>0</v>
      </c>
      <c r="H2003" s="51"/>
      <c r="I2003" s="50"/>
      <c r="J2003" s="50"/>
      <c r="K2003" s="50"/>
      <c r="L2003" s="55" t="str">
        <f t="shared" si="271"/>
        <v/>
      </c>
      <c r="M2003" s="48"/>
      <c r="N2003" s="49"/>
      <c r="O2003" s="50"/>
      <c r="P2003" s="81" t="str">
        <f t="shared" ref="P2003:P2066" si="277">IF(O2003&gt;0,O2003,IF(H2003&gt;0,IF(OR(P2002="F.TTD",P2002=""),R2004,P2002),""))</f>
        <v/>
      </c>
      <c r="Q2003" s="5"/>
      <c r="R2003" s="81" t="str">
        <f t="shared" si="276"/>
        <v/>
      </c>
    </row>
    <row r="2004" spans="2:18" ht="13" x14ac:dyDescent="0.3">
      <c r="B2004" s="58">
        <f t="shared" si="272"/>
        <v>0</v>
      </c>
      <c r="C2004" s="58" t="str">
        <f t="shared" si="273"/>
        <v/>
      </c>
      <c r="D2004" s="58" t="str">
        <f>IF(OR(E2004=0,E2004=""),"",COUNTIF($E$7:E2004,E2004)&amp;E2004)</f>
        <v/>
      </c>
      <c r="E2004" s="58" t="str">
        <f t="shared" si="274"/>
        <v/>
      </c>
      <c r="F2004" s="57">
        <f t="shared" si="275"/>
        <v>0</v>
      </c>
      <c r="H2004" s="51"/>
      <c r="I2004" s="50"/>
      <c r="J2004" s="50"/>
      <c r="K2004" s="50"/>
      <c r="L2004" s="55" t="str">
        <f t="shared" si="271"/>
        <v/>
      </c>
      <c r="M2004" s="48"/>
      <c r="N2004" s="49"/>
      <c r="O2004" s="50"/>
      <c r="P2004" s="81" t="str">
        <f t="shared" si="277"/>
        <v/>
      </c>
      <c r="Q2004" s="5"/>
      <c r="R2004" s="81" t="str">
        <f t="shared" si="276"/>
        <v/>
      </c>
    </row>
    <row r="2005" spans="2:18" ht="13" x14ac:dyDescent="0.3">
      <c r="B2005" s="58">
        <f t="shared" si="272"/>
        <v>0</v>
      </c>
      <c r="C2005" s="58" t="str">
        <f t="shared" si="273"/>
        <v/>
      </c>
      <c r="D2005" s="58" t="str">
        <f>IF(OR(E2005=0,E2005=""),"",COUNTIF($E$7:E2005,E2005)&amp;E2005)</f>
        <v/>
      </c>
      <c r="E2005" s="58" t="str">
        <f t="shared" si="274"/>
        <v/>
      </c>
      <c r="F2005" s="57">
        <f t="shared" si="275"/>
        <v>0</v>
      </c>
      <c r="H2005" s="51"/>
      <c r="I2005" s="50"/>
      <c r="J2005" s="50"/>
      <c r="K2005" s="50"/>
      <c r="L2005" s="55" t="str">
        <f t="shared" si="271"/>
        <v/>
      </c>
      <c r="M2005" s="48"/>
      <c r="N2005" s="49"/>
      <c r="O2005" s="50"/>
      <c r="P2005" s="81" t="str">
        <f t="shared" si="277"/>
        <v/>
      </c>
      <c r="Q2005" s="5"/>
      <c r="R2005" s="81" t="str">
        <f t="shared" si="276"/>
        <v/>
      </c>
    </row>
    <row r="2006" spans="2:18" ht="13" x14ac:dyDescent="0.3">
      <c r="B2006" s="58">
        <f t="shared" si="272"/>
        <v>0</v>
      </c>
      <c r="C2006" s="58" t="str">
        <f t="shared" si="273"/>
        <v/>
      </c>
      <c r="D2006" s="58" t="str">
        <f>IF(OR(E2006=0,E2006=""),"",COUNTIF($E$7:E2006,E2006)&amp;E2006)</f>
        <v/>
      </c>
      <c r="E2006" s="58" t="str">
        <f t="shared" si="274"/>
        <v/>
      </c>
      <c r="F2006" s="57">
        <f t="shared" si="275"/>
        <v>0</v>
      </c>
      <c r="H2006" s="51"/>
      <c r="I2006" s="50"/>
      <c r="J2006" s="50"/>
      <c r="K2006" s="50"/>
      <c r="L2006" s="55" t="str">
        <f t="shared" si="271"/>
        <v/>
      </c>
      <c r="M2006" s="48"/>
      <c r="N2006" s="49"/>
      <c r="O2006" s="50"/>
      <c r="P2006" s="81" t="str">
        <f t="shared" si="277"/>
        <v/>
      </c>
      <c r="Q2006" s="5"/>
      <c r="R2006" s="81" t="str">
        <f t="shared" si="276"/>
        <v/>
      </c>
    </row>
    <row r="2007" spans="2:18" ht="13" x14ac:dyDescent="0.3">
      <c r="B2007" s="58">
        <f t="shared" si="272"/>
        <v>0</v>
      </c>
      <c r="C2007" s="58" t="str">
        <f t="shared" si="273"/>
        <v/>
      </c>
      <c r="D2007" s="58" t="str">
        <f>IF(OR(E2007=0,E2007=""),"",COUNTIF($E$7:E2007,E2007)&amp;E2007)</f>
        <v/>
      </c>
      <c r="E2007" s="58" t="str">
        <f t="shared" si="274"/>
        <v/>
      </c>
      <c r="F2007" s="57">
        <f t="shared" si="275"/>
        <v>0</v>
      </c>
      <c r="H2007" s="51"/>
      <c r="I2007" s="50"/>
      <c r="J2007" s="50"/>
      <c r="K2007" s="50"/>
      <c r="L2007" s="55" t="str">
        <f t="shared" si="271"/>
        <v/>
      </c>
      <c r="M2007" s="48"/>
      <c r="N2007" s="49"/>
      <c r="O2007" s="50"/>
      <c r="P2007" s="81" t="str">
        <f t="shared" si="277"/>
        <v/>
      </c>
      <c r="Q2007" s="5"/>
      <c r="R2007" s="81" t="str">
        <f t="shared" si="276"/>
        <v/>
      </c>
    </row>
    <row r="2008" spans="2:18" ht="13" x14ac:dyDescent="0.3">
      <c r="B2008" s="58">
        <f t="shared" si="272"/>
        <v>0</v>
      </c>
      <c r="C2008" s="58" t="str">
        <f t="shared" si="273"/>
        <v/>
      </c>
      <c r="D2008" s="58" t="str">
        <f>IF(OR(E2008=0,E2008=""),"",COUNTIF($E$7:E2008,E2008)&amp;E2008)</f>
        <v/>
      </c>
      <c r="E2008" s="58" t="str">
        <f t="shared" si="274"/>
        <v/>
      </c>
      <c r="F2008" s="57">
        <f t="shared" si="275"/>
        <v>0</v>
      </c>
      <c r="H2008" s="51"/>
      <c r="I2008" s="50"/>
      <c r="J2008" s="50"/>
      <c r="K2008" s="50"/>
      <c r="L2008" s="55" t="str">
        <f t="shared" si="271"/>
        <v/>
      </c>
      <c r="M2008" s="48"/>
      <c r="N2008" s="49"/>
      <c r="O2008" s="50"/>
      <c r="P2008" s="81" t="str">
        <f t="shared" si="277"/>
        <v/>
      </c>
      <c r="Q2008" s="5"/>
      <c r="R2008" s="81" t="str">
        <f t="shared" si="276"/>
        <v/>
      </c>
    </row>
    <row r="2009" spans="2:18" ht="13" x14ac:dyDescent="0.3">
      <c r="B2009" s="58">
        <f t="shared" si="272"/>
        <v>0</v>
      </c>
      <c r="C2009" s="58" t="str">
        <f t="shared" si="273"/>
        <v/>
      </c>
      <c r="D2009" s="58" t="str">
        <f>IF(OR(E2009=0,E2009=""),"",COUNTIF($E$7:E2009,E2009)&amp;E2009)</f>
        <v/>
      </c>
      <c r="E2009" s="58" t="str">
        <f t="shared" si="274"/>
        <v/>
      </c>
      <c r="F2009" s="57">
        <f t="shared" si="275"/>
        <v>0</v>
      </c>
      <c r="H2009" s="51"/>
      <c r="I2009" s="50"/>
      <c r="J2009" s="50"/>
      <c r="K2009" s="50"/>
      <c r="L2009" s="55" t="str">
        <f t="shared" si="271"/>
        <v/>
      </c>
      <c r="M2009" s="48"/>
      <c r="N2009" s="49"/>
      <c r="O2009" s="50"/>
      <c r="P2009" s="81" t="str">
        <f t="shared" si="277"/>
        <v/>
      </c>
      <c r="Q2009" s="5"/>
      <c r="R2009" s="81" t="str">
        <f t="shared" si="276"/>
        <v/>
      </c>
    </row>
    <row r="2010" spans="2:18" ht="13" x14ac:dyDescent="0.3">
      <c r="B2010" s="58">
        <f t="shared" si="272"/>
        <v>0</v>
      </c>
      <c r="C2010" s="58" t="str">
        <f t="shared" si="273"/>
        <v/>
      </c>
      <c r="D2010" s="58" t="str">
        <f>IF(OR(E2010=0,E2010=""),"",COUNTIF($E$7:E2010,E2010)&amp;E2010)</f>
        <v/>
      </c>
      <c r="E2010" s="58" t="str">
        <f t="shared" si="274"/>
        <v/>
      </c>
      <c r="F2010" s="57">
        <f t="shared" si="275"/>
        <v>0</v>
      </c>
      <c r="H2010" s="51"/>
      <c r="I2010" s="50"/>
      <c r="J2010" s="50"/>
      <c r="K2010" s="50"/>
      <c r="L2010" s="55" t="str">
        <f t="shared" si="271"/>
        <v/>
      </c>
      <c r="M2010" s="48"/>
      <c r="N2010" s="49"/>
      <c r="O2010" s="50"/>
      <c r="P2010" s="81" t="str">
        <f t="shared" si="277"/>
        <v/>
      </c>
      <c r="Q2010" s="5"/>
      <c r="R2010" s="81" t="str">
        <f t="shared" si="276"/>
        <v/>
      </c>
    </row>
    <row r="2011" spans="2:18" ht="13" x14ac:dyDescent="0.3">
      <c r="B2011" s="58">
        <f t="shared" si="272"/>
        <v>0</v>
      </c>
      <c r="C2011" s="58" t="str">
        <f t="shared" si="273"/>
        <v/>
      </c>
      <c r="D2011" s="58" t="str">
        <f>IF(OR(E2011=0,E2011=""),"",COUNTIF($E$7:E2011,E2011)&amp;E2011)</f>
        <v/>
      </c>
      <c r="E2011" s="58" t="str">
        <f t="shared" si="274"/>
        <v/>
      </c>
      <c r="F2011" s="57">
        <f t="shared" si="275"/>
        <v>0</v>
      </c>
      <c r="H2011" s="51"/>
      <c r="I2011" s="50"/>
      <c r="J2011" s="50"/>
      <c r="K2011" s="50"/>
      <c r="L2011" s="55" t="str">
        <f t="shared" ref="L2011" si="278">IFERROR(IF(K2011="","",VLOOKUP(K2011,T_Akun,2,0)),"Cek Kembali Kode Akun nya!!!")</f>
        <v/>
      </c>
      <c r="M2011" s="48"/>
      <c r="N2011" s="49"/>
      <c r="O2011" s="50"/>
      <c r="P2011" s="81" t="str">
        <f t="shared" si="277"/>
        <v/>
      </c>
      <c r="Q2011" s="5"/>
      <c r="R2011" s="81" t="str">
        <f t="shared" si="276"/>
        <v/>
      </c>
    </row>
    <row r="2012" spans="2:18" ht="13" x14ac:dyDescent="0.3">
      <c r="B2012" s="58">
        <f t="shared" si="272"/>
        <v>0</v>
      </c>
      <c r="C2012" s="58" t="str">
        <f t="shared" si="273"/>
        <v/>
      </c>
      <c r="D2012" s="58" t="str">
        <f>IF(OR(E2012=0,E2012=""),"",COUNTIF($E$7:E2012,E2012)&amp;E2012)</f>
        <v/>
      </c>
      <c r="E2012" s="58" t="str">
        <f t="shared" si="274"/>
        <v/>
      </c>
      <c r="F2012" s="57">
        <f t="shared" si="275"/>
        <v>0</v>
      </c>
      <c r="H2012" s="51"/>
      <c r="I2012" s="50"/>
      <c r="J2012" s="50"/>
      <c r="K2012" s="50"/>
      <c r="L2012" s="55" t="str">
        <f t="shared" si="271"/>
        <v/>
      </c>
      <c r="M2012" s="48"/>
      <c r="N2012" s="49"/>
      <c r="O2012" s="50"/>
      <c r="P2012" s="81" t="str">
        <f t="shared" si="277"/>
        <v/>
      </c>
      <c r="Q2012" s="5"/>
      <c r="R2012" s="81" t="str">
        <f t="shared" si="276"/>
        <v/>
      </c>
    </row>
    <row r="2013" spans="2:18" ht="13" x14ac:dyDescent="0.3">
      <c r="B2013" s="58">
        <f t="shared" si="272"/>
        <v>0</v>
      </c>
      <c r="C2013" s="58" t="str">
        <f t="shared" si="273"/>
        <v/>
      </c>
      <c r="D2013" s="58" t="str">
        <f>IF(OR(E2013=0,E2013=""),"",COUNTIF($E$7:E2013,E2013)&amp;E2013)</f>
        <v/>
      </c>
      <c r="E2013" s="58" t="str">
        <f t="shared" si="274"/>
        <v/>
      </c>
      <c r="F2013" s="57">
        <f t="shared" si="275"/>
        <v>0</v>
      </c>
      <c r="H2013" s="51"/>
      <c r="I2013" s="50"/>
      <c r="J2013" s="50"/>
      <c r="K2013" s="50"/>
      <c r="L2013" s="55" t="str">
        <f t="shared" ref="L2013" si="279">IFERROR(IF(K2013="","",VLOOKUP(K2013,T_Akun,2,0)),"Cek Kembali Kode Akun nya!!!")</f>
        <v/>
      </c>
      <c r="M2013" s="48"/>
      <c r="N2013" s="49"/>
      <c r="O2013" s="50"/>
      <c r="P2013" s="81" t="str">
        <f t="shared" si="277"/>
        <v/>
      </c>
      <c r="Q2013" s="5"/>
      <c r="R2013" s="81" t="str">
        <f t="shared" si="276"/>
        <v/>
      </c>
    </row>
    <row r="2014" spans="2:18" ht="13" x14ac:dyDescent="0.3">
      <c r="B2014" s="58">
        <f t="shared" si="272"/>
        <v>0</v>
      </c>
      <c r="C2014" s="58" t="str">
        <f t="shared" si="273"/>
        <v/>
      </c>
      <c r="D2014" s="58" t="str">
        <f>IF(OR(E2014=0,E2014=""),"",COUNTIF($E$7:E2014,E2014)&amp;E2014)</f>
        <v/>
      </c>
      <c r="E2014" s="58" t="str">
        <f t="shared" si="274"/>
        <v/>
      </c>
      <c r="F2014" s="57">
        <f t="shared" si="275"/>
        <v>0</v>
      </c>
      <c r="H2014" s="51"/>
      <c r="I2014" s="50"/>
      <c r="J2014" s="50"/>
      <c r="K2014" s="50"/>
      <c r="L2014" s="55" t="str">
        <f t="shared" si="271"/>
        <v/>
      </c>
      <c r="M2014" s="48"/>
      <c r="N2014" s="49"/>
      <c r="O2014" s="50"/>
      <c r="P2014" s="81" t="str">
        <f t="shared" si="277"/>
        <v/>
      </c>
      <c r="Q2014" s="5"/>
      <c r="R2014" s="81" t="str">
        <f t="shared" si="276"/>
        <v/>
      </c>
    </row>
    <row r="2015" spans="2:18" ht="13" x14ac:dyDescent="0.3">
      <c r="B2015" s="58">
        <f t="shared" si="272"/>
        <v>0</v>
      </c>
      <c r="C2015" s="58" t="str">
        <f t="shared" si="273"/>
        <v/>
      </c>
      <c r="D2015" s="58" t="str">
        <f>IF(OR(E2015=0,E2015=""),"",COUNTIF($E$7:E2015,E2015)&amp;E2015)</f>
        <v/>
      </c>
      <c r="E2015" s="58" t="str">
        <f t="shared" si="274"/>
        <v/>
      </c>
      <c r="F2015" s="57">
        <f t="shared" si="275"/>
        <v>0</v>
      </c>
      <c r="H2015" s="51"/>
      <c r="I2015" s="50"/>
      <c r="J2015" s="50"/>
      <c r="K2015" s="50"/>
      <c r="L2015" s="55" t="str">
        <f t="shared" si="271"/>
        <v/>
      </c>
      <c r="M2015" s="48"/>
      <c r="N2015" s="49"/>
      <c r="O2015" s="50"/>
      <c r="P2015" s="81" t="str">
        <f t="shared" si="277"/>
        <v/>
      </c>
      <c r="Q2015" s="5"/>
      <c r="R2015" s="81" t="str">
        <f t="shared" si="276"/>
        <v/>
      </c>
    </row>
    <row r="2016" spans="2:18" ht="13" x14ac:dyDescent="0.3">
      <c r="B2016" s="58">
        <f t="shared" si="272"/>
        <v>0</v>
      </c>
      <c r="C2016" s="58" t="str">
        <f t="shared" si="273"/>
        <v/>
      </c>
      <c r="D2016" s="58" t="str">
        <f>IF(OR(E2016=0,E2016=""),"",COUNTIF($E$7:E2016,E2016)&amp;E2016)</f>
        <v/>
      </c>
      <c r="E2016" s="58" t="str">
        <f t="shared" si="274"/>
        <v/>
      </c>
      <c r="F2016" s="57">
        <f t="shared" si="275"/>
        <v>0</v>
      </c>
      <c r="H2016" s="51"/>
      <c r="I2016" s="50"/>
      <c r="J2016" s="50"/>
      <c r="K2016" s="50"/>
      <c r="L2016" s="55" t="str">
        <f t="shared" si="271"/>
        <v/>
      </c>
      <c r="M2016" s="48"/>
      <c r="N2016" s="49"/>
      <c r="O2016" s="50"/>
      <c r="P2016" s="81" t="str">
        <f t="shared" si="277"/>
        <v/>
      </c>
      <c r="Q2016" s="5"/>
      <c r="R2016" s="81" t="str">
        <f t="shared" si="276"/>
        <v/>
      </c>
    </row>
    <row r="2017" spans="2:18" ht="13" x14ac:dyDescent="0.3">
      <c r="B2017" s="58">
        <f t="shared" si="272"/>
        <v>0</v>
      </c>
      <c r="C2017" s="58" t="str">
        <f t="shared" si="273"/>
        <v/>
      </c>
      <c r="D2017" s="58" t="str">
        <f>IF(OR(E2017=0,E2017=""),"",COUNTIF($E$7:E2017,E2017)&amp;E2017)</f>
        <v/>
      </c>
      <c r="E2017" s="58" t="str">
        <f t="shared" si="274"/>
        <v/>
      </c>
      <c r="F2017" s="57">
        <f t="shared" si="275"/>
        <v>0</v>
      </c>
      <c r="H2017" s="51"/>
      <c r="I2017" s="50"/>
      <c r="J2017" s="50"/>
      <c r="K2017" s="50"/>
      <c r="L2017" s="55" t="str">
        <f t="shared" si="271"/>
        <v/>
      </c>
      <c r="M2017" s="48"/>
      <c r="N2017" s="49"/>
      <c r="O2017" s="50"/>
      <c r="P2017" s="81" t="str">
        <f t="shared" si="277"/>
        <v/>
      </c>
      <c r="Q2017" s="5"/>
      <c r="R2017" s="81" t="str">
        <f t="shared" si="276"/>
        <v/>
      </c>
    </row>
    <row r="2018" spans="2:18" ht="13" x14ac:dyDescent="0.3">
      <c r="B2018" s="58">
        <f t="shared" si="272"/>
        <v>0</v>
      </c>
      <c r="C2018" s="58" t="str">
        <f t="shared" si="273"/>
        <v/>
      </c>
      <c r="D2018" s="58" t="str">
        <f>IF(OR(E2018=0,E2018=""),"",COUNTIF($E$7:E2018,E2018)&amp;E2018)</f>
        <v/>
      </c>
      <c r="E2018" s="58" t="str">
        <f t="shared" si="274"/>
        <v/>
      </c>
      <c r="F2018" s="57">
        <f t="shared" si="275"/>
        <v>0</v>
      </c>
      <c r="H2018" s="51"/>
      <c r="I2018" s="50"/>
      <c r="J2018" s="50"/>
      <c r="K2018" s="50"/>
      <c r="L2018" s="55" t="str">
        <f t="shared" si="271"/>
        <v/>
      </c>
      <c r="M2018" s="48"/>
      <c r="N2018" s="49"/>
      <c r="O2018" s="50"/>
      <c r="P2018" s="81" t="str">
        <f t="shared" si="277"/>
        <v/>
      </c>
      <c r="Q2018" s="5"/>
      <c r="R2018" s="81" t="str">
        <f t="shared" si="276"/>
        <v/>
      </c>
    </row>
    <row r="2019" spans="2:18" ht="13" x14ac:dyDescent="0.3">
      <c r="B2019" s="58">
        <f t="shared" si="272"/>
        <v>0</v>
      </c>
      <c r="C2019" s="58" t="str">
        <f t="shared" si="273"/>
        <v/>
      </c>
      <c r="D2019" s="58" t="str">
        <f>IF(OR(E2019=0,E2019=""),"",COUNTIF($E$7:E2019,E2019)&amp;E2019)</f>
        <v/>
      </c>
      <c r="E2019" s="58" t="str">
        <f t="shared" si="274"/>
        <v/>
      </c>
      <c r="F2019" s="57">
        <f t="shared" si="275"/>
        <v>0</v>
      </c>
      <c r="H2019" s="51"/>
      <c r="I2019" s="50"/>
      <c r="J2019" s="50"/>
      <c r="K2019" s="50"/>
      <c r="L2019" s="55" t="str">
        <f t="shared" si="271"/>
        <v/>
      </c>
      <c r="M2019" s="48"/>
      <c r="N2019" s="49"/>
      <c r="O2019" s="50"/>
      <c r="P2019" s="81" t="str">
        <f t="shared" si="277"/>
        <v/>
      </c>
      <c r="Q2019" s="5"/>
      <c r="R2019" s="81" t="str">
        <f t="shared" si="276"/>
        <v/>
      </c>
    </row>
    <row r="2020" spans="2:18" ht="13" x14ac:dyDescent="0.3">
      <c r="B2020" s="58">
        <f t="shared" si="272"/>
        <v>0</v>
      </c>
      <c r="C2020" s="58" t="str">
        <f t="shared" si="273"/>
        <v/>
      </c>
      <c r="D2020" s="58" t="str">
        <f>IF(OR(E2020=0,E2020=""),"",COUNTIF($E$7:E2020,E2020)&amp;E2020)</f>
        <v/>
      </c>
      <c r="E2020" s="58" t="str">
        <f t="shared" si="274"/>
        <v/>
      </c>
      <c r="F2020" s="57">
        <f t="shared" si="275"/>
        <v>0</v>
      </c>
      <c r="H2020" s="51"/>
      <c r="I2020" s="50"/>
      <c r="J2020" s="50"/>
      <c r="K2020" s="50"/>
      <c r="L2020" s="55" t="str">
        <f t="shared" si="271"/>
        <v/>
      </c>
      <c r="M2020" s="48"/>
      <c r="N2020" s="49"/>
      <c r="O2020" s="50"/>
      <c r="P2020" s="81" t="str">
        <f t="shared" si="277"/>
        <v/>
      </c>
      <c r="Q2020" s="5"/>
      <c r="R2020" s="81" t="str">
        <f t="shared" si="276"/>
        <v/>
      </c>
    </row>
    <row r="2021" spans="2:18" ht="13" x14ac:dyDescent="0.3">
      <c r="B2021" s="58">
        <f t="shared" si="272"/>
        <v>0</v>
      </c>
      <c r="C2021" s="58" t="str">
        <f t="shared" si="273"/>
        <v/>
      </c>
      <c r="D2021" s="58" t="str">
        <f>IF(OR(E2021=0,E2021=""),"",COUNTIF($E$7:E2021,E2021)&amp;E2021)</f>
        <v/>
      </c>
      <c r="E2021" s="58" t="str">
        <f t="shared" si="274"/>
        <v/>
      </c>
      <c r="F2021" s="57">
        <f t="shared" si="275"/>
        <v>0</v>
      </c>
      <c r="H2021" s="51"/>
      <c r="I2021" s="50"/>
      <c r="J2021" s="50"/>
      <c r="K2021" s="50"/>
      <c r="L2021" s="55" t="str">
        <f t="shared" si="271"/>
        <v/>
      </c>
      <c r="M2021" s="48"/>
      <c r="N2021" s="49"/>
      <c r="O2021" s="50"/>
      <c r="P2021" s="81" t="str">
        <f t="shared" si="277"/>
        <v/>
      </c>
      <c r="Q2021" s="5"/>
      <c r="R2021" s="81" t="str">
        <f t="shared" si="276"/>
        <v/>
      </c>
    </row>
    <row r="2022" spans="2:18" ht="13" x14ac:dyDescent="0.3">
      <c r="B2022" s="58">
        <f t="shared" si="272"/>
        <v>0</v>
      </c>
      <c r="C2022" s="58" t="str">
        <f t="shared" si="273"/>
        <v/>
      </c>
      <c r="D2022" s="58" t="str">
        <f>IF(OR(E2022=0,E2022=""),"",COUNTIF($E$7:E2022,E2022)&amp;E2022)</f>
        <v/>
      </c>
      <c r="E2022" s="58" t="str">
        <f t="shared" si="274"/>
        <v/>
      </c>
      <c r="F2022" s="57">
        <f t="shared" si="275"/>
        <v>0</v>
      </c>
      <c r="H2022" s="51"/>
      <c r="I2022" s="50"/>
      <c r="J2022" s="50"/>
      <c r="K2022" s="50"/>
      <c r="L2022" s="55" t="str">
        <f t="shared" si="271"/>
        <v/>
      </c>
      <c r="M2022" s="48"/>
      <c r="N2022" s="49"/>
      <c r="O2022" s="50"/>
      <c r="P2022" s="81" t="str">
        <f t="shared" si="277"/>
        <v/>
      </c>
      <c r="Q2022" s="5"/>
      <c r="R2022" s="81" t="str">
        <f t="shared" si="276"/>
        <v/>
      </c>
    </row>
    <row r="2023" spans="2:18" ht="13" x14ac:dyDescent="0.3">
      <c r="B2023" s="58">
        <f t="shared" si="272"/>
        <v>0</v>
      </c>
      <c r="C2023" s="58" t="str">
        <f t="shared" si="273"/>
        <v/>
      </c>
      <c r="D2023" s="58" t="str">
        <f>IF(OR(E2023=0,E2023=""),"",COUNTIF($E$7:E2023,E2023)&amp;E2023)</f>
        <v/>
      </c>
      <c r="E2023" s="58" t="str">
        <f t="shared" si="274"/>
        <v/>
      </c>
      <c r="F2023" s="57">
        <f t="shared" si="275"/>
        <v>0</v>
      </c>
      <c r="H2023" s="51"/>
      <c r="I2023" s="50"/>
      <c r="J2023" s="50"/>
      <c r="K2023" s="50"/>
      <c r="L2023" s="55" t="str">
        <f t="shared" si="271"/>
        <v/>
      </c>
      <c r="M2023" s="48"/>
      <c r="N2023" s="49"/>
      <c r="O2023" s="50"/>
      <c r="P2023" s="81" t="str">
        <f t="shared" si="277"/>
        <v/>
      </c>
      <c r="Q2023" s="5"/>
      <c r="R2023" s="81" t="str">
        <f t="shared" si="276"/>
        <v/>
      </c>
    </row>
    <row r="2024" spans="2:18" ht="13" x14ac:dyDescent="0.3">
      <c r="B2024" s="58">
        <f t="shared" si="272"/>
        <v>0</v>
      </c>
      <c r="C2024" s="58" t="str">
        <f t="shared" si="273"/>
        <v/>
      </c>
      <c r="D2024" s="58" t="str">
        <f>IF(OR(E2024=0,E2024=""),"",COUNTIF($E$7:E2024,E2024)&amp;E2024)</f>
        <v/>
      </c>
      <c r="E2024" s="58" t="str">
        <f t="shared" si="274"/>
        <v/>
      </c>
      <c r="F2024" s="57">
        <f t="shared" si="275"/>
        <v>0</v>
      </c>
      <c r="H2024" s="51"/>
      <c r="I2024" s="50"/>
      <c r="J2024" s="50"/>
      <c r="K2024" s="50"/>
      <c r="L2024" s="55" t="str">
        <f t="shared" si="271"/>
        <v/>
      </c>
      <c r="M2024" s="48"/>
      <c r="N2024" s="49"/>
      <c r="O2024" s="50"/>
      <c r="P2024" s="81" t="str">
        <f t="shared" si="277"/>
        <v/>
      </c>
      <c r="Q2024" s="5"/>
      <c r="R2024" s="81" t="str">
        <f t="shared" si="276"/>
        <v/>
      </c>
    </row>
    <row r="2025" spans="2:18" ht="13" x14ac:dyDescent="0.3">
      <c r="B2025" s="58">
        <f t="shared" si="272"/>
        <v>0</v>
      </c>
      <c r="C2025" s="58" t="str">
        <f t="shared" si="273"/>
        <v/>
      </c>
      <c r="D2025" s="58" t="str">
        <f>IF(OR(E2025=0,E2025=""),"",COUNTIF($E$7:E2025,E2025)&amp;E2025)</f>
        <v/>
      </c>
      <c r="E2025" s="58" t="str">
        <f t="shared" si="274"/>
        <v/>
      </c>
      <c r="F2025" s="57">
        <f t="shared" si="275"/>
        <v>0</v>
      </c>
      <c r="H2025" s="51"/>
      <c r="I2025" s="50"/>
      <c r="J2025" s="50"/>
      <c r="K2025" s="85"/>
      <c r="L2025" s="55" t="str">
        <f t="shared" si="271"/>
        <v/>
      </c>
      <c r="M2025" s="48"/>
      <c r="N2025" s="49"/>
      <c r="O2025" s="50"/>
      <c r="P2025" s="81" t="str">
        <f t="shared" si="277"/>
        <v/>
      </c>
      <c r="Q2025" s="5"/>
      <c r="R2025" s="81" t="str">
        <f t="shared" si="276"/>
        <v/>
      </c>
    </row>
    <row r="2026" spans="2:18" ht="13" x14ac:dyDescent="0.3">
      <c r="B2026" s="58">
        <f t="shared" si="272"/>
        <v>0</v>
      </c>
      <c r="C2026" s="58" t="str">
        <f t="shared" si="273"/>
        <v/>
      </c>
      <c r="D2026" s="58" t="str">
        <f>IF(OR(E2026=0,E2026=""),"",COUNTIF($E$7:E2026,E2026)&amp;E2026)</f>
        <v/>
      </c>
      <c r="E2026" s="58" t="str">
        <f t="shared" si="274"/>
        <v/>
      </c>
      <c r="F2026" s="57">
        <f t="shared" si="275"/>
        <v>0</v>
      </c>
      <c r="H2026" s="51"/>
      <c r="I2026" s="50"/>
      <c r="J2026" s="50"/>
      <c r="K2026" s="50"/>
      <c r="L2026" s="55" t="str">
        <f t="shared" ref="L2026" si="280">IFERROR(IF(K2026="","",VLOOKUP(K2026,T_Akun,2,0)),"Cek Kembali Kode Akun nya!!!")</f>
        <v/>
      </c>
      <c r="M2026" s="48"/>
      <c r="N2026" s="49"/>
      <c r="O2026" s="50"/>
      <c r="P2026" s="81" t="str">
        <f t="shared" si="277"/>
        <v/>
      </c>
      <c r="Q2026" s="5"/>
      <c r="R2026" s="81" t="str">
        <f t="shared" si="276"/>
        <v/>
      </c>
    </row>
    <row r="2027" spans="2:18" ht="13" x14ac:dyDescent="0.3">
      <c r="B2027" s="58">
        <f t="shared" si="272"/>
        <v>0</v>
      </c>
      <c r="C2027" s="58" t="str">
        <f t="shared" si="273"/>
        <v/>
      </c>
      <c r="D2027" s="58" t="str">
        <f>IF(OR(E2027=0,E2027=""),"",COUNTIF($E$7:E2027,E2027)&amp;E2027)</f>
        <v/>
      </c>
      <c r="E2027" s="58" t="str">
        <f t="shared" si="274"/>
        <v/>
      </c>
      <c r="F2027" s="57">
        <f t="shared" si="275"/>
        <v>0</v>
      </c>
      <c r="H2027" s="51"/>
      <c r="I2027" s="50"/>
      <c r="J2027" s="50"/>
      <c r="K2027" s="50"/>
      <c r="L2027" s="55" t="str">
        <f t="shared" si="271"/>
        <v/>
      </c>
      <c r="M2027" s="48"/>
      <c r="N2027" s="49"/>
      <c r="O2027" s="50"/>
      <c r="P2027" s="81" t="str">
        <f t="shared" si="277"/>
        <v/>
      </c>
      <c r="Q2027" s="5"/>
      <c r="R2027" s="81" t="str">
        <f t="shared" si="276"/>
        <v/>
      </c>
    </row>
    <row r="2028" spans="2:18" ht="13" x14ac:dyDescent="0.3">
      <c r="B2028" s="58">
        <f t="shared" si="272"/>
        <v>0</v>
      </c>
      <c r="C2028" s="58" t="str">
        <f t="shared" si="273"/>
        <v/>
      </c>
      <c r="D2028" s="58" t="str">
        <f>IF(OR(E2028=0,E2028=""),"",COUNTIF($E$7:E2028,E2028)&amp;E2028)</f>
        <v/>
      </c>
      <c r="E2028" s="58" t="str">
        <f t="shared" si="274"/>
        <v/>
      </c>
      <c r="F2028" s="57">
        <f t="shared" si="275"/>
        <v>0</v>
      </c>
      <c r="H2028" s="51"/>
      <c r="I2028" s="50"/>
      <c r="J2028" s="50"/>
      <c r="K2028" s="50"/>
      <c r="L2028" s="55" t="str">
        <f t="shared" si="271"/>
        <v/>
      </c>
      <c r="M2028" s="48"/>
      <c r="N2028" s="49"/>
      <c r="O2028" s="50"/>
      <c r="P2028" s="81" t="str">
        <f t="shared" si="277"/>
        <v/>
      </c>
      <c r="Q2028" s="5"/>
      <c r="R2028" s="81" t="str">
        <f t="shared" si="276"/>
        <v/>
      </c>
    </row>
    <row r="2029" spans="2:18" ht="13" x14ac:dyDescent="0.3">
      <c r="B2029" s="58">
        <f t="shared" si="272"/>
        <v>0</v>
      </c>
      <c r="C2029" s="58" t="str">
        <f t="shared" si="273"/>
        <v/>
      </c>
      <c r="D2029" s="58" t="str">
        <f>IF(OR(E2029=0,E2029=""),"",COUNTIF($E$7:E2029,E2029)&amp;E2029)</f>
        <v/>
      </c>
      <c r="E2029" s="58" t="str">
        <f t="shared" si="274"/>
        <v/>
      </c>
      <c r="F2029" s="57">
        <f t="shared" si="275"/>
        <v>0</v>
      </c>
      <c r="H2029" s="51"/>
      <c r="I2029" s="50"/>
      <c r="J2029" s="50"/>
      <c r="K2029" s="50"/>
      <c r="L2029" s="55" t="str">
        <f t="shared" si="271"/>
        <v/>
      </c>
      <c r="M2029" s="48"/>
      <c r="N2029" s="49"/>
      <c r="O2029" s="50"/>
      <c r="P2029" s="81" t="str">
        <f t="shared" si="277"/>
        <v/>
      </c>
      <c r="Q2029" s="5"/>
      <c r="R2029" s="81" t="str">
        <f t="shared" si="276"/>
        <v/>
      </c>
    </row>
    <row r="2030" spans="2:18" ht="13" x14ac:dyDescent="0.3">
      <c r="B2030" s="58">
        <f t="shared" si="272"/>
        <v>0</v>
      </c>
      <c r="C2030" s="58" t="str">
        <f t="shared" si="273"/>
        <v/>
      </c>
      <c r="D2030" s="58" t="str">
        <f>IF(OR(E2030=0,E2030=""),"",COUNTIF($E$7:E2030,E2030)&amp;E2030)</f>
        <v/>
      </c>
      <c r="E2030" s="58" t="str">
        <f t="shared" si="274"/>
        <v/>
      </c>
      <c r="F2030" s="57">
        <f t="shared" si="275"/>
        <v>0</v>
      </c>
      <c r="H2030" s="51"/>
      <c r="I2030" s="50"/>
      <c r="J2030" s="50"/>
      <c r="K2030" s="50"/>
      <c r="L2030" s="55" t="str">
        <f t="shared" si="271"/>
        <v/>
      </c>
      <c r="M2030" s="48"/>
      <c r="N2030" s="49"/>
      <c r="O2030" s="50"/>
      <c r="P2030" s="81" t="str">
        <f t="shared" si="277"/>
        <v/>
      </c>
      <c r="Q2030" s="5"/>
      <c r="R2030" s="81" t="str">
        <f t="shared" si="276"/>
        <v/>
      </c>
    </row>
    <row r="2031" spans="2:18" ht="13" x14ac:dyDescent="0.3">
      <c r="B2031" s="58">
        <f t="shared" si="272"/>
        <v>0</v>
      </c>
      <c r="C2031" s="58" t="str">
        <f t="shared" si="273"/>
        <v/>
      </c>
      <c r="D2031" s="58" t="str">
        <f>IF(OR(E2031=0,E2031=""),"",COUNTIF($E$7:E2031,E2031)&amp;E2031)</f>
        <v/>
      </c>
      <c r="E2031" s="58" t="str">
        <f t="shared" si="274"/>
        <v/>
      </c>
      <c r="F2031" s="57">
        <f t="shared" si="275"/>
        <v>0</v>
      </c>
      <c r="H2031" s="51"/>
      <c r="I2031" s="50"/>
      <c r="J2031" s="50"/>
      <c r="K2031" s="50"/>
      <c r="L2031" s="55" t="str">
        <f t="shared" si="271"/>
        <v/>
      </c>
      <c r="M2031" s="48"/>
      <c r="N2031" s="49"/>
      <c r="O2031" s="50"/>
      <c r="P2031" s="81" t="str">
        <f t="shared" si="277"/>
        <v/>
      </c>
      <c r="Q2031" s="5"/>
      <c r="R2031" s="81" t="str">
        <f t="shared" si="276"/>
        <v/>
      </c>
    </row>
    <row r="2032" spans="2:18" ht="13" x14ac:dyDescent="0.3">
      <c r="B2032" s="58">
        <f t="shared" si="272"/>
        <v>0</v>
      </c>
      <c r="C2032" s="58" t="str">
        <f t="shared" si="273"/>
        <v/>
      </c>
      <c r="D2032" s="58" t="str">
        <f>IF(OR(E2032=0,E2032=""),"",COUNTIF($E$7:E2032,E2032)&amp;E2032)</f>
        <v/>
      </c>
      <c r="E2032" s="58" t="str">
        <f t="shared" si="274"/>
        <v/>
      </c>
      <c r="F2032" s="57">
        <f t="shared" si="275"/>
        <v>0</v>
      </c>
      <c r="H2032" s="51"/>
      <c r="I2032" s="50"/>
      <c r="J2032" s="50"/>
      <c r="K2032" s="50"/>
      <c r="L2032" s="55" t="str">
        <f t="shared" si="271"/>
        <v/>
      </c>
      <c r="M2032" s="48"/>
      <c r="N2032" s="49"/>
      <c r="O2032" s="50"/>
      <c r="P2032" s="81" t="str">
        <f t="shared" si="277"/>
        <v/>
      </c>
      <c r="Q2032" s="5"/>
      <c r="R2032" s="81" t="str">
        <f t="shared" si="276"/>
        <v/>
      </c>
    </row>
    <row r="2033" spans="2:18" ht="13" x14ac:dyDescent="0.3">
      <c r="B2033" s="58">
        <f t="shared" si="272"/>
        <v>0</v>
      </c>
      <c r="C2033" s="58" t="str">
        <f t="shared" si="273"/>
        <v/>
      </c>
      <c r="D2033" s="58" t="str">
        <f>IF(OR(E2033=0,E2033=""),"",COUNTIF($E$7:E2033,E2033)&amp;E2033)</f>
        <v/>
      </c>
      <c r="E2033" s="58" t="str">
        <f t="shared" si="274"/>
        <v/>
      </c>
      <c r="F2033" s="57">
        <f t="shared" si="275"/>
        <v>0</v>
      </c>
      <c r="H2033" s="51"/>
      <c r="I2033" s="50"/>
      <c r="J2033" s="50"/>
      <c r="K2033" s="50"/>
      <c r="L2033" s="55" t="str">
        <f t="shared" ref="L2033:L2096" si="281">IFERROR(IF(K2033="","",VLOOKUP(K2033,T_Akun,2,0)),"Cek Kembali Kode Akun nya!!!")</f>
        <v/>
      </c>
      <c r="M2033" s="48"/>
      <c r="N2033" s="49"/>
      <c r="O2033" s="50"/>
      <c r="P2033" s="81" t="str">
        <f t="shared" si="277"/>
        <v/>
      </c>
      <c r="Q2033" s="5"/>
      <c r="R2033" s="81" t="str">
        <f t="shared" si="276"/>
        <v/>
      </c>
    </row>
    <row r="2034" spans="2:18" ht="13" x14ac:dyDescent="0.3">
      <c r="B2034" s="58">
        <f t="shared" si="272"/>
        <v>0</v>
      </c>
      <c r="C2034" s="58" t="str">
        <f t="shared" si="273"/>
        <v/>
      </c>
      <c r="D2034" s="58" t="str">
        <f>IF(OR(E2034=0,E2034=""),"",COUNTIF($E$7:E2034,E2034)&amp;E2034)</f>
        <v/>
      </c>
      <c r="E2034" s="58" t="str">
        <f t="shared" si="274"/>
        <v/>
      </c>
      <c r="F2034" s="57">
        <f t="shared" si="275"/>
        <v>0</v>
      </c>
      <c r="H2034" s="51"/>
      <c r="I2034" s="50"/>
      <c r="J2034" s="50"/>
      <c r="K2034" s="50"/>
      <c r="L2034" s="55" t="str">
        <f t="shared" si="281"/>
        <v/>
      </c>
      <c r="M2034" s="48"/>
      <c r="N2034" s="49"/>
      <c r="O2034" s="50"/>
      <c r="P2034" s="81" t="str">
        <f t="shared" si="277"/>
        <v/>
      </c>
      <c r="Q2034" s="5"/>
      <c r="R2034" s="81" t="str">
        <f t="shared" si="276"/>
        <v/>
      </c>
    </row>
    <row r="2035" spans="2:18" ht="13" x14ac:dyDescent="0.3">
      <c r="B2035" s="58">
        <f t="shared" si="272"/>
        <v>0</v>
      </c>
      <c r="C2035" s="58" t="str">
        <f t="shared" si="273"/>
        <v/>
      </c>
      <c r="D2035" s="58" t="str">
        <f>IF(OR(E2035=0,E2035=""),"",COUNTIF($E$7:E2035,E2035)&amp;E2035)</f>
        <v/>
      </c>
      <c r="E2035" s="58" t="str">
        <f t="shared" si="274"/>
        <v/>
      </c>
      <c r="F2035" s="57">
        <f t="shared" si="275"/>
        <v>0</v>
      </c>
      <c r="H2035" s="51"/>
      <c r="I2035" s="50"/>
      <c r="J2035" s="50"/>
      <c r="K2035" s="50"/>
      <c r="L2035" s="55" t="str">
        <f t="shared" si="281"/>
        <v/>
      </c>
      <c r="M2035" s="48"/>
      <c r="N2035" s="49"/>
      <c r="O2035" s="50"/>
      <c r="P2035" s="81" t="str">
        <f t="shared" si="277"/>
        <v/>
      </c>
      <c r="Q2035" s="5"/>
      <c r="R2035" s="81" t="str">
        <f t="shared" si="276"/>
        <v/>
      </c>
    </row>
    <row r="2036" spans="2:18" ht="13" x14ac:dyDescent="0.3">
      <c r="B2036" s="58">
        <f t="shared" si="272"/>
        <v>0</v>
      </c>
      <c r="C2036" s="58" t="str">
        <f t="shared" si="273"/>
        <v/>
      </c>
      <c r="D2036" s="58" t="str">
        <f>IF(OR(E2036=0,E2036=""),"",COUNTIF($E$7:E2036,E2036)&amp;E2036)</f>
        <v/>
      </c>
      <c r="E2036" s="58" t="str">
        <f t="shared" si="274"/>
        <v/>
      </c>
      <c r="F2036" s="57">
        <f t="shared" si="275"/>
        <v>0</v>
      </c>
      <c r="H2036" s="51"/>
      <c r="I2036" s="50"/>
      <c r="J2036" s="50"/>
      <c r="K2036" s="50"/>
      <c r="L2036" s="55" t="str">
        <f t="shared" si="281"/>
        <v/>
      </c>
      <c r="M2036" s="48"/>
      <c r="N2036" s="49"/>
      <c r="O2036" s="50"/>
      <c r="P2036" s="81" t="str">
        <f t="shared" si="277"/>
        <v/>
      </c>
      <c r="Q2036" s="5"/>
      <c r="R2036" s="81" t="str">
        <f t="shared" si="276"/>
        <v/>
      </c>
    </row>
    <row r="2037" spans="2:18" ht="13" x14ac:dyDescent="0.3">
      <c r="B2037" s="58">
        <f t="shared" si="272"/>
        <v>0</v>
      </c>
      <c r="C2037" s="58" t="str">
        <f t="shared" si="273"/>
        <v/>
      </c>
      <c r="D2037" s="58" t="str">
        <f>IF(OR(E2037=0,E2037=""),"",COUNTIF($E$7:E2037,E2037)&amp;E2037)</f>
        <v/>
      </c>
      <c r="E2037" s="58" t="str">
        <f t="shared" si="274"/>
        <v/>
      </c>
      <c r="F2037" s="57">
        <f t="shared" si="275"/>
        <v>0</v>
      </c>
      <c r="H2037" s="51"/>
      <c r="I2037" s="50"/>
      <c r="J2037" s="50"/>
      <c r="K2037" s="50"/>
      <c r="L2037" s="55" t="str">
        <f t="shared" si="281"/>
        <v/>
      </c>
      <c r="M2037" s="48"/>
      <c r="N2037" s="49"/>
      <c r="O2037" s="50"/>
      <c r="P2037" s="81" t="str">
        <f t="shared" si="277"/>
        <v/>
      </c>
      <c r="Q2037" s="5"/>
      <c r="R2037" s="81" t="str">
        <f t="shared" si="276"/>
        <v/>
      </c>
    </row>
    <row r="2038" spans="2:18" ht="13" x14ac:dyDescent="0.3">
      <c r="B2038" s="58">
        <f t="shared" si="272"/>
        <v>0</v>
      </c>
      <c r="C2038" s="58" t="str">
        <f t="shared" si="273"/>
        <v/>
      </c>
      <c r="D2038" s="58" t="str">
        <f>IF(OR(E2038=0,E2038=""),"",COUNTIF($E$7:E2038,E2038)&amp;E2038)</f>
        <v/>
      </c>
      <c r="E2038" s="58" t="str">
        <f t="shared" si="274"/>
        <v/>
      </c>
      <c r="F2038" s="57">
        <f t="shared" si="275"/>
        <v>0</v>
      </c>
      <c r="H2038" s="51"/>
      <c r="I2038" s="50"/>
      <c r="J2038" s="50"/>
      <c r="K2038" s="50"/>
      <c r="L2038" s="55" t="str">
        <f t="shared" si="281"/>
        <v/>
      </c>
      <c r="M2038" s="48"/>
      <c r="N2038" s="49"/>
      <c r="O2038" s="50"/>
      <c r="P2038" s="81" t="str">
        <f t="shared" si="277"/>
        <v/>
      </c>
      <c r="Q2038" s="5"/>
      <c r="R2038" s="81" t="str">
        <f t="shared" si="276"/>
        <v/>
      </c>
    </row>
    <row r="2039" spans="2:18" ht="13" x14ac:dyDescent="0.3">
      <c r="B2039" s="58">
        <f t="shared" si="272"/>
        <v>0</v>
      </c>
      <c r="C2039" s="58" t="str">
        <f t="shared" si="273"/>
        <v/>
      </c>
      <c r="D2039" s="58" t="str">
        <f>IF(OR(E2039=0,E2039=""),"",COUNTIF($E$7:E2039,E2039)&amp;E2039)</f>
        <v/>
      </c>
      <c r="E2039" s="58" t="str">
        <f t="shared" si="274"/>
        <v/>
      </c>
      <c r="F2039" s="57">
        <f t="shared" si="275"/>
        <v>0</v>
      </c>
      <c r="H2039" s="51"/>
      <c r="I2039" s="50"/>
      <c r="J2039" s="50"/>
      <c r="K2039" s="50"/>
      <c r="L2039" s="55" t="str">
        <f t="shared" si="281"/>
        <v/>
      </c>
      <c r="M2039" s="48"/>
      <c r="N2039" s="49"/>
      <c r="O2039" s="50"/>
      <c r="P2039" s="81" t="str">
        <f t="shared" si="277"/>
        <v/>
      </c>
      <c r="Q2039" s="5"/>
      <c r="R2039" s="81" t="str">
        <f t="shared" si="276"/>
        <v/>
      </c>
    </row>
    <row r="2040" spans="2:18" ht="13" x14ac:dyDescent="0.3">
      <c r="B2040" s="58">
        <f t="shared" si="272"/>
        <v>0</v>
      </c>
      <c r="C2040" s="58" t="str">
        <f t="shared" si="273"/>
        <v/>
      </c>
      <c r="D2040" s="58" t="str">
        <f>IF(OR(E2040=0,E2040=""),"",COUNTIF($E$7:E2040,E2040)&amp;E2040)</f>
        <v/>
      </c>
      <c r="E2040" s="58" t="str">
        <f t="shared" si="274"/>
        <v/>
      </c>
      <c r="F2040" s="57">
        <f t="shared" si="275"/>
        <v>0</v>
      </c>
      <c r="H2040" s="51"/>
      <c r="I2040" s="50"/>
      <c r="J2040" s="50"/>
      <c r="K2040" s="50"/>
      <c r="L2040" s="55" t="str">
        <f t="shared" si="281"/>
        <v/>
      </c>
      <c r="M2040" s="48"/>
      <c r="N2040" s="49"/>
      <c r="O2040" s="50"/>
      <c r="P2040" s="81" t="str">
        <f t="shared" si="277"/>
        <v/>
      </c>
      <c r="Q2040" s="5"/>
      <c r="R2040" s="81" t="str">
        <f t="shared" si="276"/>
        <v/>
      </c>
    </row>
    <row r="2041" spans="2:18" ht="13" x14ac:dyDescent="0.3">
      <c r="B2041" s="58">
        <f t="shared" si="272"/>
        <v>0</v>
      </c>
      <c r="C2041" s="58" t="str">
        <f t="shared" si="273"/>
        <v/>
      </c>
      <c r="D2041" s="58" t="str">
        <f>IF(OR(E2041=0,E2041=""),"",COUNTIF($E$7:E2041,E2041)&amp;E2041)</f>
        <v/>
      </c>
      <c r="E2041" s="58" t="str">
        <f t="shared" si="274"/>
        <v/>
      </c>
      <c r="F2041" s="57">
        <f t="shared" si="275"/>
        <v>0</v>
      </c>
      <c r="H2041" s="51"/>
      <c r="I2041" s="50"/>
      <c r="J2041" s="50"/>
      <c r="K2041" s="50"/>
      <c r="L2041" s="55" t="str">
        <f t="shared" si="281"/>
        <v/>
      </c>
      <c r="M2041" s="48"/>
      <c r="N2041" s="49"/>
      <c r="O2041" s="50"/>
      <c r="P2041" s="81" t="str">
        <f t="shared" si="277"/>
        <v/>
      </c>
      <c r="Q2041" s="5"/>
      <c r="R2041" s="81" t="str">
        <f t="shared" si="276"/>
        <v/>
      </c>
    </row>
    <row r="2042" spans="2:18" ht="13" x14ac:dyDescent="0.3">
      <c r="B2042" s="58">
        <f t="shared" si="272"/>
        <v>0</v>
      </c>
      <c r="C2042" s="58" t="str">
        <f t="shared" si="273"/>
        <v/>
      </c>
      <c r="D2042" s="58" t="str">
        <f>IF(OR(E2042=0,E2042=""),"",COUNTIF($E$7:E2042,E2042)&amp;E2042)</f>
        <v/>
      </c>
      <c r="E2042" s="58" t="str">
        <f t="shared" si="274"/>
        <v/>
      </c>
      <c r="F2042" s="57">
        <f t="shared" si="275"/>
        <v>0</v>
      </c>
      <c r="H2042" s="51"/>
      <c r="I2042" s="50"/>
      <c r="J2042" s="50"/>
      <c r="K2042" s="50"/>
      <c r="L2042" s="55" t="str">
        <f t="shared" si="281"/>
        <v/>
      </c>
      <c r="M2042" s="48"/>
      <c r="N2042" s="49"/>
      <c r="O2042" s="50"/>
      <c r="P2042" s="81" t="str">
        <f t="shared" si="277"/>
        <v/>
      </c>
      <c r="Q2042" s="5"/>
      <c r="R2042" s="81" t="str">
        <f t="shared" si="276"/>
        <v/>
      </c>
    </row>
    <row r="2043" spans="2:18" ht="13" x14ac:dyDescent="0.3">
      <c r="B2043" s="58">
        <f t="shared" si="272"/>
        <v>0</v>
      </c>
      <c r="C2043" s="58" t="str">
        <f t="shared" si="273"/>
        <v/>
      </c>
      <c r="D2043" s="58" t="str">
        <f>IF(OR(E2043=0,E2043=""),"",COUNTIF($E$7:E2043,E2043)&amp;E2043)</f>
        <v/>
      </c>
      <c r="E2043" s="58" t="str">
        <f t="shared" si="274"/>
        <v/>
      </c>
      <c r="F2043" s="57">
        <f t="shared" si="275"/>
        <v>0</v>
      </c>
      <c r="H2043" s="51"/>
      <c r="I2043" s="50"/>
      <c r="J2043" s="50"/>
      <c r="K2043" s="50"/>
      <c r="L2043" s="55" t="str">
        <f t="shared" si="281"/>
        <v/>
      </c>
      <c r="M2043" s="48"/>
      <c r="N2043" s="49"/>
      <c r="O2043" s="50"/>
      <c r="P2043" s="81" t="str">
        <f t="shared" si="277"/>
        <v/>
      </c>
      <c r="Q2043" s="5"/>
      <c r="R2043" s="81" t="str">
        <f t="shared" si="276"/>
        <v/>
      </c>
    </row>
    <row r="2044" spans="2:18" ht="13" x14ac:dyDescent="0.3">
      <c r="B2044" s="58">
        <f t="shared" si="272"/>
        <v>0</v>
      </c>
      <c r="C2044" s="58" t="str">
        <f t="shared" si="273"/>
        <v/>
      </c>
      <c r="D2044" s="58" t="str">
        <f>IF(OR(E2044=0,E2044=""),"",COUNTIF($E$7:E2044,E2044)&amp;E2044)</f>
        <v/>
      </c>
      <c r="E2044" s="58" t="str">
        <f t="shared" si="274"/>
        <v/>
      </c>
      <c r="F2044" s="57">
        <f t="shared" si="275"/>
        <v>0</v>
      </c>
      <c r="H2044" s="51"/>
      <c r="I2044" s="50"/>
      <c r="J2044" s="50"/>
      <c r="K2044" s="50"/>
      <c r="L2044" s="55" t="str">
        <f t="shared" si="281"/>
        <v/>
      </c>
      <c r="M2044" s="48"/>
      <c r="N2044" s="49"/>
      <c r="O2044" s="50"/>
      <c r="P2044" s="81" t="str">
        <f t="shared" si="277"/>
        <v/>
      </c>
      <c r="Q2044" s="5"/>
      <c r="R2044" s="81" t="str">
        <f t="shared" si="276"/>
        <v/>
      </c>
    </row>
    <row r="2045" spans="2:18" ht="13" x14ac:dyDescent="0.3">
      <c r="B2045" s="58">
        <f t="shared" si="272"/>
        <v>0</v>
      </c>
      <c r="C2045" s="58" t="str">
        <f t="shared" si="273"/>
        <v/>
      </c>
      <c r="D2045" s="58" t="str">
        <f>IF(OR(E2045=0,E2045=""),"",COUNTIF($E$7:E2045,E2045)&amp;E2045)</f>
        <v/>
      </c>
      <c r="E2045" s="58" t="str">
        <f t="shared" si="274"/>
        <v/>
      </c>
      <c r="F2045" s="57">
        <f t="shared" si="275"/>
        <v>0</v>
      </c>
      <c r="H2045" s="51"/>
      <c r="I2045" s="50"/>
      <c r="J2045" s="50"/>
      <c r="K2045" s="50"/>
      <c r="L2045" s="55" t="str">
        <f t="shared" si="281"/>
        <v/>
      </c>
      <c r="M2045" s="48"/>
      <c r="N2045" s="49"/>
      <c r="O2045" s="50"/>
      <c r="P2045" s="81" t="str">
        <f t="shared" si="277"/>
        <v/>
      </c>
      <c r="Q2045" s="5"/>
      <c r="R2045" s="81" t="str">
        <f t="shared" si="276"/>
        <v/>
      </c>
    </row>
    <row r="2046" spans="2:18" ht="13" x14ac:dyDescent="0.3">
      <c r="B2046" s="58">
        <f t="shared" si="272"/>
        <v>0</v>
      </c>
      <c r="C2046" s="58" t="str">
        <f t="shared" si="273"/>
        <v/>
      </c>
      <c r="D2046" s="58" t="str">
        <f>IF(OR(E2046=0,E2046=""),"",COUNTIF($E$7:E2046,E2046)&amp;E2046)</f>
        <v/>
      </c>
      <c r="E2046" s="58" t="str">
        <f t="shared" si="274"/>
        <v/>
      </c>
      <c r="F2046" s="57">
        <f t="shared" si="275"/>
        <v>0</v>
      </c>
      <c r="H2046" s="51"/>
      <c r="I2046" s="50"/>
      <c r="J2046" s="50"/>
      <c r="K2046" s="50"/>
      <c r="L2046" s="55" t="str">
        <f t="shared" si="281"/>
        <v/>
      </c>
      <c r="M2046" s="48"/>
      <c r="N2046" s="49"/>
      <c r="O2046" s="50"/>
      <c r="P2046" s="81" t="str">
        <f t="shared" si="277"/>
        <v/>
      </c>
      <c r="Q2046" s="5"/>
      <c r="R2046" s="81" t="str">
        <f t="shared" si="276"/>
        <v/>
      </c>
    </row>
    <row r="2047" spans="2:18" ht="13" x14ac:dyDescent="0.3">
      <c r="B2047" s="58">
        <f t="shared" si="272"/>
        <v>0</v>
      </c>
      <c r="C2047" s="58" t="str">
        <f t="shared" si="273"/>
        <v/>
      </c>
      <c r="D2047" s="58" t="str">
        <f>IF(OR(E2047=0,E2047=""),"",COUNTIF($E$7:E2047,E2047)&amp;E2047)</f>
        <v/>
      </c>
      <c r="E2047" s="58" t="str">
        <f t="shared" si="274"/>
        <v/>
      </c>
      <c r="F2047" s="57">
        <f t="shared" si="275"/>
        <v>0</v>
      </c>
      <c r="H2047" s="51"/>
      <c r="I2047" s="50"/>
      <c r="J2047" s="50"/>
      <c r="K2047" s="50"/>
      <c r="L2047" s="55" t="str">
        <f t="shared" si="281"/>
        <v/>
      </c>
      <c r="M2047" s="48"/>
      <c r="N2047" s="49"/>
      <c r="O2047" s="50"/>
      <c r="P2047" s="81" t="str">
        <f t="shared" si="277"/>
        <v/>
      </c>
      <c r="Q2047" s="5"/>
      <c r="R2047" s="81" t="str">
        <f t="shared" si="276"/>
        <v/>
      </c>
    </row>
    <row r="2048" spans="2:18" ht="13" x14ac:dyDescent="0.3">
      <c r="B2048" s="58">
        <f t="shared" si="272"/>
        <v>0</v>
      </c>
      <c r="C2048" s="58" t="str">
        <f t="shared" si="273"/>
        <v/>
      </c>
      <c r="D2048" s="58" t="str">
        <f>IF(OR(E2048=0,E2048=""),"",COUNTIF($E$7:E2048,E2048)&amp;E2048)</f>
        <v/>
      </c>
      <c r="E2048" s="58" t="str">
        <f t="shared" si="274"/>
        <v/>
      </c>
      <c r="F2048" s="57">
        <f t="shared" si="275"/>
        <v>0</v>
      </c>
      <c r="H2048" s="51"/>
      <c r="I2048" s="50"/>
      <c r="J2048" s="50"/>
      <c r="K2048" s="50"/>
      <c r="L2048" s="55" t="str">
        <f t="shared" si="281"/>
        <v/>
      </c>
      <c r="M2048" s="48"/>
      <c r="N2048" s="49"/>
      <c r="O2048" s="50"/>
      <c r="P2048" s="81" t="str">
        <f t="shared" si="277"/>
        <v/>
      </c>
      <c r="Q2048" s="5"/>
      <c r="R2048" s="81" t="str">
        <f t="shared" si="276"/>
        <v/>
      </c>
    </row>
    <row r="2049" spans="2:18" ht="13" x14ac:dyDescent="0.3">
      <c r="B2049" s="58">
        <f t="shared" si="272"/>
        <v>0</v>
      </c>
      <c r="C2049" s="58" t="str">
        <f t="shared" si="273"/>
        <v/>
      </c>
      <c r="D2049" s="58" t="str">
        <f>IF(OR(E2049=0,E2049=""),"",COUNTIF($E$7:E2049,E2049)&amp;E2049)</f>
        <v/>
      </c>
      <c r="E2049" s="58" t="str">
        <f t="shared" si="274"/>
        <v/>
      </c>
      <c r="F2049" s="57">
        <f t="shared" si="275"/>
        <v>0</v>
      </c>
      <c r="H2049" s="51"/>
      <c r="I2049" s="50"/>
      <c r="J2049" s="50"/>
      <c r="K2049" s="50"/>
      <c r="L2049" s="55" t="str">
        <f t="shared" si="281"/>
        <v/>
      </c>
      <c r="M2049" s="48"/>
      <c r="N2049" s="49"/>
      <c r="O2049" s="50"/>
      <c r="P2049" s="81" t="str">
        <f t="shared" si="277"/>
        <v/>
      </c>
      <c r="Q2049" s="5"/>
      <c r="R2049" s="81" t="str">
        <f t="shared" si="276"/>
        <v/>
      </c>
    </row>
    <row r="2050" spans="2:18" ht="13" x14ac:dyDescent="0.3">
      <c r="B2050" s="58">
        <f t="shared" si="272"/>
        <v>0</v>
      </c>
      <c r="C2050" s="58" t="str">
        <f t="shared" si="273"/>
        <v/>
      </c>
      <c r="D2050" s="58" t="str">
        <f>IF(OR(E2050=0,E2050=""),"",COUNTIF($E$7:E2050,E2050)&amp;E2050)</f>
        <v/>
      </c>
      <c r="E2050" s="58" t="str">
        <f t="shared" si="274"/>
        <v/>
      </c>
      <c r="F2050" s="57">
        <f t="shared" si="275"/>
        <v>0</v>
      </c>
      <c r="H2050" s="51"/>
      <c r="I2050" s="50"/>
      <c r="J2050" s="50"/>
      <c r="K2050" s="50"/>
      <c r="L2050" s="55" t="str">
        <f t="shared" si="281"/>
        <v/>
      </c>
      <c r="M2050" s="48"/>
      <c r="N2050" s="49"/>
      <c r="O2050" s="50"/>
      <c r="P2050" s="81" t="str">
        <f t="shared" si="277"/>
        <v/>
      </c>
      <c r="Q2050" s="5"/>
      <c r="R2050" s="81" t="str">
        <f t="shared" si="276"/>
        <v/>
      </c>
    </row>
    <row r="2051" spans="2:18" ht="13" x14ac:dyDescent="0.3">
      <c r="B2051" s="58">
        <f t="shared" si="272"/>
        <v>0</v>
      </c>
      <c r="C2051" s="58" t="str">
        <f t="shared" si="273"/>
        <v/>
      </c>
      <c r="D2051" s="58" t="str">
        <f>IF(OR(E2051=0,E2051=""),"",COUNTIF($E$7:E2051,E2051)&amp;E2051)</f>
        <v/>
      </c>
      <c r="E2051" s="58" t="str">
        <f t="shared" si="274"/>
        <v/>
      </c>
      <c r="F2051" s="57">
        <f t="shared" si="275"/>
        <v>0</v>
      </c>
      <c r="H2051" s="51"/>
      <c r="I2051" s="50"/>
      <c r="J2051" s="50"/>
      <c r="K2051" s="50"/>
      <c r="L2051" s="55" t="str">
        <f t="shared" si="281"/>
        <v/>
      </c>
      <c r="M2051" s="48"/>
      <c r="N2051" s="49"/>
      <c r="O2051" s="50"/>
      <c r="P2051" s="81" t="str">
        <f t="shared" si="277"/>
        <v/>
      </c>
      <c r="Q2051" s="5"/>
      <c r="R2051" s="81" t="str">
        <f t="shared" si="276"/>
        <v/>
      </c>
    </row>
    <row r="2052" spans="2:18" ht="13" x14ac:dyDescent="0.3">
      <c r="B2052" s="58">
        <f t="shared" si="272"/>
        <v>0</v>
      </c>
      <c r="C2052" s="58" t="str">
        <f t="shared" si="273"/>
        <v/>
      </c>
      <c r="D2052" s="58" t="str">
        <f>IF(OR(E2052=0,E2052=""),"",COUNTIF($E$7:E2052,E2052)&amp;E2052)</f>
        <v/>
      </c>
      <c r="E2052" s="58" t="str">
        <f t="shared" si="274"/>
        <v/>
      </c>
      <c r="F2052" s="57">
        <f t="shared" si="275"/>
        <v>0</v>
      </c>
      <c r="H2052" s="51"/>
      <c r="I2052" s="50"/>
      <c r="J2052" s="50"/>
      <c r="K2052" s="50"/>
      <c r="L2052" s="55" t="str">
        <f t="shared" si="281"/>
        <v/>
      </c>
      <c r="M2052" s="48"/>
      <c r="N2052" s="49"/>
      <c r="O2052" s="50"/>
      <c r="P2052" s="81" t="str">
        <f t="shared" si="277"/>
        <v/>
      </c>
      <c r="Q2052" s="5"/>
      <c r="R2052" s="81" t="str">
        <f t="shared" si="276"/>
        <v/>
      </c>
    </row>
    <row r="2053" spans="2:18" ht="13" x14ac:dyDescent="0.3">
      <c r="B2053" s="58">
        <f t="shared" si="272"/>
        <v>0</v>
      </c>
      <c r="C2053" s="58" t="str">
        <f t="shared" si="273"/>
        <v/>
      </c>
      <c r="D2053" s="58" t="str">
        <f>IF(OR(E2053=0,E2053=""),"",COUNTIF($E$7:E2053,E2053)&amp;E2053)</f>
        <v/>
      </c>
      <c r="E2053" s="58" t="str">
        <f t="shared" si="274"/>
        <v/>
      </c>
      <c r="F2053" s="57">
        <f t="shared" si="275"/>
        <v>0</v>
      </c>
      <c r="H2053" s="51"/>
      <c r="I2053" s="50"/>
      <c r="J2053" s="50"/>
      <c r="K2053" s="50"/>
      <c r="L2053" s="55" t="str">
        <f t="shared" si="281"/>
        <v/>
      </c>
      <c r="M2053" s="48"/>
      <c r="N2053" s="49"/>
      <c r="O2053" s="50"/>
      <c r="P2053" s="81" t="str">
        <f t="shared" si="277"/>
        <v/>
      </c>
      <c r="Q2053" s="5"/>
      <c r="R2053" s="81" t="str">
        <f t="shared" si="276"/>
        <v/>
      </c>
    </row>
    <row r="2054" spans="2:18" ht="13" x14ac:dyDescent="0.3">
      <c r="B2054" s="58">
        <f t="shared" si="272"/>
        <v>0</v>
      </c>
      <c r="C2054" s="58" t="str">
        <f t="shared" si="273"/>
        <v/>
      </c>
      <c r="D2054" s="58" t="str">
        <f>IF(OR(E2054=0,E2054=""),"",COUNTIF($E$7:E2054,E2054)&amp;E2054)</f>
        <v/>
      </c>
      <c r="E2054" s="58" t="str">
        <f t="shared" si="274"/>
        <v/>
      </c>
      <c r="F2054" s="57">
        <f t="shared" si="275"/>
        <v>0</v>
      </c>
      <c r="H2054" s="51"/>
      <c r="I2054" s="50"/>
      <c r="J2054" s="50"/>
      <c r="K2054" s="50"/>
      <c r="L2054" s="55" t="str">
        <f t="shared" si="281"/>
        <v/>
      </c>
      <c r="M2054" s="48"/>
      <c r="N2054" s="49"/>
      <c r="O2054" s="50"/>
      <c r="P2054" s="81" t="str">
        <f t="shared" si="277"/>
        <v/>
      </c>
      <c r="Q2054" s="5"/>
      <c r="R2054" s="81" t="str">
        <f t="shared" si="276"/>
        <v/>
      </c>
    </row>
    <row r="2055" spans="2:18" ht="13" x14ac:dyDescent="0.3">
      <c r="B2055" s="58">
        <f t="shared" si="272"/>
        <v>0</v>
      </c>
      <c r="C2055" s="58" t="str">
        <f t="shared" si="273"/>
        <v/>
      </c>
      <c r="D2055" s="58" t="str">
        <f>IF(OR(E2055=0,E2055=""),"",COUNTIF($E$7:E2055,E2055)&amp;E2055)</f>
        <v/>
      </c>
      <c r="E2055" s="58" t="str">
        <f t="shared" si="274"/>
        <v/>
      </c>
      <c r="F2055" s="57">
        <f t="shared" si="275"/>
        <v>0</v>
      </c>
      <c r="H2055" s="51"/>
      <c r="I2055" s="50"/>
      <c r="J2055" s="50"/>
      <c r="K2055" s="50"/>
      <c r="L2055" s="55" t="str">
        <f t="shared" si="281"/>
        <v/>
      </c>
      <c r="M2055" s="48"/>
      <c r="N2055" s="49"/>
      <c r="O2055" s="50"/>
      <c r="P2055" s="81" t="str">
        <f t="shared" si="277"/>
        <v/>
      </c>
      <c r="Q2055" s="5"/>
      <c r="R2055" s="81" t="str">
        <f t="shared" si="276"/>
        <v/>
      </c>
    </row>
    <row r="2056" spans="2:18" ht="13" x14ac:dyDescent="0.3">
      <c r="B2056" s="58">
        <f t="shared" si="272"/>
        <v>0</v>
      </c>
      <c r="C2056" s="58" t="str">
        <f t="shared" si="273"/>
        <v/>
      </c>
      <c r="D2056" s="58" t="str">
        <f>IF(OR(E2056=0,E2056=""),"",COUNTIF($E$7:E2056,E2056)&amp;E2056)</f>
        <v/>
      </c>
      <c r="E2056" s="58" t="str">
        <f t="shared" si="274"/>
        <v/>
      </c>
      <c r="F2056" s="57">
        <f t="shared" si="275"/>
        <v>0</v>
      </c>
      <c r="H2056" s="51"/>
      <c r="I2056" s="50"/>
      <c r="J2056" s="50"/>
      <c r="K2056" s="50"/>
      <c r="L2056" s="55" t="str">
        <f t="shared" si="281"/>
        <v/>
      </c>
      <c r="M2056" s="48"/>
      <c r="N2056" s="49"/>
      <c r="O2056" s="50"/>
      <c r="P2056" s="81" t="str">
        <f t="shared" si="277"/>
        <v/>
      </c>
      <c r="Q2056" s="5"/>
      <c r="R2056" s="81" t="str">
        <f t="shared" si="276"/>
        <v/>
      </c>
    </row>
    <row r="2057" spans="2:18" ht="13" x14ac:dyDescent="0.3">
      <c r="B2057" s="58">
        <f t="shared" si="272"/>
        <v>0</v>
      </c>
      <c r="C2057" s="58" t="str">
        <f t="shared" si="273"/>
        <v/>
      </c>
      <c r="D2057" s="58" t="str">
        <f>IF(OR(E2057=0,E2057=""),"",COUNTIF($E$7:E2057,E2057)&amp;E2057)</f>
        <v/>
      </c>
      <c r="E2057" s="58" t="str">
        <f t="shared" si="274"/>
        <v/>
      </c>
      <c r="F2057" s="57">
        <f t="shared" si="275"/>
        <v>0</v>
      </c>
      <c r="H2057" s="51"/>
      <c r="I2057" s="50"/>
      <c r="J2057" s="50"/>
      <c r="K2057" s="50"/>
      <c r="L2057" s="55" t="str">
        <f t="shared" si="281"/>
        <v/>
      </c>
      <c r="M2057" s="48"/>
      <c r="N2057" s="49"/>
      <c r="O2057" s="50"/>
      <c r="P2057" s="81" t="str">
        <f t="shared" si="277"/>
        <v/>
      </c>
      <c r="Q2057" s="5"/>
      <c r="R2057" s="81" t="str">
        <f t="shared" si="276"/>
        <v/>
      </c>
    </row>
    <row r="2058" spans="2:18" ht="13" x14ac:dyDescent="0.3">
      <c r="B2058" s="58">
        <f t="shared" si="272"/>
        <v>0</v>
      </c>
      <c r="C2058" s="58" t="str">
        <f t="shared" si="273"/>
        <v/>
      </c>
      <c r="D2058" s="58" t="str">
        <f>IF(OR(E2058=0,E2058=""),"",COUNTIF($E$7:E2058,E2058)&amp;E2058)</f>
        <v/>
      </c>
      <c r="E2058" s="58" t="str">
        <f t="shared" si="274"/>
        <v/>
      </c>
      <c r="F2058" s="57">
        <f t="shared" si="275"/>
        <v>0</v>
      </c>
      <c r="H2058" s="51"/>
      <c r="I2058" s="50"/>
      <c r="J2058" s="50"/>
      <c r="K2058" s="50"/>
      <c r="L2058" s="55" t="str">
        <f t="shared" si="281"/>
        <v/>
      </c>
      <c r="M2058" s="48"/>
      <c r="N2058" s="49"/>
      <c r="O2058" s="50"/>
      <c r="P2058" s="81" t="str">
        <f t="shared" si="277"/>
        <v/>
      </c>
      <c r="Q2058" s="5"/>
      <c r="R2058" s="81" t="str">
        <f t="shared" si="276"/>
        <v/>
      </c>
    </row>
    <row r="2059" spans="2:18" ht="13" x14ac:dyDescent="0.3">
      <c r="B2059" s="58">
        <f t="shared" si="272"/>
        <v>0</v>
      </c>
      <c r="C2059" s="58" t="str">
        <f t="shared" si="273"/>
        <v/>
      </c>
      <c r="D2059" s="58" t="str">
        <f>IF(OR(E2059=0,E2059=""),"",COUNTIF($E$7:E2059,E2059)&amp;E2059)</f>
        <v/>
      </c>
      <c r="E2059" s="58" t="str">
        <f t="shared" si="274"/>
        <v/>
      </c>
      <c r="F2059" s="57">
        <f t="shared" si="275"/>
        <v>0</v>
      </c>
      <c r="H2059" s="51"/>
      <c r="I2059" s="50"/>
      <c r="J2059" s="50"/>
      <c r="K2059" s="50"/>
      <c r="L2059" s="55" t="str">
        <f t="shared" si="281"/>
        <v/>
      </c>
      <c r="M2059" s="48"/>
      <c r="N2059" s="49"/>
      <c r="O2059" s="50"/>
      <c r="P2059" s="81" t="str">
        <f t="shared" si="277"/>
        <v/>
      </c>
      <c r="Q2059" s="5"/>
      <c r="R2059" s="81" t="str">
        <f t="shared" si="276"/>
        <v/>
      </c>
    </row>
    <row r="2060" spans="2:18" ht="13" x14ac:dyDescent="0.3">
      <c r="B2060" s="58">
        <f t="shared" si="272"/>
        <v>0</v>
      </c>
      <c r="C2060" s="58" t="str">
        <f t="shared" si="273"/>
        <v/>
      </c>
      <c r="D2060" s="58" t="str">
        <f>IF(OR(E2060=0,E2060=""),"",COUNTIF($E$7:E2060,E2060)&amp;E2060)</f>
        <v/>
      </c>
      <c r="E2060" s="58" t="str">
        <f t="shared" si="274"/>
        <v/>
      </c>
      <c r="F2060" s="57">
        <f t="shared" si="275"/>
        <v>0</v>
      </c>
      <c r="H2060" s="51"/>
      <c r="I2060" s="50"/>
      <c r="J2060" s="50"/>
      <c r="K2060" s="50"/>
      <c r="L2060" s="55" t="str">
        <f t="shared" si="281"/>
        <v/>
      </c>
      <c r="M2060" s="48"/>
      <c r="N2060" s="49"/>
      <c r="O2060" s="50"/>
      <c r="P2060" s="81" t="str">
        <f t="shared" si="277"/>
        <v/>
      </c>
      <c r="Q2060" s="5"/>
      <c r="R2060" s="81" t="str">
        <f t="shared" si="276"/>
        <v/>
      </c>
    </row>
    <row r="2061" spans="2:18" ht="13" x14ac:dyDescent="0.3">
      <c r="B2061" s="58">
        <f t="shared" si="272"/>
        <v>0</v>
      </c>
      <c r="C2061" s="58" t="str">
        <f t="shared" si="273"/>
        <v/>
      </c>
      <c r="D2061" s="58" t="str">
        <f>IF(OR(E2061=0,E2061=""),"",COUNTIF($E$7:E2061,E2061)&amp;E2061)</f>
        <v/>
      </c>
      <c r="E2061" s="58" t="str">
        <f t="shared" si="274"/>
        <v/>
      </c>
      <c r="F2061" s="57">
        <f t="shared" si="275"/>
        <v>0</v>
      </c>
      <c r="H2061" s="51"/>
      <c r="I2061" s="50"/>
      <c r="J2061" s="50"/>
      <c r="K2061" s="50"/>
      <c r="L2061" s="55" t="str">
        <f t="shared" si="281"/>
        <v/>
      </c>
      <c r="M2061" s="48"/>
      <c r="N2061" s="49"/>
      <c r="O2061" s="50"/>
      <c r="P2061" s="81" t="str">
        <f t="shared" si="277"/>
        <v/>
      </c>
      <c r="Q2061" s="5"/>
      <c r="R2061" s="81" t="str">
        <f t="shared" si="276"/>
        <v/>
      </c>
    </row>
    <row r="2062" spans="2:18" ht="13" x14ac:dyDescent="0.3">
      <c r="B2062" s="58">
        <f t="shared" si="272"/>
        <v>0</v>
      </c>
      <c r="C2062" s="58" t="str">
        <f t="shared" si="273"/>
        <v/>
      </c>
      <c r="D2062" s="58" t="str">
        <f>IF(OR(E2062=0,E2062=""),"",COUNTIF($E$7:E2062,E2062)&amp;E2062)</f>
        <v/>
      </c>
      <c r="E2062" s="58" t="str">
        <f t="shared" si="274"/>
        <v/>
      </c>
      <c r="F2062" s="57">
        <f t="shared" si="275"/>
        <v>0</v>
      </c>
      <c r="H2062" s="51"/>
      <c r="I2062" s="50"/>
      <c r="J2062" s="50"/>
      <c r="K2062" s="50"/>
      <c r="L2062" s="55" t="str">
        <f t="shared" si="281"/>
        <v/>
      </c>
      <c r="M2062" s="48"/>
      <c r="N2062" s="49"/>
      <c r="O2062" s="50"/>
      <c r="P2062" s="81" t="str">
        <f t="shared" si="277"/>
        <v/>
      </c>
      <c r="Q2062" s="5"/>
      <c r="R2062" s="81" t="str">
        <f t="shared" si="276"/>
        <v/>
      </c>
    </row>
    <row r="2063" spans="2:18" ht="13" x14ac:dyDescent="0.3">
      <c r="B2063" s="58">
        <f t="shared" si="272"/>
        <v>0</v>
      </c>
      <c r="C2063" s="58" t="str">
        <f t="shared" si="273"/>
        <v/>
      </c>
      <c r="D2063" s="58" t="str">
        <f>IF(OR(E2063=0,E2063=""),"",COUNTIF($E$7:E2063,E2063)&amp;E2063)</f>
        <v/>
      </c>
      <c r="E2063" s="58" t="str">
        <f t="shared" si="274"/>
        <v/>
      </c>
      <c r="F2063" s="57">
        <f t="shared" si="275"/>
        <v>0</v>
      </c>
      <c r="H2063" s="51"/>
      <c r="I2063" s="50"/>
      <c r="J2063" s="50"/>
      <c r="K2063" s="50"/>
      <c r="L2063" s="55" t="str">
        <f t="shared" si="281"/>
        <v/>
      </c>
      <c r="M2063" s="48"/>
      <c r="N2063" s="49"/>
      <c r="O2063" s="50"/>
      <c r="P2063" s="81" t="str">
        <f t="shared" si="277"/>
        <v/>
      </c>
      <c r="Q2063" s="5"/>
      <c r="R2063" s="81" t="str">
        <f t="shared" si="276"/>
        <v/>
      </c>
    </row>
    <row r="2064" spans="2:18" ht="13" x14ac:dyDescent="0.3">
      <c r="B2064" s="58">
        <f t="shared" si="272"/>
        <v>0</v>
      </c>
      <c r="C2064" s="58" t="str">
        <f t="shared" si="273"/>
        <v/>
      </c>
      <c r="D2064" s="58" t="str">
        <f>IF(OR(E2064=0,E2064=""),"",COUNTIF($E$7:E2064,E2064)&amp;E2064)</f>
        <v/>
      </c>
      <c r="E2064" s="58" t="str">
        <f t="shared" si="274"/>
        <v/>
      </c>
      <c r="F2064" s="57">
        <f t="shared" si="275"/>
        <v>0</v>
      </c>
      <c r="H2064" s="51"/>
      <c r="I2064" s="50"/>
      <c r="J2064" s="50"/>
      <c r="K2064" s="50"/>
      <c r="L2064" s="55" t="str">
        <f t="shared" si="281"/>
        <v/>
      </c>
      <c r="M2064" s="48"/>
      <c r="N2064" s="49"/>
      <c r="O2064" s="50"/>
      <c r="P2064" s="81" t="str">
        <f t="shared" si="277"/>
        <v/>
      </c>
      <c r="Q2064" s="5"/>
      <c r="R2064" s="81" t="str">
        <f t="shared" si="276"/>
        <v/>
      </c>
    </row>
    <row r="2065" spans="2:18" ht="13" x14ac:dyDescent="0.3">
      <c r="B2065" s="58">
        <f t="shared" si="272"/>
        <v>0</v>
      </c>
      <c r="C2065" s="58" t="str">
        <f t="shared" si="273"/>
        <v/>
      </c>
      <c r="D2065" s="58" t="str">
        <f>IF(OR(E2065=0,E2065=""),"",COUNTIF($E$7:E2065,E2065)&amp;E2065)</f>
        <v/>
      </c>
      <c r="E2065" s="58" t="str">
        <f t="shared" si="274"/>
        <v/>
      </c>
      <c r="F2065" s="57">
        <f t="shared" si="275"/>
        <v>0</v>
      </c>
      <c r="H2065" s="51"/>
      <c r="I2065" s="50"/>
      <c r="J2065" s="50"/>
      <c r="K2065" s="50"/>
      <c r="L2065" s="55" t="str">
        <f t="shared" si="281"/>
        <v/>
      </c>
      <c r="M2065" s="48"/>
      <c r="N2065" s="49"/>
      <c r="O2065" s="50"/>
      <c r="P2065" s="81" t="str">
        <f t="shared" si="277"/>
        <v/>
      </c>
      <c r="Q2065" s="5"/>
      <c r="R2065" s="81" t="str">
        <f t="shared" si="276"/>
        <v/>
      </c>
    </row>
    <row r="2066" spans="2:18" ht="13" x14ac:dyDescent="0.3">
      <c r="B2066" s="58">
        <f t="shared" ref="B2066:B2129" si="282">IF(C2066&lt;&gt;"","",K2066)</f>
        <v>0</v>
      </c>
      <c r="C2066" s="58" t="str">
        <f t="shared" ref="C2066:C2129" si="283">IF(LEFT(I2066,3)="JP-",K2066,"")</f>
        <v/>
      </c>
      <c r="D2066" s="58" t="str">
        <f>IF(OR(E2066=0,E2066=""),"",COUNTIF($E$7:E2066,E2066)&amp;E2066)</f>
        <v/>
      </c>
      <c r="E2066" s="58" t="str">
        <f t="shared" ref="E2066:E2129" si="284">IF(K2066=Filter_BB,K2066,"")</f>
        <v/>
      </c>
      <c r="F2066" s="57">
        <f t="shared" ref="F2066:F2129" si="285">IF(J2066="",0,1)</f>
        <v>0</v>
      </c>
      <c r="H2066" s="51"/>
      <c r="I2066" s="50"/>
      <c r="J2066" s="50"/>
      <c r="K2066" s="50"/>
      <c r="L2066" s="55" t="str">
        <f t="shared" si="281"/>
        <v/>
      </c>
      <c r="M2066" s="48"/>
      <c r="N2066" s="49"/>
      <c r="O2066" s="50"/>
      <c r="P2066" s="81" t="str">
        <f t="shared" si="277"/>
        <v/>
      </c>
      <c r="Q2066" s="5"/>
      <c r="R2066" s="81" t="str">
        <f t="shared" ref="R2066:R2129" si="286">IF($O2066&gt;0,$O2066,IF($H2066&gt;0,IF($O2067&gt;0,$O2067,""),""))</f>
        <v/>
      </c>
    </row>
    <row r="2067" spans="2:18" ht="13" x14ac:dyDescent="0.3">
      <c r="B2067" s="58">
        <f t="shared" si="282"/>
        <v>0</v>
      </c>
      <c r="C2067" s="58" t="str">
        <f t="shared" si="283"/>
        <v/>
      </c>
      <c r="D2067" s="58" t="str">
        <f>IF(OR(E2067=0,E2067=""),"",COUNTIF($E$7:E2067,E2067)&amp;E2067)</f>
        <v/>
      </c>
      <c r="E2067" s="58" t="str">
        <f t="shared" si="284"/>
        <v/>
      </c>
      <c r="F2067" s="57">
        <f t="shared" si="285"/>
        <v>0</v>
      </c>
      <c r="H2067" s="51"/>
      <c r="I2067" s="50"/>
      <c r="J2067" s="50"/>
      <c r="K2067" s="50"/>
      <c r="L2067" s="55" t="str">
        <f t="shared" si="281"/>
        <v/>
      </c>
      <c r="M2067" s="48"/>
      <c r="N2067" s="49"/>
      <c r="O2067" s="50"/>
      <c r="P2067" s="81" t="str">
        <f t="shared" ref="P2067:P2130" si="287">IF(O2067&gt;0,O2067,IF(H2067&gt;0,IF(OR(P2066="F.TTD",P2066=""),R2068,P2066),""))</f>
        <v/>
      </c>
      <c r="Q2067" s="5"/>
      <c r="R2067" s="81" t="str">
        <f t="shared" si="286"/>
        <v/>
      </c>
    </row>
    <row r="2068" spans="2:18" ht="13" x14ac:dyDescent="0.3">
      <c r="B2068" s="58">
        <f t="shared" si="282"/>
        <v>0</v>
      </c>
      <c r="C2068" s="58" t="str">
        <f t="shared" si="283"/>
        <v/>
      </c>
      <c r="D2068" s="58" t="str">
        <f>IF(OR(E2068=0,E2068=""),"",COUNTIF($E$7:E2068,E2068)&amp;E2068)</f>
        <v/>
      </c>
      <c r="E2068" s="58" t="str">
        <f t="shared" si="284"/>
        <v/>
      </c>
      <c r="F2068" s="57">
        <f t="shared" si="285"/>
        <v>0</v>
      </c>
      <c r="H2068" s="51"/>
      <c r="I2068" s="50"/>
      <c r="J2068" s="50"/>
      <c r="K2068" s="50"/>
      <c r="L2068" s="55" t="str">
        <f t="shared" si="281"/>
        <v/>
      </c>
      <c r="M2068" s="48"/>
      <c r="N2068" s="49"/>
      <c r="O2068" s="50"/>
      <c r="P2068" s="81" t="str">
        <f t="shared" si="287"/>
        <v/>
      </c>
      <c r="Q2068" s="5"/>
      <c r="R2068" s="81" t="str">
        <f t="shared" si="286"/>
        <v/>
      </c>
    </row>
    <row r="2069" spans="2:18" ht="13" x14ac:dyDescent="0.3">
      <c r="B2069" s="58">
        <f t="shared" si="282"/>
        <v>0</v>
      </c>
      <c r="C2069" s="58" t="str">
        <f t="shared" si="283"/>
        <v/>
      </c>
      <c r="D2069" s="58" t="str">
        <f>IF(OR(E2069=0,E2069=""),"",COUNTIF($E$7:E2069,E2069)&amp;E2069)</f>
        <v/>
      </c>
      <c r="E2069" s="58" t="str">
        <f t="shared" si="284"/>
        <v/>
      </c>
      <c r="F2069" s="57">
        <f t="shared" si="285"/>
        <v>0</v>
      </c>
      <c r="H2069" s="51"/>
      <c r="I2069" s="50"/>
      <c r="J2069" s="50"/>
      <c r="K2069" s="50"/>
      <c r="L2069" s="55" t="str">
        <f t="shared" si="281"/>
        <v/>
      </c>
      <c r="M2069" s="48"/>
      <c r="N2069" s="49"/>
      <c r="O2069" s="50"/>
      <c r="P2069" s="81" t="str">
        <f t="shared" si="287"/>
        <v/>
      </c>
      <c r="Q2069" s="5"/>
      <c r="R2069" s="81" t="str">
        <f t="shared" si="286"/>
        <v/>
      </c>
    </row>
    <row r="2070" spans="2:18" ht="13" x14ac:dyDescent="0.3">
      <c r="B2070" s="58">
        <f t="shared" si="282"/>
        <v>0</v>
      </c>
      <c r="C2070" s="58" t="str">
        <f t="shared" si="283"/>
        <v/>
      </c>
      <c r="D2070" s="58" t="str">
        <f>IF(OR(E2070=0,E2070=""),"",COUNTIF($E$7:E2070,E2070)&amp;E2070)</f>
        <v/>
      </c>
      <c r="E2070" s="58" t="str">
        <f t="shared" si="284"/>
        <v/>
      </c>
      <c r="F2070" s="57">
        <f t="shared" si="285"/>
        <v>0</v>
      </c>
      <c r="H2070" s="51"/>
      <c r="I2070" s="50"/>
      <c r="J2070" s="50"/>
      <c r="K2070" s="50"/>
      <c r="L2070" s="55" t="str">
        <f t="shared" si="281"/>
        <v/>
      </c>
      <c r="M2070" s="48"/>
      <c r="N2070" s="49"/>
      <c r="O2070" s="50"/>
      <c r="P2070" s="81" t="str">
        <f t="shared" si="287"/>
        <v/>
      </c>
      <c r="Q2070" s="5"/>
      <c r="R2070" s="81" t="str">
        <f t="shared" si="286"/>
        <v/>
      </c>
    </row>
    <row r="2071" spans="2:18" ht="13" x14ac:dyDescent="0.3">
      <c r="B2071" s="58">
        <f t="shared" si="282"/>
        <v>0</v>
      </c>
      <c r="C2071" s="58" t="str">
        <f t="shared" si="283"/>
        <v/>
      </c>
      <c r="D2071" s="58" t="str">
        <f>IF(OR(E2071=0,E2071=""),"",COUNTIF($E$7:E2071,E2071)&amp;E2071)</f>
        <v/>
      </c>
      <c r="E2071" s="58" t="str">
        <f t="shared" si="284"/>
        <v/>
      </c>
      <c r="F2071" s="57">
        <f t="shared" si="285"/>
        <v>0</v>
      </c>
      <c r="H2071" s="51"/>
      <c r="I2071" s="50"/>
      <c r="J2071" s="50"/>
      <c r="K2071" s="50"/>
      <c r="L2071" s="55" t="str">
        <f t="shared" si="281"/>
        <v/>
      </c>
      <c r="M2071" s="48"/>
      <c r="N2071" s="49"/>
      <c r="O2071" s="50"/>
      <c r="P2071" s="81" t="str">
        <f t="shared" si="287"/>
        <v/>
      </c>
      <c r="Q2071" s="5"/>
      <c r="R2071" s="81" t="str">
        <f t="shared" si="286"/>
        <v/>
      </c>
    </row>
    <row r="2072" spans="2:18" ht="13" x14ac:dyDescent="0.3">
      <c r="B2072" s="58">
        <f t="shared" si="282"/>
        <v>0</v>
      </c>
      <c r="C2072" s="58" t="str">
        <f t="shared" si="283"/>
        <v/>
      </c>
      <c r="D2072" s="58" t="str">
        <f>IF(OR(E2072=0,E2072=""),"",COUNTIF($E$7:E2072,E2072)&amp;E2072)</f>
        <v/>
      </c>
      <c r="E2072" s="58" t="str">
        <f t="shared" si="284"/>
        <v/>
      </c>
      <c r="F2072" s="57">
        <f t="shared" si="285"/>
        <v>0</v>
      </c>
      <c r="H2072" s="51"/>
      <c r="I2072" s="50"/>
      <c r="J2072" s="50"/>
      <c r="K2072" s="50"/>
      <c r="L2072" s="55" t="str">
        <f t="shared" si="281"/>
        <v/>
      </c>
      <c r="M2072" s="48"/>
      <c r="N2072" s="49"/>
      <c r="O2072" s="50"/>
      <c r="P2072" s="81" t="str">
        <f t="shared" si="287"/>
        <v/>
      </c>
      <c r="Q2072" s="5"/>
      <c r="R2072" s="81" t="str">
        <f t="shared" si="286"/>
        <v/>
      </c>
    </row>
    <row r="2073" spans="2:18" ht="13" x14ac:dyDescent="0.3">
      <c r="B2073" s="58">
        <f t="shared" si="282"/>
        <v>0</v>
      </c>
      <c r="C2073" s="58" t="str">
        <f t="shared" si="283"/>
        <v/>
      </c>
      <c r="D2073" s="58" t="str">
        <f>IF(OR(E2073=0,E2073=""),"",COUNTIF($E$7:E2073,E2073)&amp;E2073)</f>
        <v/>
      </c>
      <c r="E2073" s="58" t="str">
        <f t="shared" si="284"/>
        <v/>
      </c>
      <c r="F2073" s="57">
        <f t="shared" si="285"/>
        <v>0</v>
      </c>
      <c r="H2073" s="51"/>
      <c r="I2073" s="50"/>
      <c r="J2073" s="50"/>
      <c r="K2073" s="50"/>
      <c r="L2073" s="55" t="str">
        <f t="shared" si="281"/>
        <v/>
      </c>
      <c r="M2073" s="48"/>
      <c r="N2073" s="49"/>
      <c r="O2073" s="50"/>
      <c r="P2073" s="81" t="str">
        <f t="shared" si="287"/>
        <v/>
      </c>
      <c r="Q2073" s="5"/>
      <c r="R2073" s="81" t="str">
        <f t="shared" si="286"/>
        <v/>
      </c>
    </row>
    <row r="2074" spans="2:18" ht="13" x14ac:dyDescent="0.3">
      <c r="B2074" s="58">
        <f t="shared" si="282"/>
        <v>0</v>
      </c>
      <c r="C2074" s="58" t="str">
        <f t="shared" si="283"/>
        <v/>
      </c>
      <c r="D2074" s="58" t="str">
        <f>IF(OR(E2074=0,E2074=""),"",COUNTIF($E$7:E2074,E2074)&amp;E2074)</f>
        <v/>
      </c>
      <c r="E2074" s="58" t="str">
        <f t="shared" si="284"/>
        <v/>
      </c>
      <c r="F2074" s="57">
        <f t="shared" si="285"/>
        <v>0</v>
      </c>
      <c r="H2074" s="51"/>
      <c r="I2074" s="50"/>
      <c r="J2074" s="50"/>
      <c r="K2074" s="50"/>
      <c r="L2074" s="55" t="str">
        <f t="shared" si="281"/>
        <v/>
      </c>
      <c r="M2074" s="48"/>
      <c r="N2074" s="49"/>
      <c r="O2074" s="50"/>
      <c r="P2074" s="81" t="str">
        <f t="shared" si="287"/>
        <v/>
      </c>
      <c r="Q2074" s="5"/>
      <c r="R2074" s="81" t="str">
        <f t="shared" si="286"/>
        <v/>
      </c>
    </row>
    <row r="2075" spans="2:18" ht="13" x14ac:dyDescent="0.3">
      <c r="B2075" s="58">
        <f t="shared" si="282"/>
        <v>0</v>
      </c>
      <c r="C2075" s="58" t="str">
        <f t="shared" si="283"/>
        <v/>
      </c>
      <c r="D2075" s="58" t="str">
        <f>IF(OR(E2075=0,E2075=""),"",COUNTIF($E$7:E2075,E2075)&amp;E2075)</f>
        <v/>
      </c>
      <c r="E2075" s="58" t="str">
        <f t="shared" si="284"/>
        <v/>
      </c>
      <c r="F2075" s="57">
        <f t="shared" si="285"/>
        <v>0</v>
      </c>
      <c r="H2075" s="51"/>
      <c r="I2075" s="50"/>
      <c r="J2075" s="50"/>
      <c r="K2075" s="50"/>
      <c r="L2075" s="55" t="str">
        <f t="shared" si="281"/>
        <v/>
      </c>
      <c r="M2075" s="48"/>
      <c r="N2075" s="49"/>
      <c r="O2075" s="50"/>
      <c r="P2075" s="81" t="str">
        <f t="shared" si="287"/>
        <v/>
      </c>
      <c r="Q2075" s="5"/>
      <c r="R2075" s="81" t="str">
        <f t="shared" si="286"/>
        <v/>
      </c>
    </row>
    <row r="2076" spans="2:18" ht="13" x14ac:dyDescent="0.3">
      <c r="B2076" s="58">
        <f t="shared" si="282"/>
        <v>0</v>
      </c>
      <c r="C2076" s="58" t="str">
        <f t="shared" si="283"/>
        <v/>
      </c>
      <c r="D2076" s="58" t="str">
        <f>IF(OR(E2076=0,E2076=""),"",COUNTIF($E$7:E2076,E2076)&amp;E2076)</f>
        <v/>
      </c>
      <c r="E2076" s="58" t="str">
        <f t="shared" si="284"/>
        <v/>
      </c>
      <c r="F2076" s="57">
        <f t="shared" si="285"/>
        <v>0</v>
      </c>
      <c r="H2076" s="51"/>
      <c r="I2076" s="50"/>
      <c r="J2076" s="50"/>
      <c r="K2076" s="50"/>
      <c r="L2076" s="55" t="str">
        <f t="shared" si="281"/>
        <v/>
      </c>
      <c r="M2076" s="48"/>
      <c r="N2076" s="49"/>
      <c r="O2076" s="50"/>
      <c r="P2076" s="81" t="str">
        <f t="shared" si="287"/>
        <v/>
      </c>
      <c r="Q2076" s="5"/>
      <c r="R2076" s="81" t="str">
        <f t="shared" si="286"/>
        <v/>
      </c>
    </row>
    <row r="2077" spans="2:18" ht="13" x14ac:dyDescent="0.3">
      <c r="B2077" s="58">
        <f t="shared" si="282"/>
        <v>0</v>
      </c>
      <c r="C2077" s="58" t="str">
        <f t="shared" si="283"/>
        <v/>
      </c>
      <c r="D2077" s="58" t="str">
        <f>IF(OR(E2077=0,E2077=""),"",COUNTIF($E$7:E2077,E2077)&amp;E2077)</f>
        <v/>
      </c>
      <c r="E2077" s="58" t="str">
        <f t="shared" si="284"/>
        <v/>
      </c>
      <c r="F2077" s="57">
        <f t="shared" si="285"/>
        <v>0</v>
      </c>
      <c r="H2077" s="51"/>
      <c r="I2077" s="50"/>
      <c r="J2077" s="50"/>
      <c r="K2077" s="50"/>
      <c r="L2077" s="55" t="str">
        <f t="shared" si="281"/>
        <v/>
      </c>
      <c r="M2077" s="48"/>
      <c r="N2077" s="49"/>
      <c r="O2077" s="50"/>
      <c r="P2077" s="81" t="str">
        <f t="shared" si="287"/>
        <v/>
      </c>
      <c r="Q2077" s="5"/>
      <c r="R2077" s="81" t="str">
        <f t="shared" si="286"/>
        <v/>
      </c>
    </row>
    <row r="2078" spans="2:18" ht="13" x14ac:dyDescent="0.3">
      <c r="B2078" s="58">
        <f t="shared" si="282"/>
        <v>0</v>
      </c>
      <c r="C2078" s="58" t="str">
        <f t="shared" si="283"/>
        <v/>
      </c>
      <c r="D2078" s="58" t="str">
        <f>IF(OR(E2078=0,E2078=""),"",COUNTIF($E$7:E2078,E2078)&amp;E2078)</f>
        <v/>
      </c>
      <c r="E2078" s="58" t="str">
        <f t="shared" si="284"/>
        <v/>
      </c>
      <c r="F2078" s="57">
        <f t="shared" si="285"/>
        <v>0</v>
      </c>
      <c r="H2078" s="51"/>
      <c r="I2078" s="50"/>
      <c r="J2078" s="50"/>
      <c r="K2078" s="50"/>
      <c r="L2078" s="55" t="str">
        <f t="shared" si="281"/>
        <v/>
      </c>
      <c r="M2078" s="48"/>
      <c r="N2078" s="49"/>
      <c r="O2078" s="50"/>
      <c r="P2078" s="81" t="str">
        <f t="shared" si="287"/>
        <v/>
      </c>
      <c r="Q2078" s="5"/>
      <c r="R2078" s="81" t="str">
        <f t="shared" si="286"/>
        <v/>
      </c>
    </row>
    <row r="2079" spans="2:18" ht="13" x14ac:dyDescent="0.3">
      <c r="B2079" s="58">
        <f t="shared" si="282"/>
        <v>0</v>
      </c>
      <c r="C2079" s="58" t="str">
        <f t="shared" si="283"/>
        <v/>
      </c>
      <c r="D2079" s="58" t="str">
        <f>IF(OR(E2079=0,E2079=""),"",COUNTIF($E$7:E2079,E2079)&amp;E2079)</f>
        <v/>
      </c>
      <c r="E2079" s="58" t="str">
        <f t="shared" si="284"/>
        <v/>
      </c>
      <c r="F2079" s="57">
        <f t="shared" si="285"/>
        <v>0</v>
      </c>
      <c r="H2079" s="51"/>
      <c r="I2079" s="50"/>
      <c r="J2079" s="50"/>
      <c r="K2079" s="50"/>
      <c r="L2079" s="55" t="str">
        <f t="shared" si="281"/>
        <v/>
      </c>
      <c r="M2079" s="48"/>
      <c r="N2079" s="49"/>
      <c r="O2079" s="50"/>
      <c r="P2079" s="81" t="str">
        <f t="shared" si="287"/>
        <v/>
      </c>
      <c r="Q2079" s="5"/>
      <c r="R2079" s="81" t="str">
        <f t="shared" si="286"/>
        <v/>
      </c>
    </row>
    <row r="2080" spans="2:18" ht="13" x14ac:dyDescent="0.3">
      <c r="B2080" s="58">
        <f t="shared" si="282"/>
        <v>0</v>
      </c>
      <c r="C2080" s="58" t="str">
        <f t="shared" si="283"/>
        <v/>
      </c>
      <c r="D2080" s="58" t="str">
        <f>IF(OR(E2080=0,E2080=""),"",COUNTIF($E$7:E2080,E2080)&amp;E2080)</f>
        <v/>
      </c>
      <c r="E2080" s="58" t="str">
        <f t="shared" si="284"/>
        <v/>
      </c>
      <c r="F2080" s="57">
        <f t="shared" si="285"/>
        <v>0</v>
      </c>
      <c r="H2080" s="51"/>
      <c r="I2080" s="50"/>
      <c r="J2080" s="50"/>
      <c r="K2080" s="50"/>
      <c r="L2080" s="55" t="str">
        <f t="shared" si="281"/>
        <v/>
      </c>
      <c r="M2080" s="48"/>
      <c r="N2080" s="49"/>
      <c r="O2080" s="50"/>
      <c r="P2080" s="81" t="str">
        <f t="shared" si="287"/>
        <v/>
      </c>
      <c r="Q2080" s="5"/>
      <c r="R2080" s="81" t="str">
        <f t="shared" si="286"/>
        <v/>
      </c>
    </row>
    <row r="2081" spans="2:18" ht="13" x14ac:dyDescent="0.3">
      <c r="B2081" s="58">
        <f t="shared" si="282"/>
        <v>0</v>
      </c>
      <c r="C2081" s="58" t="str">
        <f t="shared" si="283"/>
        <v/>
      </c>
      <c r="D2081" s="58" t="str">
        <f>IF(OR(E2081=0,E2081=""),"",COUNTIF($E$7:E2081,E2081)&amp;E2081)</f>
        <v/>
      </c>
      <c r="E2081" s="58" t="str">
        <f t="shared" si="284"/>
        <v/>
      </c>
      <c r="F2081" s="57">
        <f t="shared" si="285"/>
        <v>0</v>
      </c>
      <c r="H2081" s="51"/>
      <c r="I2081" s="50"/>
      <c r="J2081" s="50"/>
      <c r="K2081" s="50"/>
      <c r="L2081" s="55" t="str">
        <f t="shared" si="281"/>
        <v/>
      </c>
      <c r="M2081" s="48"/>
      <c r="N2081" s="49"/>
      <c r="O2081" s="50"/>
      <c r="P2081" s="81" t="str">
        <f t="shared" si="287"/>
        <v/>
      </c>
      <c r="Q2081" s="5"/>
      <c r="R2081" s="81" t="str">
        <f t="shared" si="286"/>
        <v/>
      </c>
    </row>
    <row r="2082" spans="2:18" ht="13" x14ac:dyDescent="0.3">
      <c r="B2082" s="58">
        <f t="shared" si="282"/>
        <v>0</v>
      </c>
      <c r="C2082" s="58" t="str">
        <f t="shared" si="283"/>
        <v/>
      </c>
      <c r="D2082" s="58" t="str">
        <f>IF(OR(E2082=0,E2082=""),"",COUNTIF($E$7:E2082,E2082)&amp;E2082)</f>
        <v/>
      </c>
      <c r="E2082" s="58" t="str">
        <f t="shared" si="284"/>
        <v/>
      </c>
      <c r="F2082" s="57">
        <f t="shared" si="285"/>
        <v>0</v>
      </c>
      <c r="H2082" s="51"/>
      <c r="I2082" s="50"/>
      <c r="J2082" s="50"/>
      <c r="K2082" s="50"/>
      <c r="L2082" s="55" t="str">
        <f t="shared" si="281"/>
        <v/>
      </c>
      <c r="M2082" s="48"/>
      <c r="N2082" s="49"/>
      <c r="O2082" s="50"/>
      <c r="P2082" s="81" t="str">
        <f t="shared" si="287"/>
        <v/>
      </c>
      <c r="Q2082" s="5"/>
      <c r="R2082" s="81" t="str">
        <f t="shared" si="286"/>
        <v/>
      </c>
    </row>
    <row r="2083" spans="2:18" ht="13" x14ac:dyDescent="0.3">
      <c r="B2083" s="58">
        <f t="shared" si="282"/>
        <v>0</v>
      </c>
      <c r="C2083" s="58" t="str">
        <f t="shared" si="283"/>
        <v/>
      </c>
      <c r="D2083" s="58" t="str">
        <f>IF(OR(E2083=0,E2083=""),"",COUNTIF($E$7:E2083,E2083)&amp;E2083)</f>
        <v/>
      </c>
      <c r="E2083" s="58" t="str">
        <f t="shared" si="284"/>
        <v/>
      </c>
      <c r="F2083" s="57">
        <f t="shared" si="285"/>
        <v>0</v>
      </c>
      <c r="H2083" s="51"/>
      <c r="I2083" s="50"/>
      <c r="J2083" s="50"/>
      <c r="K2083" s="50"/>
      <c r="L2083" s="55" t="str">
        <f t="shared" si="281"/>
        <v/>
      </c>
      <c r="M2083" s="48"/>
      <c r="N2083" s="49"/>
      <c r="O2083" s="50"/>
      <c r="P2083" s="81" t="str">
        <f t="shared" si="287"/>
        <v/>
      </c>
      <c r="Q2083" s="5"/>
      <c r="R2083" s="81" t="str">
        <f t="shared" si="286"/>
        <v/>
      </c>
    </row>
    <row r="2084" spans="2:18" ht="13" x14ac:dyDescent="0.3">
      <c r="B2084" s="58">
        <f t="shared" si="282"/>
        <v>0</v>
      </c>
      <c r="C2084" s="58" t="str">
        <f t="shared" si="283"/>
        <v/>
      </c>
      <c r="D2084" s="58" t="str">
        <f>IF(OR(E2084=0,E2084=""),"",COUNTIF($E$7:E2084,E2084)&amp;E2084)</f>
        <v/>
      </c>
      <c r="E2084" s="58" t="str">
        <f t="shared" si="284"/>
        <v/>
      </c>
      <c r="F2084" s="57">
        <f t="shared" si="285"/>
        <v>0</v>
      </c>
      <c r="H2084" s="51"/>
      <c r="I2084" s="50"/>
      <c r="J2084" s="50"/>
      <c r="K2084" s="50"/>
      <c r="L2084" s="55" t="str">
        <f t="shared" si="281"/>
        <v/>
      </c>
      <c r="M2084" s="48"/>
      <c r="N2084" s="49"/>
      <c r="O2084" s="50"/>
      <c r="P2084" s="81" t="str">
        <f t="shared" si="287"/>
        <v/>
      </c>
      <c r="Q2084" s="5"/>
      <c r="R2084" s="81" t="str">
        <f t="shared" si="286"/>
        <v/>
      </c>
    </row>
    <row r="2085" spans="2:18" ht="13" x14ac:dyDescent="0.3">
      <c r="B2085" s="58">
        <f t="shared" si="282"/>
        <v>0</v>
      </c>
      <c r="C2085" s="58" t="str">
        <f t="shared" si="283"/>
        <v/>
      </c>
      <c r="D2085" s="58" t="str">
        <f>IF(OR(E2085=0,E2085=""),"",COUNTIF($E$7:E2085,E2085)&amp;E2085)</f>
        <v/>
      </c>
      <c r="E2085" s="58" t="str">
        <f t="shared" si="284"/>
        <v/>
      </c>
      <c r="F2085" s="57">
        <f t="shared" si="285"/>
        <v>0</v>
      </c>
      <c r="H2085" s="51"/>
      <c r="I2085" s="50"/>
      <c r="J2085" s="50"/>
      <c r="K2085" s="50"/>
      <c r="L2085" s="55" t="str">
        <f t="shared" si="281"/>
        <v/>
      </c>
      <c r="M2085" s="48"/>
      <c r="N2085" s="49"/>
      <c r="O2085" s="50"/>
      <c r="P2085" s="81" t="str">
        <f t="shared" si="287"/>
        <v/>
      </c>
      <c r="Q2085" s="5"/>
      <c r="R2085" s="81" t="str">
        <f t="shared" si="286"/>
        <v/>
      </c>
    </row>
    <row r="2086" spans="2:18" ht="13" x14ac:dyDescent="0.3">
      <c r="B2086" s="58">
        <f t="shared" si="282"/>
        <v>0</v>
      </c>
      <c r="C2086" s="58" t="str">
        <f t="shared" si="283"/>
        <v/>
      </c>
      <c r="D2086" s="58" t="str">
        <f>IF(OR(E2086=0,E2086=""),"",COUNTIF($E$7:E2086,E2086)&amp;E2086)</f>
        <v/>
      </c>
      <c r="E2086" s="58" t="str">
        <f t="shared" si="284"/>
        <v/>
      </c>
      <c r="F2086" s="57">
        <f t="shared" si="285"/>
        <v>0</v>
      </c>
      <c r="H2086" s="51"/>
      <c r="I2086" s="50"/>
      <c r="J2086" s="50"/>
      <c r="K2086" s="50"/>
      <c r="L2086" s="55" t="str">
        <f t="shared" si="281"/>
        <v/>
      </c>
      <c r="M2086" s="48"/>
      <c r="N2086" s="49"/>
      <c r="O2086" s="50"/>
      <c r="P2086" s="81" t="str">
        <f t="shared" si="287"/>
        <v/>
      </c>
      <c r="Q2086" s="5"/>
      <c r="R2086" s="81" t="str">
        <f t="shared" si="286"/>
        <v/>
      </c>
    </row>
    <row r="2087" spans="2:18" ht="13" x14ac:dyDescent="0.3">
      <c r="B2087" s="58">
        <f t="shared" si="282"/>
        <v>0</v>
      </c>
      <c r="C2087" s="58" t="str">
        <f t="shared" si="283"/>
        <v/>
      </c>
      <c r="D2087" s="58" t="str">
        <f>IF(OR(E2087=0,E2087=""),"",COUNTIF($E$7:E2087,E2087)&amp;E2087)</f>
        <v/>
      </c>
      <c r="E2087" s="58" t="str">
        <f t="shared" si="284"/>
        <v/>
      </c>
      <c r="F2087" s="57">
        <f t="shared" si="285"/>
        <v>0</v>
      </c>
      <c r="H2087" s="51"/>
      <c r="I2087" s="50"/>
      <c r="J2087" s="50"/>
      <c r="K2087" s="50"/>
      <c r="L2087" s="55" t="str">
        <f t="shared" si="281"/>
        <v/>
      </c>
      <c r="M2087" s="48"/>
      <c r="N2087" s="49"/>
      <c r="O2087" s="50"/>
      <c r="P2087" s="81" t="str">
        <f t="shared" si="287"/>
        <v/>
      </c>
      <c r="Q2087" s="5"/>
      <c r="R2087" s="81" t="str">
        <f t="shared" si="286"/>
        <v/>
      </c>
    </row>
    <row r="2088" spans="2:18" ht="13" x14ac:dyDescent="0.3">
      <c r="B2088" s="58">
        <f t="shared" si="282"/>
        <v>0</v>
      </c>
      <c r="C2088" s="58" t="str">
        <f t="shared" si="283"/>
        <v/>
      </c>
      <c r="D2088" s="58" t="str">
        <f>IF(OR(E2088=0,E2088=""),"",COUNTIF($E$7:E2088,E2088)&amp;E2088)</f>
        <v/>
      </c>
      <c r="E2088" s="58" t="str">
        <f t="shared" si="284"/>
        <v/>
      </c>
      <c r="F2088" s="57">
        <f t="shared" si="285"/>
        <v>0</v>
      </c>
      <c r="H2088" s="51"/>
      <c r="I2088" s="50"/>
      <c r="J2088" s="50"/>
      <c r="K2088" s="50"/>
      <c r="L2088" s="55" t="str">
        <f t="shared" si="281"/>
        <v/>
      </c>
      <c r="M2088" s="48"/>
      <c r="N2088" s="49"/>
      <c r="O2088" s="50"/>
      <c r="P2088" s="81" t="str">
        <f t="shared" si="287"/>
        <v/>
      </c>
      <c r="Q2088" s="5"/>
      <c r="R2088" s="81" t="str">
        <f t="shared" si="286"/>
        <v/>
      </c>
    </row>
    <row r="2089" spans="2:18" ht="13" x14ac:dyDescent="0.3">
      <c r="B2089" s="58">
        <f t="shared" si="282"/>
        <v>0</v>
      </c>
      <c r="C2089" s="58" t="str">
        <f t="shared" si="283"/>
        <v/>
      </c>
      <c r="D2089" s="58" t="str">
        <f>IF(OR(E2089=0,E2089=""),"",COUNTIF($E$7:E2089,E2089)&amp;E2089)</f>
        <v/>
      </c>
      <c r="E2089" s="58" t="str">
        <f t="shared" si="284"/>
        <v/>
      </c>
      <c r="F2089" s="57">
        <f t="shared" si="285"/>
        <v>0</v>
      </c>
      <c r="H2089" s="51"/>
      <c r="I2089" s="50"/>
      <c r="J2089" s="50"/>
      <c r="K2089" s="50"/>
      <c r="L2089" s="55" t="str">
        <f t="shared" si="281"/>
        <v/>
      </c>
      <c r="M2089" s="48"/>
      <c r="N2089" s="49"/>
      <c r="O2089" s="50"/>
      <c r="P2089" s="81" t="str">
        <f t="shared" si="287"/>
        <v/>
      </c>
      <c r="Q2089" s="5"/>
      <c r="R2089" s="81" t="str">
        <f t="shared" si="286"/>
        <v/>
      </c>
    </row>
    <row r="2090" spans="2:18" ht="13" x14ac:dyDescent="0.3">
      <c r="B2090" s="58">
        <f t="shared" si="282"/>
        <v>0</v>
      </c>
      <c r="C2090" s="58" t="str">
        <f t="shared" si="283"/>
        <v/>
      </c>
      <c r="D2090" s="58" t="str">
        <f>IF(OR(E2090=0,E2090=""),"",COUNTIF($E$7:E2090,E2090)&amp;E2090)</f>
        <v/>
      </c>
      <c r="E2090" s="58" t="str">
        <f t="shared" si="284"/>
        <v/>
      </c>
      <c r="F2090" s="57">
        <f t="shared" si="285"/>
        <v>0</v>
      </c>
      <c r="H2090" s="51"/>
      <c r="I2090" s="50"/>
      <c r="J2090" s="50"/>
      <c r="K2090" s="50"/>
      <c r="L2090" s="55" t="str">
        <f t="shared" si="281"/>
        <v/>
      </c>
      <c r="M2090" s="48"/>
      <c r="N2090" s="49"/>
      <c r="O2090" s="50"/>
      <c r="P2090" s="81" t="str">
        <f t="shared" si="287"/>
        <v/>
      </c>
      <c r="Q2090" s="5"/>
      <c r="R2090" s="81" t="str">
        <f t="shared" si="286"/>
        <v/>
      </c>
    </row>
    <row r="2091" spans="2:18" ht="13" x14ac:dyDescent="0.3">
      <c r="B2091" s="58">
        <f t="shared" si="282"/>
        <v>0</v>
      </c>
      <c r="C2091" s="58" t="str">
        <f t="shared" si="283"/>
        <v/>
      </c>
      <c r="D2091" s="58" t="str">
        <f>IF(OR(E2091=0,E2091=""),"",COUNTIF($E$7:E2091,E2091)&amp;E2091)</f>
        <v/>
      </c>
      <c r="E2091" s="58" t="str">
        <f t="shared" si="284"/>
        <v/>
      </c>
      <c r="F2091" s="57">
        <f t="shared" si="285"/>
        <v>0</v>
      </c>
      <c r="H2091" s="51"/>
      <c r="I2091" s="50"/>
      <c r="J2091" s="50"/>
      <c r="K2091" s="50"/>
      <c r="L2091" s="55" t="str">
        <f t="shared" si="281"/>
        <v/>
      </c>
      <c r="M2091" s="48"/>
      <c r="N2091" s="49"/>
      <c r="O2091" s="50"/>
      <c r="P2091" s="81" t="str">
        <f t="shared" si="287"/>
        <v/>
      </c>
      <c r="Q2091" s="5"/>
      <c r="R2091" s="81" t="str">
        <f t="shared" si="286"/>
        <v/>
      </c>
    </row>
    <row r="2092" spans="2:18" ht="13" x14ac:dyDescent="0.3">
      <c r="B2092" s="58">
        <f t="shared" si="282"/>
        <v>0</v>
      </c>
      <c r="C2092" s="58" t="str">
        <f t="shared" si="283"/>
        <v/>
      </c>
      <c r="D2092" s="58" t="str">
        <f>IF(OR(E2092=0,E2092=""),"",COUNTIF($E$7:E2092,E2092)&amp;E2092)</f>
        <v/>
      </c>
      <c r="E2092" s="58" t="str">
        <f t="shared" si="284"/>
        <v/>
      </c>
      <c r="F2092" s="57">
        <f t="shared" si="285"/>
        <v>0</v>
      </c>
      <c r="H2092" s="51"/>
      <c r="I2092" s="50"/>
      <c r="J2092" s="50"/>
      <c r="K2092" s="50"/>
      <c r="L2092" s="55" t="str">
        <f t="shared" si="281"/>
        <v/>
      </c>
      <c r="M2092" s="48"/>
      <c r="N2092" s="49"/>
      <c r="O2092" s="50"/>
      <c r="P2092" s="81" t="str">
        <f t="shared" si="287"/>
        <v/>
      </c>
      <c r="Q2092" s="5"/>
      <c r="R2092" s="81" t="str">
        <f t="shared" si="286"/>
        <v/>
      </c>
    </row>
    <row r="2093" spans="2:18" ht="13" x14ac:dyDescent="0.3">
      <c r="B2093" s="58">
        <f t="shared" si="282"/>
        <v>0</v>
      </c>
      <c r="C2093" s="58" t="str">
        <f t="shared" si="283"/>
        <v/>
      </c>
      <c r="D2093" s="58" t="str">
        <f>IF(OR(E2093=0,E2093=""),"",COUNTIF($E$7:E2093,E2093)&amp;E2093)</f>
        <v/>
      </c>
      <c r="E2093" s="58" t="str">
        <f t="shared" si="284"/>
        <v/>
      </c>
      <c r="F2093" s="57">
        <f t="shared" si="285"/>
        <v>0</v>
      </c>
      <c r="H2093" s="51"/>
      <c r="I2093" s="50"/>
      <c r="J2093" s="50"/>
      <c r="K2093" s="50"/>
      <c r="L2093" s="55" t="str">
        <f t="shared" si="281"/>
        <v/>
      </c>
      <c r="M2093" s="48"/>
      <c r="N2093" s="49"/>
      <c r="O2093" s="50"/>
      <c r="P2093" s="81" t="str">
        <f t="shared" si="287"/>
        <v/>
      </c>
      <c r="Q2093" s="5"/>
      <c r="R2093" s="81" t="str">
        <f t="shared" si="286"/>
        <v/>
      </c>
    </row>
    <row r="2094" spans="2:18" ht="13" x14ac:dyDescent="0.3">
      <c r="B2094" s="58">
        <f t="shared" si="282"/>
        <v>0</v>
      </c>
      <c r="C2094" s="58" t="str">
        <f t="shared" si="283"/>
        <v/>
      </c>
      <c r="D2094" s="58" t="str">
        <f>IF(OR(E2094=0,E2094=""),"",COUNTIF($E$7:E2094,E2094)&amp;E2094)</f>
        <v/>
      </c>
      <c r="E2094" s="58" t="str">
        <f t="shared" si="284"/>
        <v/>
      </c>
      <c r="F2094" s="57">
        <f t="shared" si="285"/>
        <v>0</v>
      </c>
      <c r="H2094" s="51"/>
      <c r="I2094" s="50"/>
      <c r="J2094" s="50"/>
      <c r="K2094" s="50"/>
      <c r="L2094" s="55" t="str">
        <f t="shared" si="281"/>
        <v/>
      </c>
      <c r="M2094" s="48"/>
      <c r="N2094" s="49"/>
      <c r="O2094" s="50"/>
      <c r="P2094" s="81" t="str">
        <f t="shared" si="287"/>
        <v/>
      </c>
      <c r="Q2094" s="5"/>
      <c r="R2094" s="81" t="str">
        <f t="shared" si="286"/>
        <v/>
      </c>
    </row>
    <row r="2095" spans="2:18" ht="13" x14ac:dyDescent="0.3">
      <c r="B2095" s="58">
        <f t="shared" si="282"/>
        <v>0</v>
      </c>
      <c r="C2095" s="58" t="str">
        <f t="shared" si="283"/>
        <v/>
      </c>
      <c r="D2095" s="58" t="str">
        <f>IF(OR(E2095=0,E2095=""),"",COUNTIF($E$7:E2095,E2095)&amp;E2095)</f>
        <v/>
      </c>
      <c r="E2095" s="58" t="str">
        <f t="shared" si="284"/>
        <v/>
      </c>
      <c r="F2095" s="57">
        <f t="shared" si="285"/>
        <v>0</v>
      </c>
      <c r="H2095" s="51"/>
      <c r="I2095" s="50"/>
      <c r="J2095" s="50"/>
      <c r="K2095" s="50"/>
      <c r="L2095" s="55" t="str">
        <f t="shared" si="281"/>
        <v/>
      </c>
      <c r="M2095" s="48"/>
      <c r="N2095" s="49"/>
      <c r="O2095" s="50"/>
      <c r="P2095" s="81" t="str">
        <f t="shared" si="287"/>
        <v/>
      </c>
      <c r="Q2095" s="5"/>
      <c r="R2095" s="81" t="str">
        <f t="shared" si="286"/>
        <v/>
      </c>
    </row>
    <row r="2096" spans="2:18" ht="13" x14ac:dyDescent="0.3">
      <c r="B2096" s="58">
        <f t="shared" si="282"/>
        <v>0</v>
      </c>
      <c r="C2096" s="58" t="str">
        <f t="shared" si="283"/>
        <v/>
      </c>
      <c r="D2096" s="58" t="str">
        <f>IF(OR(E2096=0,E2096=""),"",COUNTIF($E$7:E2096,E2096)&amp;E2096)</f>
        <v/>
      </c>
      <c r="E2096" s="58" t="str">
        <f t="shared" si="284"/>
        <v/>
      </c>
      <c r="F2096" s="57">
        <f t="shared" si="285"/>
        <v>0</v>
      </c>
      <c r="H2096" s="51"/>
      <c r="I2096" s="50"/>
      <c r="J2096" s="50"/>
      <c r="K2096" s="50"/>
      <c r="L2096" s="55" t="str">
        <f t="shared" si="281"/>
        <v/>
      </c>
      <c r="M2096" s="48"/>
      <c r="N2096" s="49"/>
      <c r="O2096" s="50"/>
      <c r="P2096" s="81" t="str">
        <f t="shared" si="287"/>
        <v/>
      </c>
      <c r="Q2096" s="5"/>
      <c r="R2096" s="81" t="str">
        <f t="shared" si="286"/>
        <v/>
      </c>
    </row>
    <row r="2097" spans="2:18" ht="13" x14ac:dyDescent="0.3">
      <c r="B2097" s="58">
        <f t="shared" si="282"/>
        <v>0</v>
      </c>
      <c r="C2097" s="58" t="str">
        <f t="shared" si="283"/>
        <v/>
      </c>
      <c r="D2097" s="58" t="str">
        <f>IF(OR(E2097=0,E2097=""),"",COUNTIF($E$7:E2097,E2097)&amp;E2097)</f>
        <v/>
      </c>
      <c r="E2097" s="58" t="str">
        <f t="shared" si="284"/>
        <v/>
      </c>
      <c r="F2097" s="57">
        <f t="shared" si="285"/>
        <v>0</v>
      </c>
      <c r="H2097" s="51"/>
      <c r="I2097" s="50"/>
      <c r="J2097" s="50"/>
      <c r="K2097" s="50"/>
      <c r="L2097" s="55" t="str">
        <f t="shared" ref="L2097:L2164" si="288">IFERROR(IF(K2097="","",VLOOKUP(K2097,T_Akun,2,0)),"Cek Kembali Kode Akun nya!!!")</f>
        <v/>
      </c>
      <c r="M2097" s="48"/>
      <c r="N2097" s="49"/>
      <c r="O2097" s="50"/>
      <c r="P2097" s="81" t="str">
        <f t="shared" si="287"/>
        <v/>
      </c>
      <c r="Q2097" s="5"/>
      <c r="R2097" s="81" t="str">
        <f t="shared" si="286"/>
        <v/>
      </c>
    </row>
    <row r="2098" spans="2:18" ht="13" x14ac:dyDescent="0.3">
      <c r="B2098" s="58">
        <f t="shared" si="282"/>
        <v>0</v>
      </c>
      <c r="C2098" s="58" t="str">
        <f t="shared" si="283"/>
        <v/>
      </c>
      <c r="D2098" s="58" t="str">
        <f>IF(OR(E2098=0,E2098=""),"",COUNTIF($E$7:E2098,E2098)&amp;E2098)</f>
        <v/>
      </c>
      <c r="E2098" s="58" t="str">
        <f t="shared" si="284"/>
        <v/>
      </c>
      <c r="F2098" s="57">
        <f t="shared" si="285"/>
        <v>0</v>
      </c>
      <c r="H2098" s="51"/>
      <c r="I2098" s="50"/>
      <c r="J2098" s="50"/>
      <c r="K2098" s="50"/>
      <c r="L2098" s="55" t="str">
        <f t="shared" si="288"/>
        <v/>
      </c>
      <c r="M2098" s="48"/>
      <c r="N2098" s="49"/>
      <c r="O2098" s="50"/>
      <c r="P2098" s="81" t="str">
        <f t="shared" si="287"/>
        <v/>
      </c>
      <c r="Q2098" s="5"/>
      <c r="R2098" s="81" t="str">
        <f t="shared" si="286"/>
        <v/>
      </c>
    </row>
    <row r="2099" spans="2:18" ht="13" x14ac:dyDescent="0.3">
      <c r="B2099" s="58">
        <f t="shared" si="282"/>
        <v>0</v>
      </c>
      <c r="C2099" s="58" t="str">
        <f t="shared" si="283"/>
        <v/>
      </c>
      <c r="D2099" s="58" t="str">
        <f>IF(OR(E2099=0,E2099=""),"",COUNTIF($E$7:E2099,E2099)&amp;E2099)</f>
        <v/>
      </c>
      <c r="E2099" s="58" t="str">
        <f t="shared" si="284"/>
        <v/>
      </c>
      <c r="F2099" s="57">
        <f t="shared" si="285"/>
        <v>0</v>
      </c>
      <c r="H2099" s="51"/>
      <c r="I2099" s="50"/>
      <c r="J2099" s="50"/>
      <c r="K2099" s="50"/>
      <c r="L2099" s="55" t="str">
        <f t="shared" si="288"/>
        <v/>
      </c>
      <c r="M2099" s="48"/>
      <c r="N2099" s="49"/>
      <c r="O2099" s="50"/>
      <c r="P2099" s="81" t="str">
        <f t="shared" si="287"/>
        <v/>
      </c>
      <c r="Q2099" s="5"/>
      <c r="R2099" s="81" t="str">
        <f t="shared" si="286"/>
        <v/>
      </c>
    </row>
    <row r="2100" spans="2:18" ht="13" x14ac:dyDescent="0.3">
      <c r="B2100" s="58">
        <f t="shared" si="282"/>
        <v>0</v>
      </c>
      <c r="C2100" s="58" t="str">
        <f t="shared" si="283"/>
        <v/>
      </c>
      <c r="D2100" s="58" t="str">
        <f>IF(OR(E2100=0,E2100=""),"",COUNTIF($E$7:E2100,E2100)&amp;E2100)</f>
        <v/>
      </c>
      <c r="E2100" s="58" t="str">
        <f t="shared" si="284"/>
        <v/>
      </c>
      <c r="F2100" s="57">
        <f t="shared" si="285"/>
        <v>0</v>
      </c>
      <c r="H2100" s="51"/>
      <c r="I2100" s="50"/>
      <c r="J2100" s="50"/>
      <c r="K2100" s="50"/>
      <c r="L2100" s="55" t="str">
        <f t="shared" si="288"/>
        <v/>
      </c>
      <c r="M2100" s="48"/>
      <c r="N2100" s="49"/>
      <c r="O2100" s="50"/>
      <c r="P2100" s="81" t="str">
        <f t="shared" si="287"/>
        <v/>
      </c>
      <c r="Q2100" s="5"/>
      <c r="R2100" s="81" t="str">
        <f t="shared" si="286"/>
        <v/>
      </c>
    </row>
    <row r="2101" spans="2:18" ht="13" x14ac:dyDescent="0.3">
      <c r="B2101" s="58">
        <f t="shared" si="282"/>
        <v>0</v>
      </c>
      <c r="C2101" s="58" t="str">
        <f t="shared" si="283"/>
        <v/>
      </c>
      <c r="D2101" s="58" t="str">
        <f>IF(OR(E2101=0,E2101=""),"",COUNTIF($E$7:E2101,E2101)&amp;E2101)</f>
        <v/>
      </c>
      <c r="E2101" s="58" t="str">
        <f t="shared" si="284"/>
        <v/>
      </c>
      <c r="F2101" s="57">
        <f t="shared" si="285"/>
        <v>0</v>
      </c>
      <c r="H2101" s="51"/>
      <c r="I2101" s="50"/>
      <c r="J2101" s="50"/>
      <c r="K2101" s="50"/>
      <c r="L2101" s="55" t="str">
        <f t="shared" si="288"/>
        <v/>
      </c>
      <c r="M2101" s="48"/>
      <c r="N2101" s="49"/>
      <c r="O2101" s="50"/>
      <c r="P2101" s="81" t="str">
        <f t="shared" si="287"/>
        <v/>
      </c>
      <c r="Q2101" s="5"/>
      <c r="R2101" s="81" t="str">
        <f t="shared" si="286"/>
        <v/>
      </c>
    </row>
    <row r="2102" spans="2:18" ht="13" x14ac:dyDescent="0.3">
      <c r="B2102" s="58">
        <f t="shared" si="282"/>
        <v>0</v>
      </c>
      <c r="C2102" s="58" t="str">
        <f t="shared" si="283"/>
        <v/>
      </c>
      <c r="D2102" s="58" t="str">
        <f>IF(OR(E2102=0,E2102=""),"",COUNTIF($E$7:E2102,E2102)&amp;E2102)</f>
        <v/>
      </c>
      <c r="E2102" s="58" t="str">
        <f t="shared" si="284"/>
        <v/>
      </c>
      <c r="F2102" s="57">
        <f t="shared" si="285"/>
        <v>0</v>
      </c>
      <c r="H2102" s="51"/>
      <c r="I2102" s="50"/>
      <c r="J2102" s="50"/>
      <c r="K2102" s="50"/>
      <c r="L2102" s="55" t="str">
        <f t="shared" si="288"/>
        <v/>
      </c>
      <c r="M2102" s="48"/>
      <c r="N2102" s="49"/>
      <c r="O2102" s="50"/>
      <c r="P2102" s="81" t="str">
        <f t="shared" si="287"/>
        <v/>
      </c>
      <c r="Q2102" s="5"/>
      <c r="R2102" s="81" t="str">
        <f t="shared" si="286"/>
        <v/>
      </c>
    </row>
    <row r="2103" spans="2:18" ht="13" x14ac:dyDescent="0.3">
      <c r="B2103" s="58">
        <f t="shared" si="282"/>
        <v>0</v>
      </c>
      <c r="C2103" s="58" t="str">
        <f t="shared" si="283"/>
        <v/>
      </c>
      <c r="D2103" s="58" t="str">
        <f>IF(OR(E2103=0,E2103=""),"",COUNTIF($E$7:E2103,E2103)&amp;E2103)</f>
        <v/>
      </c>
      <c r="E2103" s="58" t="str">
        <f t="shared" si="284"/>
        <v/>
      </c>
      <c r="F2103" s="57">
        <f t="shared" si="285"/>
        <v>0</v>
      </c>
      <c r="H2103" s="51"/>
      <c r="I2103" s="50"/>
      <c r="J2103" s="50"/>
      <c r="K2103" s="50"/>
      <c r="L2103" s="55" t="str">
        <f t="shared" si="288"/>
        <v/>
      </c>
      <c r="M2103" s="48"/>
      <c r="N2103" s="49"/>
      <c r="O2103" s="50"/>
      <c r="P2103" s="81" t="str">
        <f t="shared" si="287"/>
        <v/>
      </c>
      <c r="Q2103" s="5"/>
      <c r="R2103" s="81" t="str">
        <f t="shared" si="286"/>
        <v/>
      </c>
    </row>
    <row r="2104" spans="2:18" ht="13" x14ac:dyDescent="0.3">
      <c r="B2104" s="58">
        <f t="shared" si="282"/>
        <v>0</v>
      </c>
      <c r="C2104" s="58" t="str">
        <f t="shared" si="283"/>
        <v/>
      </c>
      <c r="D2104" s="58" t="str">
        <f>IF(OR(E2104=0,E2104=""),"",COUNTIF($E$7:E2104,E2104)&amp;E2104)</f>
        <v/>
      </c>
      <c r="E2104" s="58" t="str">
        <f t="shared" si="284"/>
        <v/>
      </c>
      <c r="F2104" s="57">
        <f t="shared" si="285"/>
        <v>0</v>
      </c>
      <c r="H2104" s="51"/>
      <c r="I2104" s="50"/>
      <c r="J2104" s="50"/>
      <c r="K2104" s="50"/>
      <c r="L2104" s="55" t="str">
        <f t="shared" si="288"/>
        <v/>
      </c>
      <c r="M2104" s="48"/>
      <c r="N2104" s="49"/>
      <c r="O2104" s="50"/>
      <c r="P2104" s="81" t="str">
        <f t="shared" si="287"/>
        <v/>
      </c>
      <c r="Q2104" s="5"/>
      <c r="R2104" s="81" t="str">
        <f t="shared" si="286"/>
        <v/>
      </c>
    </row>
    <row r="2105" spans="2:18" ht="13" x14ac:dyDescent="0.3">
      <c r="B2105" s="58">
        <f t="shared" si="282"/>
        <v>0</v>
      </c>
      <c r="C2105" s="58" t="str">
        <f t="shared" si="283"/>
        <v/>
      </c>
      <c r="D2105" s="58" t="str">
        <f>IF(OR(E2105=0,E2105=""),"",COUNTIF($E$7:E2105,E2105)&amp;E2105)</f>
        <v/>
      </c>
      <c r="E2105" s="58" t="str">
        <f t="shared" si="284"/>
        <v/>
      </c>
      <c r="F2105" s="57">
        <f t="shared" si="285"/>
        <v>0</v>
      </c>
      <c r="H2105" s="51"/>
      <c r="I2105" s="50"/>
      <c r="J2105" s="50"/>
      <c r="K2105" s="50"/>
      <c r="L2105" s="55" t="str">
        <f t="shared" si="288"/>
        <v/>
      </c>
      <c r="M2105" s="48"/>
      <c r="N2105" s="49"/>
      <c r="O2105" s="50"/>
      <c r="P2105" s="81" t="str">
        <f t="shared" si="287"/>
        <v/>
      </c>
      <c r="Q2105" s="5"/>
      <c r="R2105" s="81" t="str">
        <f t="shared" si="286"/>
        <v/>
      </c>
    </row>
    <row r="2106" spans="2:18" ht="13" x14ac:dyDescent="0.3">
      <c r="B2106" s="58">
        <f t="shared" si="282"/>
        <v>0</v>
      </c>
      <c r="C2106" s="58" t="str">
        <f t="shared" si="283"/>
        <v/>
      </c>
      <c r="D2106" s="58" t="str">
        <f>IF(OR(E2106=0,E2106=""),"",COUNTIF($E$7:E2106,E2106)&amp;E2106)</f>
        <v/>
      </c>
      <c r="E2106" s="58" t="str">
        <f t="shared" si="284"/>
        <v/>
      </c>
      <c r="F2106" s="57">
        <f t="shared" si="285"/>
        <v>0</v>
      </c>
      <c r="H2106" s="51"/>
      <c r="I2106" s="50"/>
      <c r="J2106" s="50"/>
      <c r="K2106" s="50"/>
      <c r="L2106" s="55" t="str">
        <f t="shared" si="288"/>
        <v/>
      </c>
      <c r="M2106" s="48"/>
      <c r="N2106" s="49"/>
      <c r="O2106" s="50"/>
      <c r="P2106" s="81" t="str">
        <f t="shared" si="287"/>
        <v/>
      </c>
      <c r="Q2106" s="5"/>
      <c r="R2106" s="81" t="str">
        <f t="shared" si="286"/>
        <v/>
      </c>
    </row>
    <row r="2107" spans="2:18" ht="13" x14ac:dyDescent="0.3">
      <c r="B2107" s="58">
        <f t="shared" si="282"/>
        <v>0</v>
      </c>
      <c r="C2107" s="58" t="str">
        <f t="shared" si="283"/>
        <v/>
      </c>
      <c r="D2107" s="58" t="str">
        <f>IF(OR(E2107=0,E2107=""),"",COUNTIF($E$7:E2107,E2107)&amp;E2107)</f>
        <v/>
      </c>
      <c r="E2107" s="58" t="str">
        <f t="shared" si="284"/>
        <v/>
      </c>
      <c r="F2107" s="57">
        <f t="shared" si="285"/>
        <v>0</v>
      </c>
      <c r="H2107" s="51"/>
      <c r="I2107" s="50"/>
      <c r="J2107" s="50"/>
      <c r="K2107" s="50"/>
      <c r="L2107" s="55" t="str">
        <f t="shared" si="288"/>
        <v/>
      </c>
      <c r="M2107" s="48"/>
      <c r="N2107" s="49"/>
      <c r="O2107" s="50"/>
      <c r="P2107" s="81" t="str">
        <f t="shared" si="287"/>
        <v/>
      </c>
      <c r="Q2107" s="5"/>
      <c r="R2107" s="81" t="str">
        <f t="shared" si="286"/>
        <v/>
      </c>
    </row>
    <row r="2108" spans="2:18" ht="13" x14ac:dyDescent="0.3">
      <c r="B2108" s="58">
        <f t="shared" si="282"/>
        <v>0</v>
      </c>
      <c r="C2108" s="58" t="str">
        <f t="shared" si="283"/>
        <v/>
      </c>
      <c r="D2108" s="58" t="str">
        <f>IF(OR(E2108=0,E2108=""),"",COUNTIF($E$7:E2108,E2108)&amp;E2108)</f>
        <v/>
      </c>
      <c r="E2108" s="58" t="str">
        <f t="shared" si="284"/>
        <v/>
      </c>
      <c r="F2108" s="57">
        <f t="shared" si="285"/>
        <v>0</v>
      </c>
      <c r="H2108" s="51"/>
      <c r="I2108" s="50"/>
      <c r="J2108" s="50"/>
      <c r="K2108" s="50"/>
      <c r="L2108" s="55" t="str">
        <f t="shared" si="288"/>
        <v/>
      </c>
      <c r="M2108" s="48"/>
      <c r="N2108" s="49"/>
      <c r="O2108" s="50"/>
      <c r="P2108" s="81" t="str">
        <f t="shared" si="287"/>
        <v/>
      </c>
      <c r="Q2108" s="5"/>
      <c r="R2108" s="81" t="str">
        <f t="shared" si="286"/>
        <v/>
      </c>
    </row>
    <row r="2109" spans="2:18" ht="13" x14ac:dyDescent="0.3">
      <c r="B2109" s="58">
        <f t="shared" si="282"/>
        <v>0</v>
      </c>
      <c r="C2109" s="58" t="str">
        <f t="shared" si="283"/>
        <v/>
      </c>
      <c r="D2109" s="58" t="str">
        <f>IF(OR(E2109=0,E2109=""),"",COUNTIF($E$7:E2109,E2109)&amp;E2109)</f>
        <v/>
      </c>
      <c r="E2109" s="58" t="str">
        <f t="shared" si="284"/>
        <v/>
      </c>
      <c r="F2109" s="57">
        <f t="shared" si="285"/>
        <v>0</v>
      </c>
      <c r="H2109" s="51"/>
      <c r="I2109" s="50"/>
      <c r="J2109" s="50"/>
      <c r="K2109" s="50"/>
      <c r="L2109" s="55" t="str">
        <f t="shared" si="288"/>
        <v/>
      </c>
      <c r="M2109" s="48"/>
      <c r="N2109" s="49"/>
      <c r="O2109" s="50"/>
      <c r="P2109" s="81" t="str">
        <f t="shared" si="287"/>
        <v/>
      </c>
      <c r="Q2109" s="5"/>
      <c r="R2109" s="81" t="str">
        <f t="shared" si="286"/>
        <v/>
      </c>
    </row>
    <row r="2110" spans="2:18" ht="13" x14ac:dyDescent="0.3">
      <c r="B2110" s="58">
        <f t="shared" si="282"/>
        <v>0</v>
      </c>
      <c r="C2110" s="58" t="str">
        <f t="shared" si="283"/>
        <v/>
      </c>
      <c r="D2110" s="58" t="str">
        <f>IF(OR(E2110=0,E2110=""),"",COUNTIF($E$7:E2110,E2110)&amp;E2110)</f>
        <v/>
      </c>
      <c r="E2110" s="58" t="str">
        <f t="shared" si="284"/>
        <v/>
      </c>
      <c r="F2110" s="57">
        <f t="shared" si="285"/>
        <v>0</v>
      </c>
      <c r="H2110" s="51"/>
      <c r="I2110" s="50"/>
      <c r="J2110" s="50"/>
      <c r="K2110" s="50"/>
      <c r="L2110" s="55" t="str">
        <f t="shared" si="288"/>
        <v/>
      </c>
      <c r="M2110" s="48"/>
      <c r="N2110" s="49"/>
      <c r="O2110" s="50"/>
      <c r="P2110" s="81" t="str">
        <f t="shared" si="287"/>
        <v/>
      </c>
      <c r="Q2110" s="5"/>
      <c r="R2110" s="81" t="str">
        <f t="shared" si="286"/>
        <v/>
      </c>
    </row>
    <row r="2111" spans="2:18" ht="13" x14ac:dyDescent="0.3">
      <c r="B2111" s="58">
        <f t="shared" si="282"/>
        <v>0</v>
      </c>
      <c r="C2111" s="58" t="str">
        <f t="shared" si="283"/>
        <v/>
      </c>
      <c r="D2111" s="58" t="str">
        <f>IF(OR(E2111=0,E2111=""),"",COUNTIF($E$7:E2111,E2111)&amp;E2111)</f>
        <v/>
      </c>
      <c r="E2111" s="58" t="str">
        <f t="shared" si="284"/>
        <v/>
      </c>
      <c r="F2111" s="57">
        <f t="shared" si="285"/>
        <v>0</v>
      </c>
      <c r="H2111" s="51"/>
      <c r="I2111" s="50"/>
      <c r="J2111" s="50"/>
      <c r="K2111" s="50"/>
      <c r="L2111" s="55" t="str">
        <f t="shared" si="288"/>
        <v/>
      </c>
      <c r="M2111" s="48"/>
      <c r="N2111" s="49"/>
      <c r="O2111" s="50"/>
      <c r="P2111" s="81" t="str">
        <f t="shared" si="287"/>
        <v/>
      </c>
      <c r="Q2111" s="5"/>
      <c r="R2111" s="81" t="str">
        <f t="shared" si="286"/>
        <v/>
      </c>
    </row>
    <row r="2112" spans="2:18" ht="13" x14ac:dyDescent="0.3">
      <c r="B2112" s="58">
        <f t="shared" si="282"/>
        <v>0</v>
      </c>
      <c r="C2112" s="58" t="str">
        <f t="shared" si="283"/>
        <v/>
      </c>
      <c r="D2112" s="58" t="str">
        <f>IF(OR(E2112=0,E2112=""),"",COUNTIF($E$7:E2112,E2112)&amp;E2112)</f>
        <v/>
      </c>
      <c r="E2112" s="58" t="str">
        <f t="shared" si="284"/>
        <v/>
      </c>
      <c r="F2112" s="57">
        <f t="shared" si="285"/>
        <v>0</v>
      </c>
      <c r="H2112" s="51"/>
      <c r="I2112" s="50"/>
      <c r="J2112" s="50"/>
      <c r="K2112" s="50"/>
      <c r="L2112" s="55" t="str">
        <f t="shared" si="288"/>
        <v/>
      </c>
      <c r="M2112" s="48"/>
      <c r="N2112" s="49"/>
      <c r="O2112" s="50"/>
      <c r="P2112" s="81" t="str">
        <f t="shared" si="287"/>
        <v/>
      </c>
      <c r="Q2112" s="5"/>
      <c r="R2112" s="81" t="str">
        <f t="shared" si="286"/>
        <v/>
      </c>
    </row>
    <row r="2113" spans="2:18" ht="13" x14ac:dyDescent="0.3">
      <c r="B2113" s="58">
        <f t="shared" si="282"/>
        <v>0</v>
      </c>
      <c r="C2113" s="58" t="str">
        <f t="shared" si="283"/>
        <v/>
      </c>
      <c r="D2113" s="58" t="str">
        <f>IF(OR(E2113=0,E2113=""),"",COUNTIF($E$7:E2113,E2113)&amp;E2113)</f>
        <v/>
      </c>
      <c r="E2113" s="58" t="str">
        <f t="shared" si="284"/>
        <v/>
      </c>
      <c r="F2113" s="57">
        <f t="shared" si="285"/>
        <v>0</v>
      </c>
      <c r="H2113" s="51"/>
      <c r="I2113" s="50"/>
      <c r="J2113" s="50"/>
      <c r="K2113" s="50"/>
      <c r="L2113" s="55" t="str">
        <f t="shared" si="288"/>
        <v/>
      </c>
      <c r="M2113" s="48"/>
      <c r="N2113" s="49"/>
      <c r="O2113" s="50"/>
      <c r="P2113" s="81" t="str">
        <f t="shared" si="287"/>
        <v/>
      </c>
      <c r="Q2113" s="5"/>
      <c r="R2113" s="81" t="str">
        <f t="shared" si="286"/>
        <v/>
      </c>
    </row>
    <row r="2114" spans="2:18" ht="13" x14ac:dyDescent="0.3">
      <c r="B2114" s="58">
        <f t="shared" si="282"/>
        <v>0</v>
      </c>
      <c r="C2114" s="58" t="str">
        <f t="shared" si="283"/>
        <v/>
      </c>
      <c r="D2114" s="58" t="str">
        <f>IF(OR(E2114=0,E2114=""),"",COUNTIF($E$7:E2114,E2114)&amp;E2114)</f>
        <v/>
      </c>
      <c r="E2114" s="58" t="str">
        <f t="shared" si="284"/>
        <v/>
      </c>
      <c r="F2114" s="57">
        <f t="shared" si="285"/>
        <v>0</v>
      </c>
      <c r="H2114" s="51"/>
      <c r="I2114" s="50"/>
      <c r="J2114" s="50"/>
      <c r="K2114" s="50"/>
      <c r="L2114" s="55" t="str">
        <f t="shared" si="288"/>
        <v/>
      </c>
      <c r="M2114" s="48"/>
      <c r="N2114" s="49"/>
      <c r="O2114" s="50"/>
      <c r="P2114" s="81" t="str">
        <f t="shared" si="287"/>
        <v/>
      </c>
      <c r="Q2114" s="5"/>
      <c r="R2114" s="81" t="str">
        <f t="shared" si="286"/>
        <v/>
      </c>
    </row>
    <row r="2115" spans="2:18" ht="13" x14ac:dyDescent="0.3">
      <c r="B2115" s="58">
        <f t="shared" si="282"/>
        <v>0</v>
      </c>
      <c r="C2115" s="58" t="str">
        <f t="shared" si="283"/>
        <v/>
      </c>
      <c r="D2115" s="58" t="str">
        <f>IF(OR(E2115=0,E2115=""),"",COUNTIF($E$7:E2115,E2115)&amp;E2115)</f>
        <v/>
      </c>
      <c r="E2115" s="58" t="str">
        <f t="shared" si="284"/>
        <v/>
      </c>
      <c r="F2115" s="57">
        <f t="shared" si="285"/>
        <v>0</v>
      </c>
      <c r="H2115" s="51"/>
      <c r="I2115" s="50"/>
      <c r="J2115" s="50"/>
      <c r="K2115" s="50"/>
      <c r="L2115" s="55" t="str">
        <f t="shared" si="288"/>
        <v/>
      </c>
      <c r="M2115" s="48"/>
      <c r="N2115" s="49"/>
      <c r="O2115" s="50"/>
      <c r="P2115" s="81" t="str">
        <f t="shared" si="287"/>
        <v/>
      </c>
      <c r="Q2115" s="5"/>
      <c r="R2115" s="81" t="str">
        <f t="shared" si="286"/>
        <v/>
      </c>
    </row>
    <row r="2116" spans="2:18" ht="13" x14ac:dyDescent="0.3">
      <c r="B2116" s="58">
        <f t="shared" si="282"/>
        <v>0</v>
      </c>
      <c r="C2116" s="58" t="str">
        <f t="shared" si="283"/>
        <v/>
      </c>
      <c r="D2116" s="58" t="str">
        <f>IF(OR(E2116=0,E2116=""),"",COUNTIF($E$7:E2116,E2116)&amp;E2116)</f>
        <v/>
      </c>
      <c r="E2116" s="58" t="str">
        <f t="shared" si="284"/>
        <v/>
      </c>
      <c r="F2116" s="57">
        <f t="shared" si="285"/>
        <v>0</v>
      </c>
      <c r="H2116" s="51"/>
      <c r="I2116" s="50"/>
      <c r="J2116" s="50"/>
      <c r="K2116" s="50"/>
      <c r="L2116" s="55" t="str">
        <f t="shared" si="288"/>
        <v/>
      </c>
      <c r="M2116" s="48"/>
      <c r="N2116" s="49"/>
      <c r="O2116" s="50"/>
      <c r="P2116" s="81" t="str">
        <f t="shared" si="287"/>
        <v/>
      </c>
      <c r="Q2116" s="5"/>
      <c r="R2116" s="81" t="str">
        <f t="shared" si="286"/>
        <v/>
      </c>
    </row>
    <row r="2117" spans="2:18" ht="13" x14ac:dyDescent="0.3">
      <c r="B2117" s="58">
        <f t="shared" si="282"/>
        <v>0</v>
      </c>
      <c r="C2117" s="58" t="str">
        <f t="shared" si="283"/>
        <v/>
      </c>
      <c r="D2117" s="58" t="str">
        <f>IF(OR(E2117=0,E2117=""),"",COUNTIF($E$7:E2117,E2117)&amp;E2117)</f>
        <v/>
      </c>
      <c r="E2117" s="58" t="str">
        <f t="shared" si="284"/>
        <v/>
      </c>
      <c r="F2117" s="57">
        <f t="shared" si="285"/>
        <v>0</v>
      </c>
      <c r="H2117" s="51"/>
      <c r="I2117" s="50"/>
      <c r="J2117" s="50"/>
      <c r="K2117" s="50"/>
      <c r="L2117" s="55" t="str">
        <f t="shared" si="288"/>
        <v/>
      </c>
      <c r="M2117" s="48"/>
      <c r="N2117" s="49"/>
      <c r="O2117" s="50"/>
      <c r="P2117" s="81" t="str">
        <f t="shared" si="287"/>
        <v/>
      </c>
      <c r="Q2117" s="5"/>
      <c r="R2117" s="81" t="str">
        <f t="shared" si="286"/>
        <v/>
      </c>
    </row>
    <row r="2118" spans="2:18" ht="13" x14ac:dyDescent="0.3">
      <c r="B2118" s="58">
        <f t="shared" si="282"/>
        <v>0</v>
      </c>
      <c r="C2118" s="58" t="str">
        <f t="shared" si="283"/>
        <v/>
      </c>
      <c r="D2118" s="58" t="str">
        <f>IF(OR(E2118=0,E2118=""),"",COUNTIF($E$7:E2118,E2118)&amp;E2118)</f>
        <v/>
      </c>
      <c r="E2118" s="58" t="str">
        <f t="shared" si="284"/>
        <v/>
      </c>
      <c r="F2118" s="57">
        <f t="shared" si="285"/>
        <v>0</v>
      </c>
      <c r="H2118" s="51"/>
      <c r="I2118" s="50"/>
      <c r="J2118" s="50"/>
      <c r="K2118" s="50"/>
      <c r="L2118" s="55" t="str">
        <f t="shared" si="288"/>
        <v/>
      </c>
      <c r="M2118" s="48"/>
      <c r="N2118" s="49"/>
      <c r="O2118" s="50"/>
      <c r="P2118" s="81" t="str">
        <f t="shared" si="287"/>
        <v/>
      </c>
      <c r="Q2118" s="5"/>
      <c r="R2118" s="81" t="str">
        <f t="shared" si="286"/>
        <v/>
      </c>
    </row>
    <row r="2119" spans="2:18" ht="13" x14ac:dyDescent="0.3">
      <c r="B2119" s="58">
        <f t="shared" si="282"/>
        <v>0</v>
      </c>
      <c r="C2119" s="58" t="str">
        <f t="shared" si="283"/>
        <v/>
      </c>
      <c r="D2119" s="58" t="str">
        <f>IF(OR(E2119=0,E2119=""),"",COUNTIF($E$7:E2119,E2119)&amp;E2119)</f>
        <v/>
      </c>
      <c r="E2119" s="58" t="str">
        <f t="shared" si="284"/>
        <v/>
      </c>
      <c r="F2119" s="57">
        <f t="shared" si="285"/>
        <v>0</v>
      </c>
      <c r="H2119" s="51"/>
      <c r="I2119" s="50"/>
      <c r="J2119" s="50"/>
      <c r="K2119" s="50"/>
      <c r="L2119" s="55" t="str">
        <f t="shared" si="288"/>
        <v/>
      </c>
      <c r="M2119" s="48"/>
      <c r="N2119" s="49"/>
      <c r="O2119" s="50"/>
      <c r="P2119" s="81" t="str">
        <f t="shared" si="287"/>
        <v/>
      </c>
      <c r="Q2119" s="5"/>
      <c r="R2119" s="81" t="str">
        <f t="shared" si="286"/>
        <v/>
      </c>
    </row>
    <row r="2120" spans="2:18" ht="13" x14ac:dyDescent="0.3">
      <c r="B2120" s="58">
        <f t="shared" si="282"/>
        <v>0</v>
      </c>
      <c r="C2120" s="58" t="str">
        <f t="shared" si="283"/>
        <v/>
      </c>
      <c r="D2120" s="58" t="str">
        <f>IF(OR(E2120=0,E2120=""),"",COUNTIF($E$7:E2120,E2120)&amp;E2120)</f>
        <v/>
      </c>
      <c r="E2120" s="58" t="str">
        <f t="shared" si="284"/>
        <v/>
      </c>
      <c r="F2120" s="57">
        <f t="shared" si="285"/>
        <v>0</v>
      </c>
      <c r="H2120" s="51"/>
      <c r="I2120" s="50"/>
      <c r="J2120" s="50"/>
      <c r="K2120" s="50"/>
      <c r="L2120" s="55" t="str">
        <f t="shared" si="288"/>
        <v/>
      </c>
      <c r="M2120" s="48"/>
      <c r="N2120" s="49"/>
      <c r="O2120" s="50"/>
      <c r="P2120" s="81" t="str">
        <f t="shared" si="287"/>
        <v/>
      </c>
      <c r="Q2120" s="5"/>
      <c r="R2120" s="81" t="str">
        <f t="shared" si="286"/>
        <v/>
      </c>
    </row>
    <row r="2121" spans="2:18" ht="13" x14ac:dyDescent="0.3">
      <c r="B2121" s="58">
        <f t="shared" si="282"/>
        <v>0</v>
      </c>
      <c r="C2121" s="58" t="str">
        <f t="shared" si="283"/>
        <v/>
      </c>
      <c r="D2121" s="58" t="str">
        <f>IF(OR(E2121=0,E2121=""),"",COUNTIF($E$7:E2121,E2121)&amp;E2121)</f>
        <v/>
      </c>
      <c r="E2121" s="58" t="str">
        <f t="shared" si="284"/>
        <v/>
      </c>
      <c r="F2121" s="57">
        <f t="shared" si="285"/>
        <v>0</v>
      </c>
      <c r="H2121" s="51"/>
      <c r="I2121" s="50"/>
      <c r="J2121" s="50"/>
      <c r="K2121" s="50"/>
      <c r="L2121" s="55" t="str">
        <f t="shared" si="288"/>
        <v/>
      </c>
      <c r="M2121" s="48"/>
      <c r="N2121" s="49"/>
      <c r="O2121" s="50"/>
      <c r="P2121" s="81" t="str">
        <f t="shared" si="287"/>
        <v/>
      </c>
      <c r="Q2121" s="5"/>
      <c r="R2121" s="81" t="str">
        <f t="shared" si="286"/>
        <v/>
      </c>
    </row>
    <row r="2122" spans="2:18" ht="13" x14ac:dyDescent="0.3">
      <c r="B2122" s="58">
        <f t="shared" si="282"/>
        <v>0</v>
      </c>
      <c r="C2122" s="58" t="str">
        <f t="shared" si="283"/>
        <v/>
      </c>
      <c r="D2122" s="58" t="str">
        <f>IF(OR(E2122=0,E2122=""),"",COUNTIF($E$7:E2122,E2122)&amp;E2122)</f>
        <v/>
      </c>
      <c r="E2122" s="58" t="str">
        <f t="shared" si="284"/>
        <v/>
      </c>
      <c r="F2122" s="57">
        <f t="shared" si="285"/>
        <v>0</v>
      </c>
      <c r="H2122" s="51"/>
      <c r="I2122" s="50"/>
      <c r="J2122" s="50"/>
      <c r="K2122" s="50"/>
      <c r="L2122" s="55" t="str">
        <f t="shared" si="288"/>
        <v/>
      </c>
      <c r="M2122" s="48"/>
      <c r="N2122" s="49"/>
      <c r="O2122" s="50"/>
      <c r="P2122" s="81" t="str">
        <f t="shared" si="287"/>
        <v/>
      </c>
      <c r="Q2122" s="5"/>
      <c r="R2122" s="81" t="str">
        <f t="shared" si="286"/>
        <v/>
      </c>
    </row>
    <row r="2123" spans="2:18" ht="13" x14ac:dyDescent="0.3">
      <c r="B2123" s="58">
        <f t="shared" si="282"/>
        <v>0</v>
      </c>
      <c r="C2123" s="58" t="str">
        <f t="shared" si="283"/>
        <v/>
      </c>
      <c r="D2123" s="58" t="str">
        <f>IF(OR(E2123=0,E2123=""),"",COUNTIF($E$7:E2123,E2123)&amp;E2123)</f>
        <v/>
      </c>
      <c r="E2123" s="58" t="str">
        <f t="shared" si="284"/>
        <v/>
      </c>
      <c r="F2123" s="57">
        <f t="shared" si="285"/>
        <v>0</v>
      </c>
      <c r="H2123" s="51"/>
      <c r="I2123" s="50"/>
      <c r="J2123" s="50"/>
      <c r="K2123" s="50"/>
      <c r="L2123" s="55" t="str">
        <f t="shared" si="288"/>
        <v/>
      </c>
      <c r="M2123" s="48"/>
      <c r="N2123" s="49"/>
      <c r="O2123" s="50"/>
      <c r="P2123" s="81" t="str">
        <f t="shared" si="287"/>
        <v/>
      </c>
      <c r="Q2123" s="5"/>
      <c r="R2123" s="81" t="str">
        <f t="shared" si="286"/>
        <v/>
      </c>
    </row>
    <row r="2124" spans="2:18" ht="13" x14ac:dyDescent="0.3">
      <c r="B2124" s="58">
        <f t="shared" si="282"/>
        <v>0</v>
      </c>
      <c r="C2124" s="58" t="str">
        <f t="shared" si="283"/>
        <v/>
      </c>
      <c r="D2124" s="58" t="str">
        <f>IF(OR(E2124=0,E2124=""),"",COUNTIF($E$7:E2124,E2124)&amp;E2124)</f>
        <v/>
      </c>
      <c r="E2124" s="58" t="str">
        <f t="shared" si="284"/>
        <v/>
      </c>
      <c r="F2124" s="57">
        <f t="shared" si="285"/>
        <v>0</v>
      </c>
      <c r="H2124" s="51"/>
      <c r="I2124" s="50"/>
      <c r="J2124" s="50"/>
      <c r="K2124" s="50"/>
      <c r="L2124" s="55" t="str">
        <f t="shared" si="288"/>
        <v/>
      </c>
      <c r="M2124" s="48"/>
      <c r="N2124" s="49"/>
      <c r="O2124" s="50"/>
      <c r="P2124" s="81" t="str">
        <f t="shared" si="287"/>
        <v/>
      </c>
      <c r="Q2124" s="5"/>
      <c r="R2124" s="81" t="str">
        <f t="shared" si="286"/>
        <v/>
      </c>
    </row>
    <row r="2125" spans="2:18" ht="13" x14ac:dyDescent="0.3">
      <c r="B2125" s="58">
        <f t="shared" si="282"/>
        <v>0</v>
      </c>
      <c r="C2125" s="58" t="str">
        <f t="shared" si="283"/>
        <v/>
      </c>
      <c r="D2125" s="58" t="str">
        <f>IF(OR(E2125=0,E2125=""),"",COUNTIF($E$7:E2125,E2125)&amp;E2125)</f>
        <v/>
      </c>
      <c r="E2125" s="58" t="str">
        <f t="shared" si="284"/>
        <v/>
      </c>
      <c r="F2125" s="57">
        <f t="shared" si="285"/>
        <v>0</v>
      </c>
      <c r="H2125" s="51"/>
      <c r="I2125" s="50"/>
      <c r="J2125" s="50"/>
      <c r="K2125" s="50"/>
      <c r="L2125" s="55" t="str">
        <f t="shared" si="288"/>
        <v/>
      </c>
      <c r="M2125" s="48"/>
      <c r="N2125" s="49"/>
      <c r="O2125" s="50"/>
      <c r="P2125" s="81" t="str">
        <f t="shared" si="287"/>
        <v/>
      </c>
      <c r="Q2125" s="5"/>
      <c r="R2125" s="81" t="str">
        <f t="shared" si="286"/>
        <v/>
      </c>
    </row>
    <row r="2126" spans="2:18" ht="13" x14ac:dyDescent="0.3">
      <c r="B2126" s="58">
        <f t="shared" si="282"/>
        <v>0</v>
      </c>
      <c r="C2126" s="58" t="str">
        <f t="shared" si="283"/>
        <v/>
      </c>
      <c r="D2126" s="58" t="str">
        <f>IF(OR(E2126=0,E2126=""),"",COUNTIF($E$7:E2126,E2126)&amp;E2126)</f>
        <v/>
      </c>
      <c r="E2126" s="58" t="str">
        <f t="shared" si="284"/>
        <v/>
      </c>
      <c r="F2126" s="57">
        <f t="shared" si="285"/>
        <v>0</v>
      </c>
      <c r="H2126" s="51"/>
      <c r="I2126" s="50"/>
      <c r="J2126" s="50"/>
      <c r="K2126" s="50"/>
      <c r="L2126" s="55" t="str">
        <f t="shared" si="288"/>
        <v/>
      </c>
      <c r="M2126" s="48"/>
      <c r="N2126" s="49"/>
      <c r="O2126" s="50"/>
      <c r="P2126" s="81" t="str">
        <f t="shared" si="287"/>
        <v/>
      </c>
      <c r="Q2126" s="5"/>
      <c r="R2126" s="81" t="str">
        <f t="shared" si="286"/>
        <v/>
      </c>
    </row>
    <row r="2127" spans="2:18" ht="13" x14ac:dyDescent="0.3">
      <c r="B2127" s="58">
        <f t="shared" si="282"/>
        <v>0</v>
      </c>
      <c r="C2127" s="58" t="str">
        <f t="shared" si="283"/>
        <v/>
      </c>
      <c r="D2127" s="58" t="str">
        <f>IF(OR(E2127=0,E2127=""),"",COUNTIF($E$7:E2127,E2127)&amp;E2127)</f>
        <v/>
      </c>
      <c r="E2127" s="58" t="str">
        <f t="shared" si="284"/>
        <v/>
      </c>
      <c r="F2127" s="57">
        <f t="shared" si="285"/>
        <v>0</v>
      </c>
      <c r="H2127" s="51"/>
      <c r="I2127" s="50"/>
      <c r="J2127" s="50"/>
      <c r="K2127" s="50"/>
      <c r="L2127" s="55" t="str">
        <f t="shared" si="288"/>
        <v/>
      </c>
      <c r="M2127" s="48"/>
      <c r="N2127" s="49"/>
      <c r="O2127" s="50"/>
      <c r="P2127" s="81" t="str">
        <f t="shared" si="287"/>
        <v/>
      </c>
      <c r="Q2127" s="5"/>
      <c r="R2127" s="81" t="str">
        <f t="shared" si="286"/>
        <v/>
      </c>
    </row>
    <row r="2128" spans="2:18" ht="13" x14ac:dyDescent="0.3">
      <c r="B2128" s="58">
        <f t="shared" si="282"/>
        <v>0</v>
      </c>
      <c r="C2128" s="58" t="str">
        <f t="shared" si="283"/>
        <v/>
      </c>
      <c r="D2128" s="58" t="str">
        <f>IF(OR(E2128=0,E2128=""),"",COUNTIF($E$7:E2128,E2128)&amp;E2128)</f>
        <v/>
      </c>
      <c r="E2128" s="58" t="str">
        <f t="shared" si="284"/>
        <v/>
      </c>
      <c r="F2128" s="57">
        <f t="shared" si="285"/>
        <v>0</v>
      </c>
      <c r="H2128" s="51"/>
      <c r="I2128" s="50"/>
      <c r="J2128" s="50"/>
      <c r="K2128" s="50"/>
      <c r="L2128" s="55" t="str">
        <f t="shared" si="288"/>
        <v/>
      </c>
      <c r="M2128" s="48"/>
      <c r="N2128" s="49"/>
      <c r="O2128" s="50"/>
      <c r="P2128" s="81" t="str">
        <f t="shared" si="287"/>
        <v/>
      </c>
      <c r="Q2128" s="5"/>
      <c r="R2128" s="81" t="str">
        <f t="shared" si="286"/>
        <v/>
      </c>
    </row>
    <row r="2129" spans="2:18" ht="13" x14ac:dyDescent="0.3">
      <c r="B2129" s="58">
        <f t="shared" si="282"/>
        <v>0</v>
      </c>
      <c r="C2129" s="58" t="str">
        <f t="shared" si="283"/>
        <v/>
      </c>
      <c r="D2129" s="58" t="str">
        <f>IF(OR(E2129=0,E2129=""),"",COUNTIF($E$7:E2129,E2129)&amp;E2129)</f>
        <v/>
      </c>
      <c r="E2129" s="58" t="str">
        <f t="shared" si="284"/>
        <v/>
      </c>
      <c r="F2129" s="57">
        <f t="shared" si="285"/>
        <v>0</v>
      </c>
      <c r="H2129" s="51"/>
      <c r="I2129" s="50"/>
      <c r="J2129" s="50"/>
      <c r="K2129" s="50"/>
      <c r="L2129" s="55" t="str">
        <f t="shared" si="288"/>
        <v/>
      </c>
      <c r="M2129" s="48"/>
      <c r="N2129" s="49"/>
      <c r="O2129" s="50"/>
      <c r="P2129" s="81" t="str">
        <f t="shared" si="287"/>
        <v/>
      </c>
      <c r="Q2129" s="5"/>
      <c r="R2129" s="81" t="str">
        <f t="shared" si="286"/>
        <v/>
      </c>
    </row>
    <row r="2130" spans="2:18" ht="13" x14ac:dyDescent="0.3">
      <c r="B2130" s="58">
        <f t="shared" ref="B2130:B2197" si="289">IF(C2130&lt;&gt;"","",K2130)</f>
        <v>0</v>
      </c>
      <c r="C2130" s="58" t="str">
        <f t="shared" ref="C2130:C2197" si="290">IF(LEFT(I2130,3)="JP-",K2130,"")</f>
        <v/>
      </c>
      <c r="D2130" s="58" t="str">
        <f>IF(OR(E2130=0,E2130=""),"",COUNTIF($E$7:E2130,E2130)&amp;E2130)</f>
        <v/>
      </c>
      <c r="E2130" s="58" t="str">
        <f t="shared" ref="E2130:E2197" si="291">IF(K2130=Filter_BB,K2130,"")</f>
        <v/>
      </c>
      <c r="F2130" s="57">
        <f t="shared" ref="F2130:F2197" si="292">IF(J2130="",0,1)</f>
        <v>0</v>
      </c>
      <c r="H2130" s="51"/>
      <c r="I2130" s="50"/>
      <c r="J2130" s="50"/>
      <c r="K2130" s="50"/>
      <c r="L2130" s="55" t="str">
        <f t="shared" si="288"/>
        <v/>
      </c>
      <c r="M2130" s="48"/>
      <c r="N2130" s="49"/>
      <c r="O2130" s="50"/>
      <c r="P2130" s="81" t="str">
        <f t="shared" si="287"/>
        <v/>
      </c>
      <c r="Q2130" s="5"/>
      <c r="R2130" s="81" t="str">
        <f t="shared" ref="R2130:R2193" si="293">IF($O2130&gt;0,$O2130,IF($H2130&gt;0,IF($O2131&gt;0,$O2131,""),""))</f>
        <v/>
      </c>
    </row>
    <row r="2131" spans="2:18" ht="13" x14ac:dyDescent="0.3">
      <c r="B2131" s="58">
        <f t="shared" si="289"/>
        <v>0</v>
      </c>
      <c r="C2131" s="58" t="str">
        <f t="shared" si="290"/>
        <v/>
      </c>
      <c r="D2131" s="58" t="str">
        <f>IF(OR(E2131=0,E2131=""),"",COUNTIF($E$7:E2131,E2131)&amp;E2131)</f>
        <v/>
      </c>
      <c r="E2131" s="58" t="str">
        <f t="shared" si="291"/>
        <v/>
      </c>
      <c r="F2131" s="57">
        <f t="shared" si="292"/>
        <v>0</v>
      </c>
      <c r="H2131" s="51"/>
      <c r="I2131" s="50"/>
      <c r="J2131" s="50"/>
      <c r="K2131" s="50"/>
      <c r="L2131" s="55" t="str">
        <f t="shared" si="288"/>
        <v/>
      </c>
      <c r="M2131" s="48"/>
      <c r="N2131" s="49"/>
      <c r="O2131" s="50"/>
      <c r="P2131" s="81" t="str">
        <f t="shared" ref="P2131:P2194" si="294">IF(O2131&gt;0,O2131,IF(H2131&gt;0,IF(OR(P2130="F.TTD",P2130=""),R2132,P2130),""))</f>
        <v/>
      </c>
      <c r="Q2131" s="5"/>
      <c r="R2131" s="81" t="str">
        <f t="shared" si="293"/>
        <v/>
      </c>
    </row>
    <row r="2132" spans="2:18" ht="13" x14ac:dyDescent="0.3">
      <c r="B2132" s="58">
        <f t="shared" si="289"/>
        <v>0</v>
      </c>
      <c r="C2132" s="58" t="str">
        <f t="shared" si="290"/>
        <v/>
      </c>
      <c r="D2132" s="58" t="str">
        <f>IF(OR(E2132=0,E2132=""),"",COUNTIF($E$7:E2132,E2132)&amp;E2132)</f>
        <v/>
      </c>
      <c r="E2132" s="58" t="str">
        <f t="shared" si="291"/>
        <v/>
      </c>
      <c r="F2132" s="57">
        <f t="shared" si="292"/>
        <v>0</v>
      </c>
      <c r="H2132" s="51"/>
      <c r="I2132" s="50"/>
      <c r="J2132" s="50"/>
      <c r="K2132" s="50"/>
      <c r="L2132" s="55" t="str">
        <f t="shared" si="288"/>
        <v/>
      </c>
      <c r="M2132" s="48"/>
      <c r="N2132" s="49"/>
      <c r="O2132" s="50"/>
      <c r="P2132" s="81" t="str">
        <f t="shared" si="294"/>
        <v/>
      </c>
      <c r="Q2132" s="5"/>
      <c r="R2132" s="81" t="str">
        <f t="shared" si="293"/>
        <v/>
      </c>
    </row>
    <row r="2133" spans="2:18" ht="13" x14ac:dyDescent="0.3">
      <c r="B2133" s="58">
        <f t="shared" si="289"/>
        <v>0</v>
      </c>
      <c r="C2133" s="58" t="str">
        <f t="shared" si="290"/>
        <v/>
      </c>
      <c r="D2133" s="58" t="str">
        <f>IF(OR(E2133=0,E2133=""),"",COUNTIF($E$7:E2133,E2133)&amp;E2133)</f>
        <v/>
      </c>
      <c r="E2133" s="58" t="str">
        <f t="shared" si="291"/>
        <v/>
      </c>
      <c r="F2133" s="57">
        <f t="shared" si="292"/>
        <v>0</v>
      </c>
      <c r="H2133" s="51"/>
      <c r="I2133" s="50"/>
      <c r="J2133" s="50"/>
      <c r="K2133" s="50"/>
      <c r="L2133" s="55" t="str">
        <f t="shared" si="288"/>
        <v/>
      </c>
      <c r="M2133" s="48"/>
      <c r="N2133" s="49"/>
      <c r="O2133" s="50"/>
      <c r="P2133" s="81" t="str">
        <f t="shared" si="294"/>
        <v/>
      </c>
      <c r="Q2133" s="5"/>
      <c r="R2133" s="81" t="str">
        <f t="shared" si="293"/>
        <v/>
      </c>
    </row>
    <row r="2134" spans="2:18" ht="13" x14ac:dyDescent="0.3">
      <c r="B2134" s="58">
        <f t="shared" si="289"/>
        <v>0</v>
      </c>
      <c r="C2134" s="58" t="str">
        <f t="shared" si="290"/>
        <v/>
      </c>
      <c r="D2134" s="58" t="str">
        <f>IF(OR(E2134=0,E2134=""),"",COUNTIF($E$7:E2134,E2134)&amp;E2134)</f>
        <v/>
      </c>
      <c r="E2134" s="58" t="str">
        <f t="shared" si="291"/>
        <v/>
      </c>
      <c r="F2134" s="57">
        <f t="shared" si="292"/>
        <v>0</v>
      </c>
      <c r="H2134" s="51"/>
      <c r="I2134" s="50"/>
      <c r="J2134" s="50"/>
      <c r="K2134" s="50"/>
      <c r="L2134" s="55" t="str">
        <f t="shared" si="288"/>
        <v/>
      </c>
      <c r="M2134" s="48"/>
      <c r="N2134" s="49"/>
      <c r="O2134" s="50"/>
      <c r="P2134" s="81" t="str">
        <f t="shared" si="294"/>
        <v/>
      </c>
      <c r="Q2134" s="5"/>
      <c r="R2134" s="81" t="str">
        <f t="shared" si="293"/>
        <v/>
      </c>
    </row>
    <row r="2135" spans="2:18" ht="13" x14ac:dyDescent="0.3">
      <c r="B2135" s="58">
        <f t="shared" si="289"/>
        <v>0</v>
      </c>
      <c r="C2135" s="58" t="str">
        <f t="shared" si="290"/>
        <v/>
      </c>
      <c r="D2135" s="58" t="str">
        <f>IF(OR(E2135=0,E2135=""),"",COUNTIF($E$7:E2135,E2135)&amp;E2135)</f>
        <v/>
      </c>
      <c r="E2135" s="58" t="str">
        <f t="shared" si="291"/>
        <v/>
      </c>
      <c r="F2135" s="57">
        <f t="shared" si="292"/>
        <v>0</v>
      </c>
      <c r="H2135" s="51"/>
      <c r="I2135" s="50"/>
      <c r="J2135" s="50"/>
      <c r="K2135" s="50"/>
      <c r="L2135" s="55" t="str">
        <f t="shared" si="288"/>
        <v/>
      </c>
      <c r="M2135" s="48"/>
      <c r="N2135" s="49"/>
      <c r="O2135" s="50"/>
      <c r="P2135" s="81" t="str">
        <f t="shared" si="294"/>
        <v/>
      </c>
      <c r="Q2135" s="5"/>
      <c r="R2135" s="81" t="str">
        <f t="shared" si="293"/>
        <v/>
      </c>
    </row>
    <row r="2136" spans="2:18" ht="13" x14ac:dyDescent="0.3">
      <c r="B2136" s="58">
        <f t="shared" si="289"/>
        <v>0</v>
      </c>
      <c r="C2136" s="58" t="str">
        <f t="shared" si="290"/>
        <v/>
      </c>
      <c r="D2136" s="58" t="str">
        <f>IF(OR(E2136=0,E2136=""),"",COUNTIF($E$7:E2136,E2136)&amp;E2136)</f>
        <v/>
      </c>
      <c r="E2136" s="58" t="str">
        <f t="shared" si="291"/>
        <v/>
      </c>
      <c r="F2136" s="57">
        <f t="shared" si="292"/>
        <v>0</v>
      </c>
      <c r="H2136" s="51"/>
      <c r="I2136" s="50"/>
      <c r="J2136" s="50"/>
      <c r="K2136" s="50"/>
      <c r="L2136" s="55" t="str">
        <f t="shared" si="288"/>
        <v/>
      </c>
      <c r="M2136" s="48"/>
      <c r="N2136" s="49"/>
      <c r="O2136" s="50"/>
      <c r="P2136" s="81" t="str">
        <f t="shared" si="294"/>
        <v/>
      </c>
      <c r="Q2136" s="5"/>
      <c r="R2136" s="81" t="str">
        <f t="shared" si="293"/>
        <v/>
      </c>
    </row>
    <row r="2137" spans="2:18" ht="13" x14ac:dyDescent="0.3">
      <c r="B2137" s="58">
        <f t="shared" si="289"/>
        <v>0</v>
      </c>
      <c r="C2137" s="58" t="str">
        <f t="shared" si="290"/>
        <v/>
      </c>
      <c r="D2137" s="58" t="str">
        <f>IF(OR(E2137=0,E2137=""),"",COUNTIF($E$7:E2137,E2137)&amp;E2137)</f>
        <v/>
      </c>
      <c r="E2137" s="58" t="str">
        <f t="shared" si="291"/>
        <v/>
      </c>
      <c r="F2137" s="57">
        <f t="shared" si="292"/>
        <v>0</v>
      </c>
      <c r="H2137" s="51"/>
      <c r="I2137" s="50"/>
      <c r="J2137" s="50"/>
      <c r="K2137" s="50"/>
      <c r="L2137" s="55" t="str">
        <f t="shared" si="288"/>
        <v/>
      </c>
      <c r="M2137" s="48"/>
      <c r="N2137" s="49"/>
      <c r="O2137" s="50"/>
      <c r="P2137" s="81" t="str">
        <f t="shared" si="294"/>
        <v/>
      </c>
      <c r="Q2137" s="5"/>
      <c r="R2137" s="81" t="str">
        <f t="shared" si="293"/>
        <v/>
      </c>
    </row>
    <row r="2138" spans="2:18" ht="13" x14ac:dyDescent="0.3">
      <c r="B2138" s="58">
        <f t="shared" si="289"/>
        <v>0</v>
      </c>
      <c r="C2138" s="58" t="str">
        <f t="shared" si="290"/>
        <v/>
      </c>
      <c r="D2138" s="58" t="str">
        <f>IF(OR(E2138=0,E2138=""),"",COUNTIF($E$7:E2138,E2138)&amp;E2138)</f>
        <v/>
      </c>
      <c r="E2138" s="58" t="str">
        <f t="shared" si="291"/>
        <v/>
      </c>
      <c r="F2138" s="57">
        <f t="shared" si="292"/>
        <v>0</v>
      </c>
      <c r="H2138" s="51"/>
      <c r="I2138" s="50"/>
      <c r="J2138" s="50"/>
      <c r="K2138" s="50"/>
      <c r="L2138" s="55" t="str">
        <f t="shared" si="288"/>
        <v/>
      </c>
      <c r="M2138" s="48"/>
      <c r="N2138" s="49"/>
      <c r="O2138" s="50"/>
      <c r="P2138" s="81" t="str">
        <f t="shared" si="294"/>
        <v/>
      </c>
      <c r="Q2138" s="5"/>
      <c r="R2138" s="81" t="str">
        <f t="shared" si="293"/>
        <v/>
      </c>
    </row>
    <row r="2139" spans="2:18" ht="13" x14ac:dyDescent="0.3">
      <c r="B2139" s="58">
        <f t="shared" si="289"/>
        <v>0</v>
      </c>
      <c r="C2139" s="58" t="str">
        <f t="shared" si="290"/>
        <v/>
      </c>
      <c r="D2139" s="58" t="str">
        <f>IF(OR(E2139=0,E2139=""),"",COUNTIF($E$7:E2139,E2139)&amp;E2139)</f>
        <v/>
      </c>
      <c r="E2139" s="58" t="str">
        <f t="shared" si="291"/>
        <v/>
      </c>
      <c r="F2139" s="57">
        <f t="shared" si="292"/>
        <v>0</v>
      </c>
      <c r="H2139" s="51"/>
      <c r="I2139" s="50"/>
      <c r="J2139" s="50"/>
      <c r="K2139" s="50"/>
      <c r="L2139" s="55" t="str">
        <f t="shared" si="288"/>
        <v/>
      </c>
      <c r="M2139" s="48"/>
      <c r="N2139" s="49"/>
      <c r="O2139" s="50"/>
      <c r="P2139" s="81" t="str">
        <f t="shared" si="294"/>
        <v/>
      </c>
      <c r="Q2139" s="5"/>
      <c r="R2139" s="81" t="str">
        <f t="shared" si="293"/>
        <v/>
      </c>
    </row>
    <row r="2140" spans="2:18" ht="13" x14ac:dyDescent="0.3">
      <c r="B2140" s="58">
        <f t="shared" si="289"/>
        <v>0</v>
      </c>
      <c r="C2140" s="58" t="str">
        <f t="shared" si="290"/>
        <v/>
      </c>
      <c r="D2140" s="58" t="str">
        <f>IF(OR(E2140=0,E2140=""),"",COUNTIF($E$7:E2140,E2140)&amp;E2140)</f>
        <v/>
      </c>
      <c r="E2140" s="58" t="str">
        <f t="shared" si="291"/>
        <v/>
      </c>
      <c r="F2140" s="57">
        <f t="shared" si="292"/>
        <v>0</v>
      </c>
      <c r="H2140" s="51"/>
      <c r="I2140" s="50"/>
      <c r="J2140" s="50"/>
      <c r="K2140" s="50"/>
      <c r="L2140" s="55" t="str">
        <f t="shared" si="288"/>
        <v/>
      </c>
      <c r="M2140" s="48"/>
      <c r="N2140" s="49"/>
      <c r="O2140" s="50"/>
      <c r="P2140" s="81" t="str">
        <f t="shared" si="294"/>
        <v/>
      </c>
      <c r="Q2140" s="5"/>
      <c r="R2140" s="81" t="str">
        <f t="shared" si="293"/>
        <v/>
      </c>
    </row>
    <row r="2141" spans="2:18" ht="13" x14ac:dyDescent="0.3">
      <c r="B2141" s="58">
        <f t="shared" si="289"/>
        <v>0</v>
      </c>
      <c r="C2141" s="58" t="str">
        <f t="shared" si="290"/>
        <v/>
      </c>
      <c r="D2141" s="58" t="str">
        <f>IF(OR(E2141=0,E2141=""),"",COUNTIF($E$7:E2141,E2141)&amp;E2141)</f>
        <v/>
      </c>
      <c r="E2141" s="58" t="str">
        <f t="shared" si="291"/>
        <v/>
      </c>
      <c r="F2141" s="57">
        <f t="shared" si="292"/>
        <v>0</v>
      </c>
      <c r="H2141" s="51"/>
      <c r="I2141" s="50"/>
      <c r="J2141" s="50"/>
      <c r="K2141" s="50"/>
      <c r="L2141" s="55" t="str">
        <f t="shared" si="288"/>
        <v/>
      </c>
      <c r="M2141" s="48"/>
      <c r="N2141" s="49"/>
      <c r="O2141" s="50"/>
      <c r="P2141" s="81" t="str">
        <f t="shared" si="294"/>
        <v/>
      </c>
      <c r="Q2141" s="5"/>
      <c r="R2141" s="81" t="str">
        <f t="shared" si="293"/>
        <v/>
      </c>
    </row>
    <row r="2142" spans="2:18" ht="13" x14ac:dyDescent="0.3">
      <c r="B2142" s="58">
        <f t="shared" si="289"/>
        <v>0</v>
      </c>
      <c r="C2142" s="58" t="str">
        <f t="shared" si="290"/>
        <v/>
      </c>
      <c r="D2142" s="58" t="str">
        <f>IF(OR(E2142=0,E2142=""),"",COUNTIF($E$7:E2142,E2142)&amp;E2142)</f>
        <v/>
      </c>
      <c r="E2142" s="58" t="str">
        <f t="shared" si="291"/>
        <v/>
      </c>
      <c r="F2142" s="57">
        <f t="shared" si="292"/>
        <v>0</v>
      </c>
      <c r="H2142" s="51"/>
      <c r="I2142" s="50"/>
      <c r="J2142" s="50"/>
      <c r="K2142" s="50"/>
      <c r="L2142" s="55" t="str">
        <f t="shared" si="288"/>
        <v/>
      </c>
      <c r="M2142" s="48"/>
      <c r="N2142" s="49"/>
      <c r="O2142" s="50"/>
      <c r="P2142" s="81" t="str">
        <f t="shared" si="294"/>
        <v/>
      </c>
      <c r="Q2142" s="5"/>
      <c r="R2142" s="81" t="str">
        <f t="shared" si="293"/>
        <v/>
      </c>
    </row>
    <row r="2143" spans="2:18" ht="13" x14ac:dyDescent="0.3">
      <c r="B2143" s="58">
        <f t="shared" si="289"/>
        <v>0</v>
      </c>
      <c r="C2143" s="58" t="str">
        <f t="shared" si="290"/>
        <v/>
      </c>
      <c r="D2143" s="58" t="str">
        <f>IF(OR(E2143=0,E2143=""),"",COUNTIF($E$7:E2143,E2143)&amp;E2143)</f>
        <v/>
      </c>
      <c r="E2143" s="58" t="str">
        <f t="shared" si="291"/>
        <v/>
      </c>
      <c r="F2143" s="57">
        <f t="shared" si="292"/>
        <v>0</v>
      </c>
      <c r="H2143" s="51"/>
      <c r="I2143" s="50"/>
      <c r="J2143" s="50"/>
      <c r="K2143" s="50"/>
      <c r="L2143" s="55" t="str">
        <f t="shared" si="288"/>
        <v/>
      </c>
      <c r="M2143" s="48"/>
      <c r="N2143" s="49"/>
      <c r="O2143" s="50"/>
      <c r="P2143" s="81" t="str">
        <f t="shared" si="294"/>
        <v/>
      </c>
      <c r="Q2143" s="5"/>
      <c r="R2143" s="81" t="str">
        <f t="shared" si="293"/>
        <v/>
      </c>
    </row>
    <row r="2144" spans="2:18" ht="13" x14ac:dyDescent="0.3">
      <c r="B2144" s="58">
        <f t="shared" si="289"/>
        <v>0</v>
      </c>
      <c r="C2144" s="58" t="str">
        <f t="shared" si="290"/>
        <v/>
      </c>
      <c r="D2144" s="58" t="str">
        <f>IF(OR(E2144=0,E2144=""),"",COUNTIF($E$7:E2144,E2144)&amp;E2144)</f>
        <v/>
      </c>
      <c r="E2144" s="58" t="str">
        <f t="shared" si="291"/>
        <v/>
      </c>
      <c r="F2144" s="57">
        <f t="shared" si="292"/>
        <v>0</v>
      </c>
      <c r="H2144" s="51"/>
      <c r="I2144" s="50"/>
      <c r="J2144" s="50"/>
      <c r="K2144" s="50"/>
      <c r="L2144" s="55" t="str">
        <f t="shared" si="288"/>
        <v/>
      </c>
      <c r="M2144" s="48"/>
      <c r="N2144" s="49"/>
      <c r="O2144" s="50"/>
      <c r="P2144" s="81" t="str">
        <f t="shared" si="294"/>
        <v/>
      </c>
      <c r="Q2144" s="5"/>
      <c r="R2144" s="81" t="str">
        <f t="shared" si="293"/>
        <v/>
      </c>
    </row>
    <row r="2145" spans="2:18" ht="13" x14ac:dyDescent="0.3">
      <c r="B2145" s="58">
        <f t="shared" si="289"/>
        <v>0</v>
      </c>
      <c r="C2145" s="58" t="str">
        <f t="shared" si="290"/>
        <v/>
      </c>
      <c r="D2145" s="58" t="str">
        <f>IF(OR(E2145=0,E2145=""),"",COUNTIF($E$7:E2145,E2145)&amp;E2145)</f>
        <v/>
      </c>
      <c r="E2145" s="58" t="str">
        <f t="shared" si="291"/>
        <v/>
      </c>
      <c r="F2145" s="57">
        <f t="shared" si="292"/>
        <v>0</v>
      </c>
      <c r="H2145" s="51"/>
      <c r="I2145" s="50"/>
      <c r="J2145" s="50"/>
      <c r="K2145" s="50"/>
      <c r="L2145" s="55" t="str">
        <f t="shared" si="288"/>
        <v/>
      </c>
      <c r="M2145" s="48"/>
      <c r="N2145" s="49"/>
      <c r="O2145" s="50"/>
      <c r="P2145" s="81" t="str">
        <f t="shared" si="294"/>
        <v/>
      </c>
      <c r="Q2145" s="5"/>
      <c r="R2145" s="81" t="str">
        <f t="shared" si="293"/>
        <v/>
      </c>
    </row>
    <row r="2146" spans="2:18" ht="13" x14ac:dyDescent="0.3">
      <c r="B2146" s="58">
        <f t="shared" si="289"/>
        <v>0</v>
      </c>
      <c r="C2146" s="58" t="str">
        <f t="shared" si="290"/>
        <v/>
      </c>
      <c r="D2146" s="58" t="str">
        <f>IF(OR(E2146=0,E2146=""),"",COUNTIF($E$7:E2146,E2146)&amp;E2146)</f>
        <v/>
      </c>
      <c r="E2146" s="58" t="str">
        <f t="shared" si="291"/>
        <v/>
      </c>
      <c r="F2146" s="57">
        <f t="shared" si="292"/>
        <v>0</v>
      </c>
      <c r="H2146" s="51"/>
      <c r="I2146" s="50"/>
      <c r="J2146" s="50"/>
      <c r="K2146" s="50"/>
      <c r="L2146" s="55" t="str">
        <f t="shared" si="288"/>
        <v/>
      </c>
      <c r="M2146" s="48"/>
      <c r="N2146" s="49"/>
      <c r="O2146" s="50"/>
      <c r="P2146" s="81" t="str">
        <f t="shared" si="294"/>
        <v/>
      </c>
      <c r="Q2146" s="5"/>
      <c r="R2146" s="81" t="str">
        <f t="shared" si="293"/>
        <v/>
      </c>
    </row>
    <row r="2147" spans="2:18" ht="13" x14ac:dyDescent="0.3">
      <c r="B2147" s="58">
        <f t="shared" si="289"/>
        <v>0</v>
      </c>
      <c r="C2147" s="58" t="str">
        <f t="shared" si="290"/>
        <v/>
      </c>
      <c r="D2147" s="58" t="str">
        <f>IF(OR(E2147=0,E2147=""),"",COUNTIF($E$7:E2147,E2147)&amp;E2147)</f>
        <v/>
      </c>
      <c r="E2147" s="58" t="str">
        <f t="shared" si="291"/>
        <v/>
      </c>
      <c r="F2147" s="57">
        <f t="shared" si="292"/>
        <v>0</v>
      </c>
      <c r="H2147" s="51"/>
      <c r="I2147" s="50"/>
      <c r="J2147" s="50"/>
      <c r="K2147" s="50"/>
      <c r="L2147" s="55" t="str">
        <f t="shared" si="288"/>
        <v/>
      </c>
      <c r="M2147" s="48"/>
      <c r="N2147" s="49"/>
      <c r="O2147" s="50"/>
      <c r="P2147" s="81" t="str">
        <f t="shared" si="294"/>
        <v/>
      </c>
      <c r="Q2147" s="5"/>
      <c r="R2147" s="81" t="str">
        <f t="shared" si="293"/>
        <v/>
      </c>
    </row>
    <row r="2148" spans="2:18" ht="13" x14ac:dyDescent="0.3">
      <c r="B2148" s="58">
        <f t="shared" si="289"/>
        <v>0</v>
      </c>
      <c r="C2148" s="58" t="str">
        <f t="shared" si="290"/>
        <v/>
      </c>
      <c r="D2148" s="58" t="str">
        <f>IF(OR(E2148=0,E2148=""),"",COUNTIF($E$7:E2148,E2148)&amp;E2148)</f>
        <v/>
      </c>
      <c r="E2148" s="58" t="str">
        <f t="shared" si="291"/>
        <v/>
      </c>
      <c r="F2148" s="57">
        <f t="shared" si="292"/>
        <v>0</v>
      </c>
      <c r="H2148" s="51"/>
      <c r="I2148" s="50"/>
      <c r="J2148" s="50"/>
      <c r="K2148" s="50"/>
      <c r="L2148" s="55" t="str">
        <f t="shared" si="288"/>
        <v/>
      </c>
      <c r="M2148" s="48"/>
      <c r="N2148" s="49"/>
      <c r="O2148" s="50"/>
      <c r="P2148" s="81" t="str">
        <f t="shared" si="294"/>
        <v/>
      </c>
      <c r="Q2148" s="5"/>
      <c r="R2148" s="81" t="str">
        <f t="shared" si="293"/>
        <v/>
      </c>
    </row>
    <row r="2149" spans="2:18" ht="13" x14ac:dyDescent="0.3">
      <c r="B2149" s="58">
        <f t="shared" si="289"/>
        <v>0</v>
      </c>
      <c r="C2149" s="58" t="str">
        <f t="shared" si="290"/>
        <v/>
      </c>
      <c r="D2149" s="58" t="str">
        <f>IF(OR(E2149=0,E2149=""),"",COUNTIF($E$7:E2149,E2149)&amp;E2149)</f>
        <v/>
      </c>
      <c r="E2149" s="58" t="str">
        <f t="shared" si="291"/>
        <v/>
      </c>
      <c r="F2149" s="57">
        <f t="shared" si="292"/>
        <v>0</v>
      </c>
      <c r="H2149" s="51"/>
      <c r="I2149" s="50"/>
      <c r="J2149" s="50"/>
      <c r="K2149" s="50"/>
      <c r="L2149" s="55" t="str">
        <f t="shared" si="288"/>
        <v/>
      </c>
      <c r="M2149" s="48"/>
      <c r="N2149" s="49"/>
      <c r="O2149" s="50"/>
      <c r="P2149" s="81" t="str">
        <f t="shared" si="294"/>
        <v/>
      </c>
      <c r="Q2149" s="5"/>
      <c r="R2149" s="81" t="str">
        <f t="shared" si="293"/>
        <v/>
      </c>
    </row>
    <row r="2150" spans="2:18" ht="13" x14ac:dyDescent="0.3">
      <c r="B2150" s="58">
        <f t="shared" si="289"/>
        <v>0</v>
      </c>
      <c r="C2150" s="58" t="str">
        <f t="shared" si="290"/>
        <v/>
      </c>
      <c r="D2150" s="58" t="str">
        <f>IF(OR(E2150=0,E2150=""),"",COUNTIF($E$7:E2150,E2150)&amp;E2150)</f>
        <v/>
      </c>
      <c r="E2150" s="58" t="str">
        <f t="shared" si="291"/>
        <v/>
      </c>
      <c r="F2150" s="57">
        <f t="shared" si="292"/>
        <v>0</v>
      </c>
      <c r="H2150" s="51"/>
      <c r="I2150" s="50"/>
      <c r="J2150" s="50"/>
      <c r="K2150" s="50"/>
      <c r="L2150" s="55" t="str">
        <f t="shared" si="288"/>
        <v/>
      </c>
      <c r="M2150" s="48"/>
      <c r="N2150" s="49"/>
      <c r="O2150" s="50"/>
      <c r="P2150" s="81" t="str">
        <f t="shared" si="294"/>
        <v/>
      </c>
      <c r="Q2150" s="5"/>
      <c r="R2150" s="81" t="str">
        <f t="shared" si="293"/>
        <v/>
      </c>
    </row>
    <row r="2151" spans="2:18" ht="13" x14ac:dyDescent="0.3">
      <c r="B2151" s="58">
        <f t="shared" si="289"/>
        <v>0</v>
      </c>
      <c r="C2151" s="58" t="str">
        <f t="shared" si="290"/>
        <v/>
      </c>
      <c r="D2151" s="58" t="str">
        <f>IF(OR(E2151=0,E2151=""),"",COUNTIF($E$7:E2151,E2151)&amp;E2151)</f>
        <v/>
      </c>
      <c r="E2151" s="58" t="str">
        <f t="shared" si="291"/>
        <v/>
      </c>
      <c r="F2151" s="57">
        <f t="shared" si="292"/>
        <v>0</v>
      </c>
      <c r="H2151" s="51"/>
      <c r="I2151" s="50"/>
      <c r="J2151" s="50"/>
      <c r="K2151" s="50"/>
      <c r="L2151" s="55" t="str">
        <f t="shared" si="288"/>
        <v/>
      </c>
      <c r="M2151" s="48"/>
      <c r="N2151" s="49"/>
      <c r="O2151" s="50"/>
      <c r="P2151" s="81" t="str">
        <f t="shared" si="294"/>
        <v/>
      </c>
      <c r="Q2151" s="5"/>
      <c r="R2151" s="81" t="str">
        <f t="shared" si="293"/>
        <v/>
      </c>
    </row>
    <row r="2152" spans="2:18" ht="13" x14ac:dyDescent="0.3">
      <c r="B2152" s="58">
        <f t="shared" si="289"/>
        <v>0</v>
      </c>
      <c r="C2152" s="58" t="str">
        <f t="shared" si="290"/>
        <v/>
      </c>
      <c r="D2152" s="58" t="str">
        <f>IF(OR(E2152=0,E2152=""),"",COUNTIF($E$7:E2152,E2152)&amp;E2152)</f>
        <v/>
      </c>
      <c r="E2152" s="58" t="str">
        <f t="shared" si="291"/>
        <v/>
      </c>
      <c r="F2152" s="57">
        <f t="shared" si="292"/>
        <v>0</v>
      </c>
      <c r="H2152" s="51"/>
      <c r="I2152" s="50"/>
      <c r="J2152" s="50"/>
      <c r="K2152" s="50"/>
      <c r="L2152" s="55" t="str">
        <f t="shared" si="288"/>
        <v/>
      </c>
      <c r="M2152" s="48"/>
      <c r="N2152" s="49"/>
      <c r="O2152" s="50"/>
      <c r="P2152" s="81" t="str">
        <f t="shared" si="294"/>
        <v/>
      </c>
      <c r="Q2152" s="5"/>
      <c r="R2152" s="81" t="str">
        <f t="shared" si="293"/>
        <v/>
      </c>
    </row>
    <row r="2153" spans="2:18" ht="13" x14ac:dyDescent="0.3">
      <c r="B2153" s="58">
        <f t="shared" si="289"/>
        <v>0</v>
      </c>
      <c r="C2153" s="58" t="str">
        <f t="shared" si="290"/>
        <v/>
      </c>
      <c r="D2153" s="58" t="str">
        <f>IF(OR(E2153=0,E2153=""),"",COUNTIF($E$7:E2153,E2153)&amp;E2153)</f>
        <v/>
      </c>
      <c r="E2153" s="58" t="str">
        <f t="shared" si="291"/>
        <v/>
      </c>
      <c r="F2153" s="57">
        <f t="shared" si="292"/>
        <v>0</v>
      </c>
      <c r="H2153" s="51"/>
      <c r="I2153" s="50"/>
      <c r="J2153" s="50"/>
      <c r="K2153" s="50"/>
      <c r="L2153" s="55" t="str">
        <f t="shared" si="288"/>
        <v/>
      </c>
      <c r="M2153" s="48"/>
      <c r="N2153" s="49"/>
      <c r="O2153" s="50"/>
      <c r="P2153" s="81" t="str">
        <f t="shared" si="294"/>
        <v/>
      </c>
      <c r="Q2153" s="5"/>
      <c r="R2153" s="81" t="str">
        <f t="shared" si="293"/>
        <v/>
      </c>
    </row>
    <row r="2154" spans="2:18" ht="13" x14ac:dyDescent="0.3">
      <c r="B2154" s="58">
        <f t="shared" si="289"/>
        <v>0</v>
      </c>
      <c r="C2154" s="58" t="str">
        <f t="shared" si="290"/>
        <v/>
      </c>
      <c r="D2154" s="58" t="str">
        <f>IF(OR(E2154=0,E2154=""),"",COUNTIF($E$7:E2154,E2154)&amp;E2154)</f>
        <v/>
      </c>
      <c r="E2154" s="58" t="str">
        <f t="shared" si="291"/>
        <v/>
      </c>
      <c r="F2154" s="57">
        <f t="shared" si="292"/>
        <v>0</v>
      </c>
      <c r="H2154" s="51"/>
      <c r="I2154" s="50"/>
      <c r="J2154" s="50"/>
      <c r="K2154" s="50"/>
      <c r="L2154" s="55" t="str">
        <f t="shared" si="288"/>
        <v/>
      </c>
      <c r="M2154" s="48"/>
      <c r="N2154" s="49"/>
      <c r="O2154" s="50"/>
      <c r="P2154" s="81" t="str">
        <f t="shared" si="294"/>
        <v/>
      </c>
      <c r="Q2154" s="5"/>
      <c r="R2154" s="81" t="str">
        <f t="shared" si="293"/>
        <v/>
      </c>
    </row>
    <row r="2155" spans="2:18" ht="13" x14ac:dyDescent="0.3">
      <c r="B2155" s="58">
        <f t="shared" si="289"/>
        <v>0</v>
      </c>
      <c r="C2155" s="58" t="str">
        <f t="shared" si="290"/>
        <v/>
      </c>
      <c r="D2155" s="58" t="str">
        <f>IF(OR(E2155=0,E2155=""),"",COUNTIF($E$7:E2155,E2155)&amp;E2155)</f>
        <v/>
      </c>
      <c r="E2155" s="58" t="str">
        <f t="shared" si="291"/>
        <v/>
      </c>
      <c r="F2155" s="57">
        <f t="shared" si="292"/>
        <v>0</v>
      </c>
      <c r="H2155" s="51"/>
      <c r="I2155" s="50"/>
      <c r="J2155" s="50"/>
      <c r="K2155" s="50"/>
      <c r="L2155" s="55" t="str">
        <f t="shared" si="288"/>
        <v/>
      </c>
      <c r="M2155" s="48"/>
      <c r="N2155" s="49"/>
      <c r="O2155" s="50"/>
      <c r="P2155" s="81" t="str">
        <f t="shared" si="294"/>
        <v/>
      </c>
      <c r="Q2155" s="5"/>
      <c r="R2155" s="81" t="str">
        <f t="shared" si="293"/>
        <v/>
      </c>
    </row>
    <row r="2156" spans="2:18" ht="13" x14ac:dyDescent="0.3">
      <c r="B2156" s="58">
        <f t="shared" si="289"/>
        <v>0</v>
      </c>
      <c r="C2156" s="58" t="str">
        <f t="shared" si="290"/>
        <v/>
      </c>
      <c r="D2156" s="58" t="str">
        <f>IF(OR(E2156=0,E2156=""),"",COUNTIF($E$7:E2156,E2156)&amp;E2156)</f>
        <v/>
      </c>
      <c r="E2156" s="58" t="str">
        <f t="shared" si="291"/>
        <v/>
      </c>
      <c r="F2156" s="57">
        <f t="shared" si="292"/>
        <v>0</v>
      </c>
      <c r="H2156" s="51"/>
      <c r="I2156" s="50"/>
      <c r="J2156" s="50"/>
      <c r="K2156" s="50"/>
      <c r="L2156" s="55" t="str">
        <f t="shared" si="288"/>
        <v/>
      </c>
      <c r="M2156" s="48"/>
      <c r="N2156" s="49"/>
      <c r="O2156" s="50"/>
      <c r="P2156" s="81" t="str">
        <f t="shared" si="294"/>
        <v/>
      </c>
      <c r="Q2156" s="5"/>
      <c r="R2156" s="81" t="str">
        <f t="shared" si="293"/>
        <v/>
      </c>
    </row>
    <row r="2157" spans="2:18" ht="13" x14ac:dyDescent="0.3">
      <c r="B2157" s="58">
        <f t="shared" si="289"/>
        <v>0</v>
      </c>
      <c r="C2157" s="58" t="str">
        <f t="shared" si="290"/>
        <v/>
      </c>
      <c r="D2157" s="58" t="str">
        <f>IF(OR(E2157=0,E2157=""),"",COUNTIF($E$7:E2157,E2157)&amp;E2157)</f>
        <v/>
      </c>
      <c r="E2157" s="58" t="str">
        <f t="shared" si="291"/>
        <v/>
      </c>
      <c r="F2157" s="57">
        <f t="shared" si="292"/>
        <v>0</v>
      </c>
      <c r="H2157" s="51"/>
      <c r="I2157" s="50"/>
      <c r="J2157" s="50"/>
      <c r="K2157" s="50"/>
      <c r="L2157" s="55" t="str">
        <f t="shared" si="288"/>
        <v/>
      </c>
      <c r="M2157" s="48"/>
      <c r="N2157" s="49"/>
      <c r="O2157" s="50"/>
      <c r="P2157" s="81" t="str">
        <f t="shared" si="294"/>
        <v/>
      </c>
      <c r="Q2157" s="5"/>
      <c r="R2157" s="81" t="str">
        <f t="shared" si="293"/>
        <v/>
      </c>
    </row>
    <row r="2158" spans="2:18" ht="13" x14ac:dyDescent="0.3">
      <c r="B2158" s="58">
        <f t="shared" ref="B2158:B2159" si="295">IF(C2158&lt;&gt;"","",K2158)</f>
        <v>0</v>
      </c>
      <c r="C2158" s="58" t="str">
        <f t="shared" ref="C2158:C2159" si="296">IF(LEFT(I2158,3)="JP-",K2158,"")</f>
        <v/>
      </c>
      <c r="D2158" s="58" t="str">
        <f>IF(OR(E2158=0,E2158=""),"",COUNTIF($E$7:E2158,E2158)&amp;E2158)</f>
        <v/>
      </c>
      <c r="E2158" s="58" t="str">
        <f t="shared" ref="E2158:E2159" si="297">IF(K2158=Filter_BB,K2158,"")</f>
        <v/>
      </c>
      <c r="F2158" s="57">
        <f t="shared" ref="F2158:F2159" si="298">IF(J2158="",0,1)</f>
        <v>0</v>
      </c>
      <c r="H2158" s="51"/>
      <c r="I2158" s="50"/>
      <c r="J2158" s="50"/>
      <c r="K2158" s="82"/>
      <c r="L2158" s="55" t="str">
        <f t="shared" ref="L2158:L2159" si="299">IFERROR(IF(K2158="","",VLOOKUP(K2158,T_Akun,2,0)),"Cek Kembali Kode Akun nya!!!")</f>
        <v/>
      </c>
      <c r="M2158" s="48"/>
      <c r="N2158" s="49"/>
      <c r="O2158" s="50"/>
      <c r="P2158" s="81" t="str">
        <f t="shared" si="294"/>
        <v/>
      </c>
      <c r="Q2158" s="5"/>
      <c r="R2158" s="81" t="str">
        <f t="shared" si="293"/>
        <v/>
      </c>
    </row>
    <row r="2159" spans="2:18" ht="13" x14ac:dyDescent="0.3">
      <c r="B2159" s="58">
        <f t="shared" si="295"/>
        <v>0</v>
      </c>
      <c r="C2159" s="58" t="str">
        <f t="shared" si="296"/>
        <v/>
      </c>
      <c r="D2159" s="58" t="str">
        <f>IF(OR(E2159=0,E2159=""),"",COUNTIF($E$7:E2159,E2159)&amp;E2159)</f>
        <v/>
      </c>
      <c r="E2159" s="58" t="str">
        <f t="shared" si="297"/>
        <v/>
      </c>
      <c r="F2159" s="57">
        <f t="shared" si="298"/>
        <v>0</v>
      </c>
      <c r="H2159" s="51"/>
      <c r="I2159" s="50"/>
      <c r="J2159" s="50"/>
      <c r="K2159" s="50"/>
      <c r="L2159" s="55" t="str">
        <f t="shared" si="299"/>
        <v/>
      </c>
      <c r="M2159" s="48"/>
      <c r="N2159" s="49"/>
      <c r="O2159" s="50"/>
      <c r="P2159" s="81" t="str">
        <f t="shared" si="294"/>
        <v/>
      </c>
      <c r="Q2159" s="5"/>
      <c r="R2159" s="81" t="str">
        <f t="shared" si="293"/>
        <v/>
      </c>
    </row>
    <row r="2160" spans="2:18" ht="13" x14ac:dyDescent="0.3">
      <c r="B2160" s="58">
        <f t="shared" ref="B2160" si="300">IF(C2160&lt;&gt;"","",K2160)</f>
        <v>0</v>
      </c>
      <c r="C2160" s="58" t="str">
        <f t="shared" ref="C2160" si="301">IF(LEFT(I2160,3)="JP-",K2160,"")</f>
        <v/>
      </c>
      <c r="D2160" s="58" t="str">
        <f>IF(OR(E2160=0,E2160=""),"",COUNTIF($E$7:E2160,E2160)&amp;E2160)</f>
        <v/>
      </c>
      <c r="E2160" s="58" t="str">
        <f t="shared" ref="E2160" si="302">IF(K2160=Filter_BB,K2160,"")</f>
        <v/>
      </c>
      <c r="F2160" s="57">
        <f t="shared" ref="F2160" si="303">IF(J2160="",0,1)</f>
        <v>0</v>
      </c>
      <c r="H2160" s="51"/>
      <c r="I2160" s="50"/>
      <c r="J2160" s="50"/>
      <c r="K2160" s="50"/>
      <c r="L2160" s="55" t="str">
        <f t="shared" ref="L2160" si="304">IFERROR(IF(K2160="","",VLOOKUP(K2160,T_Akun,2,0)),"Cek Kembali Kode Akun nya!!!")</f>
        <v/>
      </c>
      <c r="M2160" s="48"/>
      <c r="N2160" s="49"/>
      <c r="O2160" s="50"/>
      <c r="P2160" s="81" t="str">
        <f t="shared" si="294"/>
        <v/>
      </c>
      <c r="Q2160" s="5"/>
      <c r="R2160" s="81" t="str">
        <f t="shared" si="293"/>
        <v/>
      </c>
    </row>
    <row r="2161" spans="2:18" ht="13" x14ac:dyDescent="0.3">
      <c r="B2161" s="58">
        <f t="shared" ref="B2161" si="305">IF(C2161&lt;&gt;"","",K2161)</f>
        <v>0</v>
      </c>
      <c r="C2161" s="58" t="str">
        <f t="shared" ref="C2161" si="306">IF(LEFT(I2161,3)="JP-",K2161,"")</f>
        <v/>
      </c>
      <c r="D2161" s="58" t="str">
        <f>IF(OR(E2161=0,E2161=""),"",COUNTIF($E$7:E2161,E2161)&amp;E2161)</f>
        <v/>
      </c>
      <c r="E2161" s="58" t="str">
        <f t="shared" ref="E2161" si="307">IF(K2161=Filter_BB,K2161,"")</f>
        <v/>
      </c>
      <c r="F2161" s="57">
        <f t="shared" ref="F2161" si="308">IF(J2161="",0,1)</f>
        <v>0</v>
      </c>
      <c r="H2161" s="51"/>
      <c r="I2161" s="50"/>
      <c r="J2161" s="50"/>
      <c r="K2161" s="50"/>
      <c r="L2161" s="55" t="str">
        <f t="shared" ref="L2161" si="309">IFERROR(IF(K2161="","",VLOOKUP(K2161,T_Akun,2,0)),"Cek Kembali Kode Akun nya!!!")</f>
        <v/>
      </c>
      <c r="M2161" s="48"/>
      <c r="N2161" s="49"/>
      <c r="O2161" s="50"/>
      <c r="P2161" s="81" t="str">
        <f t="shared" si="294"/>
        <v/>
      </c>
      <c r="Q2161" s="5"/>
      <c r="R2161" s="81" t="str">
        <f t="shared" si="293"/>
        <v/>
      </c>
    </row>
    <row r="2162" spans="2:18" ht="13" x14ac:dyDescent="0.3">
      <c r="B2162" s="58">
        <f t="shared" si="289"/>
        <v>0</v>
      </c>
      <c r="C2162" s="58" t="str">
        <f t="shared" si="290"/>
        <v/>
      </c>
      <c r="D2162" s="58" t="str">
        <f>IF(OR(E2162=0,E2162=""),"",COUNTIF($E$7:E2162,E2162)&amp;E2162)</f>
        <v/>
      </c>
      <c r="E2162" s="58" t="str">
        <f t="shared" si="291"/>
        <v/>
      </c>
      <c r="F2162" s="57">
        <f t="shared" si="292"/>
        <v>0</v>
      </c>
      <c r="H2162" s="51"/>
      <c r="I2162" s="50"/>
      <c r="J2162" s="50"/>
      <c r="K2162" s="50"/>
      <c r="L2162" s="55" t="str">
        <f t="shared" si="288"/>
        <v/>
      </c>
      <c r="M2162" s="48"/>
      <c r="N2162" s="49"/>
      <c r="O2162" s="50"/>
      <c r="P2162" s="81" t="str">
        <f t="shared" si="294"/>
        <v/>
      </c>
      <c r="Q2162" s="5"/>
      <c r="R2162" s="81" t="str">
        <f t="shared" si="293"/>
        <v/>
      </c>
    </row>
    <row r="2163" spans="2:18" ht="13" x14ac:dyDescent="0.3">
      <c r="B2163" s="58">
        <f t="shared" si="289"/>
        <v>0</v>
      </c>
      <c r="C2163" s="58" t="str">
        <f t="shared" si="290"/>
        <v/>
      </c>
      <c r="D2163" s="58" t="str">
        <f>IF(OR(E2163=0,E2163=""),"",COUNTIF($E$7:E2163,E2163)&amp;E2163)</f>
        <v/>
      </c>
      <c r="E2163" s="58" t="str">
        <f t="shared" si="291"/>
        <v/>
      </c>
      <c r="F2163" s="57">
        <f t="shared" si="292"/>
        <v>0</v>
      </c>
      <c r="H2163" s="51"/>
      <c r="I2163" s="50"/>
      <c r="J2163" s="50"/>
      <c r="K2163" s="50"/>
      <c r="L2163" s="55" t="str">
        <f t="shared" si="288"/>
        <v/>
      </c>
      <c r="M2163" s="48"/>
      <c r="N2163" s="49"/>
      <c r="O2163" s="50"/>
      <c r="P2163" s="81" t="str">
        <f t="shared" si="294"/>
        <v/>
      </c>
      <c r="Q2163" s="5"/>
      <c r="R2163" s="81" t="str">
        <f t="shared" si="293"/>
        <v/>
      </c>
    </row>
    <row r="2164" spans="2:18" ht="13" x14ac:dyDescent="0.3">
      <c r="B2164" s="58">
        <f t="shared" si="289"/>
        <v>0</v>
      </c>
      <c r="C2164" s="58" t="str">
        <f t="shared" si="290"/>
        <v/>
      </c>
      <c r="D2164" s="58" t="str">
        <f>IF(OR(E2164=0,E2164=""),"",COUNTIF($E$7:E2164,E2164)&amp;E2164)</f>
        <v/>
      </c>
      <c r="E2164" s="58" t="str">
        <f t="shared" si="291"/>
        <v/>
      </c>
      <c r="F2164" s="57">
        <f t="shared" si="292"/>
        <v>0</v>
      </c>
      <c r="H2164" s="51"/>
      <c r="I2164" s="50"/>
      <c r="J2164" s="50"/>
      <c r="K2164" s="50"/>
      <c r="L2164" s="55" t="str">
        <f t="shared" si="288"/>
        <v/>
      </c>
      <c r="M2164" s="48"/>
      <c r="N2164" s="49"/>
      <c r="O2164" s="50"/>
      <c r="P2164" s="81" t="str">
        <f t="shared" si="294"/>
        <v/>
      </c>
      <c r="Q2164" s="5"/>
      <c r="R2164" s="81" t="str">
        <f t="shared" si="293"/>
        <v/>
      </c>
    </row>
    <row r="2165" spans="2:18" ht="13" x14ac:dyDescent="0.3">
      <c r="B2165" s="58">
        <f t="shared" si="289"/>
        <v>0</v>
      </c>
      <c r="C2165" s="58" t="str">
        <f t="shared" si="290"/>
        <v/>
      </c>
      <c r="D2165" s="58" t="str">
        <f>IF(OR(E2165=0,E2165=""),"",COUNTIF($E$7:E2165,E2165)&amp;E2165)</f>
        <v/>
      </c>
      <c r="E2165" s="58" t="str">
        <f t="shared" si="291"/>
        <v/>
      </c>
      <c r="F2165" s="57">
        <f t="shared" si="292"/>
        <v>0</v>
      </c>
      <c r="H2165" s="51"/>
      <c r="I2165" s="50"/>
      <c r="J2165" s="50"/>
      <c r="K2165" s="50"/>
      <c r="L2165" s="55" t="str">
        <f t="shared" ref="L2165:L2234" si="310">IFERROR(IF(K2165="","",VLOOKUP(K2165,T_Akun,2,0)),"Cek Kembali Kode Akun nya!!!")</f>
        <v/>
      </c>
      <c r="M2165" s="48"/>
      <c r="N2165" s="49"/>
      <c r="O2165" s="50"/>
      <c r="P2165" s="81" t="str">
        <f t="shared" si="294"/>
        <v/>
      </c>
      <c r="Q2165" s="5"/>
      <c r="R2165" s="81" t="str">
        <f t="shared" si="293"/>
        <v/>
      </c>
    </row>
    <row r="2166" spans="2:18" ht="13" x14ac:dyDescent="0.3">
      <c r="B2166" s="58">
        <f t="shared" si="289"/>
        <v>0</v>
      </c>
      <c r="C2166" s="58" t="str">
        <f t="shared" si="290"/>
        <v/>
      </c>
      <c r="D2166" s="58" t="str">
        <f>IF(OR(E2166=0,E2166=""),"",COUNTIF($E$7:E2166,E2166)&amp;E2166)</f>
        <v/>
      </c>
      <c r="E2166" s="58" t="str">
        <f t="shared" si="291"/>
        <v/>
      </c>
      <c r="F2166" s="57">
        <f t="shared" si="292"/>
        <v>0</v>
      </c>
      <c r="H2166" s="51"/>
      <c r="I2166" s="50"/>
      <c r="J2166" s="50"/>
      <c r="K2166" s="50"/>
      <c r="L2166" s="55" t="str">
        <f t="shared" si="310"/>
        <v/>
      </c>
      <c r="M2166" s="48"/>
      <c r="N2166" s="49"/>
      <c r="O2166" s="50"/>
      <c r="P2166" s="81" t="str">
        <f t="shared" si="294"/>
        <v/>
      </c>
      <c r="Q2166" s="5"/>
      <c r="R2166" s="81" t="str">
        <f t="shared" si="293"/>
        <v/>
      </c>
    </row>
    <row r="2167" spans="2:18" ht="13" x14ac:dyDescent="0.3">
      <c r="B2167" s="58">
        <f t="shared" si="289"/>
        <v>0</v>
      </c>
      <c r="C2167" s="58" t="str">
        <f t="shared" si="290"/>
        <v/>
      </c>
      <c r="D2167" s="58" t="str">
        <f>IF(OR(E2167=0,E2167=""),"",COUNTIF($E$7:E2167,E2167)&amp;E2167)</f>
        <v/>
      </c>
      <c r="E2167" s="58" t="str">
        <f t="shared" si="291"/>
        <v/>
      </c>
      <c r="F2167" s="57">
        <f t="shared" si="292"/>
        <v>0</v>
      </c>
      <c r="H2167" s="51"/>
      <c r="I2167" s="50"/>
      <c r="J2167" s="50"/>
      <c r="K2167" s="50"/>
      <c r="L2167" s="55" t="str">
        <f t="shared" si="310"/>
        <v/>
      </c>
      <c r="M2167" s="48"/>
      <c r="N2167" s="49"/>
      <c r="O2167" s="50"/>
      <c r="P2167" s="81" t="str">
        <f t="shared" si="294"/>
        <v/>
      </c>
      <c r="Q2167" s="5"/>
      <c r="R2167" s="81" t="str">
        <f t="shared" si="293"/>
        <v/>
      </c>
    </row>
    <row r="2168" spans="2:18" ht="13" x14ac:dyDescent="0.3">
      <c r="B2168" s="58">
        <f t="shared" si="289"/>
        <v>0</v>
      </c>
      <c r="C2168" s="58" t="str">
        <f t="shared" si="290"/>
        <v/>
      </c>
      <c r="D2168" s="58" t="str">
        <f>IF(OR(E2168=0,E2168=""),"",COUNTIF($E$7:E2168,E2168)&amp;E2168)</f>
        <v/>
      </c>
      <c r="E2168" s="58" t="str">
        <f t="shared" si="291"/>
        <v/>
      </c>
      <c r="F2168" s="57">
        <f t="shared" si="292"/>
        <v>0</v>
      </c>
      <c r="H2168" s="51"/>
      <c r="I2168" s="50"/>
      <c r="J2168" s="50"/>
      <c r="K2168" s="50"/>
      <c r="L2168" s="55" t="str">
        <f t="shared" si="310"/>
        <v/>
      </c>
      <c r="M2168" s="48"/>
      <c r="N2168" s="49"/>
      <c r="O2168" s="50"/>
      <c r="P2168" s="81" t="str">
        <f t="shared" si="294"/>
        <v/>
      </c>
      <c r="Q2168" s="5"/>
      <c r="R2168" s="81" t="str">
        <f t="shared" si="293"/>
        <v/>
      </c>
    </row>
    <row r="2169" spans="2:18" ht="13" x14ac:dyDescent="0.3">
      <c r="B2169" s="58">
        <f t="shared" si="289"/>
        <v>0</v>
      </c>
      <c r="C2169" s="58" t="str">
        <f t="shared" si="290"/>
        <v/>
      </c>
      <c r="D2169" s="58" t="str">
        <f>IF(OR(E2169=0,E2169=""),"",COUNTIF($E$7:E2169,E2169)&amp;E2169)</f>
        <v/>
      </c>
      <c r="E2169" s="58" t="str">
        <f t="shared" si="291"/>
        <v/>
      </c>
      <c r="F2169" s="57">
        <f t="shared" si="292"/>
        <v>0</v>
      </c>
      <c r="H2169" s="51"/>
      <c r="I2169" s="50"/>
      <c r="J2169" s="50"/>
      <c r="K2169" s="50"/>
      <c r="L2169" s="55" t="str">
        <f t="shared" si="310"/>
        <v/>
      </c>
      <c r="M2169" s="48"/>
      <c r="N2169" s="49"/>
      <c r="O2169" s="50"/>
      <c r="P2169" s="81" t="str">
        <f t="shared" si="294"/>
        <v/>
      </c>
      <c r="Q2169" s="5"/>
      <c r="R2169" s="81" t="str">
        <f t="shared" si="293"/>
        <v/>
      </c>
    </row>
    <row r="2170" spans="2:18" ht="13" x14ac:dyDescent="0.3">
      <c r="B2170" s="58">
        <f t="shared" si="289"/>
        <v>0</v>
      </c>
      <c r="C2170" s="58" t="str">
        <f t="shared" si="290"/>
        <v/>
      </c>
      <c r="D2170" s="58" t="str">
        <f>IF(OR(E2170=0,E2170=""),"",COUNTIF($E$7:E2170,E2170)&amp;E2170)</f>
        <v/>
      </c>
      <c r="E2170" s="58" t="str">
        <f t="shared" si="291"/>
        <v/>
      </c>
      <c r="F2170" s="57">
        <f t="shared" si="292"/>
        <v>0</v>
      </c>
      <c r="H2170" s="51"/>
      <c r="I2170" s="50"/>
      <c r="J2170" s="50"/>
      <c r="K2170" s="50"/>
      <c r="L2170" s="55" t="str">
        <f t="shared" si="310"/>
        <v/>
      </c>
      <c r="M2170" s="48"/>
      <c r="N2170" s="49"/>
      <c r="O2170" s="50"/>
      <c r="P2170" s="81" t="str">
        <f t="shared" si="294"/>
        <v/>
      </c>
      <c r="Q2170" s="5"/>
      <c r="R2170" s="81" t="str">
        <f t="shared" si="293"/>
        <v/>
      </c>
    </row>
    <row r="2171" spans="2:18" ht="13" x14ac:dyDescent="0.3">
      <c r="B2171" s="58">
        <f t="shared" si="289"/>
        <v>0</v>
      </c>
      <c r="C2171" s="58" t="str">
        <f t="shared" si="290"/>
        <v/>
      </c>
      <c r="D2171" s="58" t="str">
        <f>IF(OR(E2171=0,E2171=""),"",COUNTIF($E$7:E2171,E2171)&amp;E2171)</f>
        <v/>
      </c>
      <c r="E2171" s="58" t="str">
        <f t="shared" si="291"/>
        <v/>
      </c>
      <c r="F2171" s="57">
        <f t="shared" si="292"/>
        <v>0</v>
      </c>
      <c r="H2171" s="51"/>
      <c r="I2171" s="50"/>
      <c r="J2171" s="50"/>
      <c r="K2171" s="50"/>
      <c r="L2171" s="55" t="str">
        <f t="shared" si="310"/>
        <v/>
      </c>
      <c r="M2171" s="48"/>
      <c r="N2171" s="49"/>
      <c r="O2171" s="50"/>
      <c r="P2171" s="81" t="str">
        <f t="shared" si="294"/>
        <v/>
      </c>
      <c r="Q2171" s="5"/>
      <c r="R2171" s="81" t="str">
        <f t="shared" si="293"/>
        <v/>
      </c>
    </row>
    <row r="2172" spans="2:18" ht="13" x14ac:dyDescent="0.3">
      <c r="B2172" s="58">
        <f t="shared" si="289"/>
        <v>0</v>
      </c>
      <c r="C2172" s="58" t="str">
        <f t="shared" si="290"/>
        <v/>
      </c>
      <c r="D2172" s="58" t="str">
        <f>IF(OR(E2172=0,E2172=""),"",COUNTIF($E$7:E2172,E2172)&amp;E2172)</f>
        <v/>
      </c>
      <c r="E2172" s="58" t="str">
        <f t="shared" si="291"/>
        <v/>
      </c>
      <c r="F2172" s="57">
        <f t="shared" si="292"/>
        <v>0</v>
      </c>
      <c r="H2172" s="51"/>
      <c r="I2172" s="50"/>
      <c r="J2172" s="50"/>
      <c r="K2172" s="50"/>
      <c r="L2172" s="55" t="str">
        <f t="shared" si="310"/>
        <v/>
      </c>
      <c r="M2172" s="48"/>
      <c r="N2172" s="49"/>
      <c r="O2172" s="50"/>
      <c r="P2172" s="81" t="str">
        <f t="shared" si="294"/>
        <v/>
      </c>
      <c r="Q2172" s="5"/>
      <c r="R2172" s="81" t="str">
        <f t="shared" si="293"/>
        <v/>
      </c>
    </row>
    <row r="2173" spans="2:18" ht="13" x14ac:dyDescent="0.3">
      <c r="B2173" s="58">
        <f t="shared" si="289"/>
        <v>0</v>
      </c>
      <c r="C2173" s="58" t="str">
        <f t="shared" si="290"/>
        <v/>
      </c>
      <c r="D2173" s="58" t="str">
        <f>IF(OR(E2173=0,E2173=""),"",COUNTIF($E$7:E2173,E2173)&amp;E2173)</f>
        <v/>
      </c>
      <c r="E2173" s="58" t="str">
        <f t="shared" si="291"/>
        <v/>
      </c>
      <c r="F2173" s="57">
        <f t="shared" si="292"/>
        <v>0</v>
      </c>
      <c r="H2173" s="51"/>
      <c r="I2173" s="50"/>
      <c r="J2173" s="50"/>
      <c r="K2173" s="50"/>
      <c r="L2173" s="55" t="str">
        <f t="shared" si="310"/>
        <v/>
      </c>
      <c r="M2173" s="48"/>
      <c r="N2173" s="49"/>
      <c r="O2173" s="50"/>
      <c r="P2173" s="81" t="str">
        <f t="shared" si="294"/>
        <v/>
      </c>
      <c r="Q2173" s="5"/>
      <c r="R2173" s="81" t="str">
        <f t="shared" si="293"/>
        <v/>
      </c>
    </row>
    <row r="2174" spans="2:18" ht="13" x14ac:dyDescent="0.3">
      <c r="B2174" s="58">
        <f t="shared" si="289"/>
        <v>0</v>
      </c>
      <c r="C2174" s="58" t="str">
        <f t="shared" si="290"/>
        <v/>
      </c>
      <c r="D2174" s="58" t="str">
        <f>IF(OR(E2174=0,E2174=""),"",COUNTIF($E$7:E2174,E2174)&amp;E2174)</f>
        <v/>
      </c>
      <c r="E2174" s="58" t="str">
        <f t="shared" si="291"/>
        <v/>
      </c>
      <c r="F2174" s="57">
        <f t="shared" si="292"/>
        <v>0</v>
      </c>
      <c r="H2174" s="51"/>
      <c r="I2174" s="50"/>
      <c r="J2174" s="50"/>
      <c r="K2174" s="50"/>
      <c r="L2174" s="55" t="str">
        <f t="shared" si="310"/>
        <v/>
      </c>
      <c r="M2174" s="48"/>
      <c r="N2174" s="49"/>
      <c r="O2174" s="50"/>
      <c r="P2174" s="81" t="str">
        <f t="shared" si="294"/>
        <v/>
      </c>
      <c r="Q2174" s="5"/>
      <c r="R2174" s="81" t="str">
        <f t="shared" si="293"/>
        <v/>
      </c>
    </row>
    <row r="2175" spans="2:18" ht="13" x14ac:dyDescent="0.3">
      <c r="B2175" s="58">
        <f t="shared" si="289"/>
        <v>0</v>
      </c>
      <c r="C2175" s="58" t="str">
        <f t="shared" si="290"/>
        <v/>
      </c>
      <c r="D2175" s="58" t="str">
        <f>IF(OR(E2175=0,E2175=""),"",COUNTIF($E$7:E2175,E2175)&amp;E2175)</f>
        <v/>
      </c>
      <c r="E2175" s="58" t="str">
        <f t="shared" si="291"/>
        <v/>
      </c>
      <c r="F2175" s="57">
        <f t="shared" si="292"/>
        <v>0</v>
      </c>
      <c r="H2175" s="51"/>
      <c r="I2175" s="50"/>
      <c r="J2175" s="50"/>
      <c r="K2175" s="50"/>
      <c r="L2175" s="55" t="str">
        <f t="shared" si="310"/>
        <v/>
      </c>
      <c r="M2175" s="48"/>
      <c r="N2175" s="49"/>
      <c r="O2175" s="50"/>
      <c r="P2175" s="81" t="str">
        <f t="shared" si="294"/>
        <v/>
      </c>
      <c r="Q2175" s="5"/>
      <c r="R2175" s="81" t="str">
        <f t="shared" si="293"/>
        <v/>
      </c>
    </row>
    <row r="2176" spans="2:18" ht="13" x14ac:dyDescent="0.3">
      <c r="B2176" s="58">
        <f t="shared" si="289"/>
        <v>0</v>
      </c>
      <c r="C2176" s="58" t="str">
        <f t="shared" si="290"/>
        <v/>
      </c>
      <c r="D2176" s="58" t="str">
        <f>IF(OR(E2176=0,E2176=""),"",COUNTIF($E$7:E2176,E2176)&amp;E2176)</f>
        <v/>
      </c>
      <c r="E2176" s="58" t="str">
        <f t="shared" si="291"/>
        <v/>
      </c>
      <c r="F2176" s="57">
        <f t="shared" si="292"/>
        <v>0</v>
      </c>
      <c r="H2176" s="51"/>
      <c r="I2176" s="50"/>
      <c r="J2176" s="50"/>
      <c r="K2176" s="50"/>
      <c r="L2176" s="55" t="str">
        <f t="shared" si="310"/>
        <v/>
      </c>
      <c r="M2176" s="48"/>
      <c r="N2176" s="49"/>
      <c r="O2176" s="50"/>
      <c r="P2176" s="81" t="str">
        <f t="shared" si="294"/>
        <v/>
      </c>
      <c r="Q2176" s="5"/>
      <c r="R2176" s="81" t="str">
        <f t="shared" si="293"/>
        <v/>
      </c>
    </row>
    <row r="2177" spans="2:18" ht="13" x14ac:dyDescent="0.3">
      <c r="B2177" s="58">
        <f t="shared" si="289"/>
        <v>0</v>
      </c>
      <c r="C2177" s="58" t="str">
        <f t="shared" si="290"/>
        <v/>
      </c>
      <c r="D2177" s="58" t="str">
        <f>IF(OR(E2177=0,E2177=""),"",COUNTIF($E$7:E2177,E2177)&amp;E2177)</f>
        <v/>
      </c>
      <c r="E2177" s="58" t="str">
        <f t="shared" si="291"/>
        <v/>
      </c>
      <c r="F2177" s="57">
        <f t="shared" si="292"/>
        <v>0</v>
      </c>
      <c r="H2177" s="51"/>
      <c r="I2177" s="50"/>
      <c r="J2177" s="50"/>
      <c r="K2177" s="50"/>
      <c r="L2177" s="55" t="str">
        <f t="shared" si="310"/>
        <v/>
      </c>
      <c r="M2177" s="48"/>
      <c r="N2177" s="49"/>
      <c r="O2177" s="50"/>
      <c r="P2177" s="81" t="str">
        <f t="shared" si="294"/>
        <v/>
      </c>
      <c r="Q2177" s="5"/>
      <c r="R2177" s="81" t="str">
        <f t="shared" si="293"/>
        <v/>
      </c>
    </row>
    <row r="2178" spans="2:18" ht="13" x14ac:dyDescent="0.3">
      <c r="B2178" s="58">
        <f t="shared" si="289"/>
        <v>0</v>
      </c>
      <c r="C2178" s="58" t="str">
        <f t="shared" si="290"/>
        <v/>
      </c>
      <c r="D2178" s="58" t="str">
        <f>IF(OR(E2178=0,E2178=""),"",COUNTIF($E$7:E2178,E2178)&amp;E2178)</f>
        <v/>
      </c>
      <c r="E2178" s="58" t="str">
        <f t="shared" si="291"/>
        <v/>
      </c>
      <c r="F2178" s="57">
        <f t="shared" si="292"/>
        <v>0</v>
      </c>
      <c r="H2178" s="51"/>
      <c r="I2178" s="50"/>
      <c r="J2178" s="50"/>
      <c r="K2178" s="50"/>
      <c r="L2178" s="55" t="str">
        <f t="shared" si="310"/>
        <v/>
      </c>
      <c r="M2178" s="48"/>
      <c r="N2178" s="49"/>
      <c r="O2178" s="50"/>
      <c r="P2178" s="81" t="str">
        <f t="shared" si="294"/>
        <v/>
      </c>
      <c r="Q2178" s="5"/>
      <c r="R2178" s="81" t="str">
        <f t="shared" si="293"/>
        <v/>
      </c>
    </row>
    <row r="2179" spans="2:18" ht="13" x14ac:dyDescent="0.3">
      <c r="B2179" s="58">
        <f t="shared" si="289"/>
        <v>0</v>
      </c>
      <c r="C2179" s="58" t="str">
        <f t="shared" si="290"/>
        <v/>
      </c>
      <c r="D2179" s="58" t="str">
        <f>IF(OR(E2179=0,E2179=""),"",COUNTIF($E$7:E2179,E2179)&amp;E2179)</f>
        <v/>
      </c>
      <c r="E2179" s="58" t="str">
        <f t="shared" si="291"/>
        <v/>
      </c>
      <c r="F2179" s="57">
        <f t="shared" si="292"/>
        <v>0</v>
      </c>
      <c r="H2179" s="51"/>
      <c r="I2179" s="50"/>
      <c r="J2179" s="50"/>
      <c r="K2179" s="50"/>
      <c r="L2179" s="55" t="str">
        <f t="shared" si="310"/>
        <v/>
      </c>
      <c r="M2179" s="48"/>
      <c r="N2179" s="49"/>
      <c r="O2179" s="50"/>
      <c r="P2179" s="81" t="str">
        <f t="shared" si="294"/>
        <v/>
      </c>
      <c r="Q2179" s="5"/>
      <c r="R2179" s="81" t="str">
        <f t="shared" si="293"/>
        <v/>
      </c>
    </row>
    <row r="2180" spans="2:18" ht="13" x14ac:dyDescent="0.3">
      <c r="B2180" s="58">
        <f t="shared" si="289"/>
        <v>0</v>
      </c>
      <c r="C2180" s="58" t="str">
        <f t="shared" si="290"/>
        <v/>
      </c>
      <c r="D2180" s="58" t="str">
        <f>IF(OR(E2180=0,E2180=""),"",COUNTIF($E$7:E2180,E2180)&amp;E2180)</f>
        <v/>
      </c>
      <c r="E2180" s="58" t="str">
        <f t="shared" si="291"/>
        <v/>
      </c>
      <c r="F2180" s="57">
        <f t="shared" si="292"/>
        <v>0</v>
      </c>
      <c r="H2180" s="51"/>
      <c r="I2180" s="50"/>
      <c r="J2180" s="50"/>
      <c r="K2180" s="50"/>
      <c r="L2180" s="55" t="str">
        <f t="shared" si="310"/>
        <v/>
      </c>
      <c r="M2180" s="48"/>
      <c r="N2180" s="49"/>
      <c r="O2180" s="50"/>
      <c r="P2180" s="81" t="str">
        <f t="shared" si="294"/>
        <v/>
      </c>
      <c r="Q2180" s="5"/>
      <c r="R2180" s="81" t="str">
        <f t="shared" si="293"/>
        <v/>
      </c>
    </row>
    <row r="2181" spans="2:18" ht="13" x14ac:dyDescent="0.3">
      <c r="B2181" s="58">
        <f t="shared" si="289"/>
        <v>0</v>
      </c>
      <c r="C2181" s="58" t="str">
        <f t="shared" si="290"/>
        <v/>
      </c>
      <c r="D2181" s="58" t="str">
        <f>IF(OR(E2181=0,E2181=""),"",COUNTIF($E$7:E2181,E2181)&amp;E2181)</f>
        <v/>
      </c>
      <c r="E2181" s="58" t="str">
        <f t="shared" si="291"/>
        <v/>
      </c>
      <c r="F2181" s="57">
        <f t="shared" si="292"/>
        <v>0</v>
      </c>
      <c r="H2181" s="51"/>
      <c r="I2181" s="50"/>
      <c r="J2181" s="50"/>
      <c r="K2181" s="50"/>
      <c r="L2181" s="55" t="str">
        <f t="shared" si="310"/>
        <v/>
      </c>
      <c r="M2181" s="48"/>
      <c r="N2181" s="49"/>
      <c r="O2181" s="50"/>
      <c r="P2181" s="81" t="str">
        <f t="shared" si="294"/>
        <v/>
      </c>
      <c r="Q2181" s="5"/>
      <c r="R2181" s="81" t="str">
        <f t="shared" si="293"/>
        <v/>
      </c>
    </row>
    <row r="2182" spans="2:18" ht="13" x14ac:dyDescent="0.3">
      <c r="B2182" s="58">
        <f t="shared" si="289"/>
        <v>0</v>
      </c>
      <c r="C2182" s="58" t="str">
        <f t="shared" si="290"/>
        <v/>
      </c>
      <c r="D2182" s="58" t="str">
        <f>IF(OR(E2182=0,E2182=""),"",COUNTIF($E$7:E2182,E2182)&amp;E2182)</f>
        <v/>
      </c>
      <c r="E2182" s="58" t="str">
        <f t="shared" si="291"/>
        <v/>
      </c>
      <c r="F2182" s="57">
        <f t="shared" si="292"/>
        <v>0</v>
      </c>
      <c r="H2182" s="51"/>
      <c r="I2182" s="50"/>
      <c r="J2182" s="50"/>
      <c r="K2182" s="50"/>
      <c r="L2182" s="55" t="str">
        <f t="shared" si="310"/>
        <v/>
      </c>
      <c r="M2182" s="48"/>
      <c r="N2182" s="49"/>
      <c r="O2182" s="50"/>
      <c r="P2182" s="81" t="str">
        <f t="shared" si="294"/>
        <v/>
      </c>
      <c r="Q2182" s="5"/>
      <c r="R2182" s="81" t="str">
        <f t="shared" si="293"/>
        <v/>
      </c>
    </row>
    <row r="2183" spans="2:18" ht="13" x14ac:dyDescent="0.3">
      <c r="B2183" s="58">
        <f t="shared" si="289"/>
        <v>0</v>
      </c>
      <c r="C2183" s="58" t="str">
        <f t="shared" si="290"/>
        <v/>
      </c>
      <c r="D2183" s="58" t="str">
        <f>IF(OR(E2183=0,E2183=""),"",COUNTIF($E$7:E2183,E2183)&amp;E2183)</f>
        <v/>
      </c>
      <c r="E2183" s="58" t="str">
        <f t="shared" si="291"/>
        <v/>
      </c>
      <c r="F2183" s="57">
        <f t="shared" si="292"/>
        <v>0</v>
      </c>
      <c r="H2183" s="51"/>
      <c r="I2183" s="50"/>
      <c r="J2183" s="50"/>
      <c r="K2183" s="50"/>
      <c r="L2183" s="55" t="str">
        <f t="shared" si="310"/>
        <v/>
      </c>
      <c r="M2183" s="48"/>
      <c r="N2183" s="49"/>
      <c r="O2183" s="50"/>
      <c r="P2183" s="81" t="str">
        <f t="shared" si="294"/>
        <v/>
      </c>
      <c r="Q2183" s="5"/>
      <c r="R2183" s="81" t="str">
        <f t="shared" si="293"/>
        <v/>
      </c>
    </row>
    <row r="2184" spans="2:18" ht="13" x14ac:dyDescent="0.3">
      <c r="B2184" s="58">
        <f t="shared" si="289"/>
        <v>0</v>
      </c>
      <c r="C2184" s="58" t="str">
        <f t="shared" si="290"/>
        <v/>
      </c>
      <c r="D2184" s="58" t="str">
        <f>IF(OR(E2184=0,E2184=""),"",COUNTIF($E$7:E2184,E2184)&amp;E2184)</f>
        <v/>
      </c>
      <c r="E2184" s="58" t="str">
        <f t="shared" si="291"/>
        <v/>
      </c>
      <c r="F2184" s="57">
        <f t="shared" si="292"/>
        <v>0</v>
      </c>
      <c r="H2184" s="51"/>
      <c r="I2184" s="50"/>
      <c r="J2184" s="50"/>
      <c r="K2184" s="50"/>
      <c r="L2184" s="55" t="str">
        <f t="shared" si="310"/>
        <v/>
      </c>
      <c r="M2184" s="48"/>
      <c r="N2184" s="49"/>
      <c r="O2184" s="50"/>
      <c r="P2184" s="81" t="str">
        <f t="shared" si="294"/>
        <v/>
      </c>
      <c r="Q2184" s="5"/>
      <c r="R2184" s="81" t="str">
        <f t="shared" si="293"/>
        <v/>
      </c>
    </row>
    <row r="2185" spans="2:18" ht="13" x14ac:dyDescent="0.3">
      <c r="B2185" s="58">
        <f t="shared" si="289"/>
        <v>0</v>
      </c>
      <c r="C2185" s="58" t="str">
        <f t="shared" si="290"/>
        <v/>
      </c>
      <c r="D2185" s="58" t="str">
        <f>IF(OR(E2185=0,E2185=""),"",COUNTIF($E$7:E2185,E2185)&amp;E2185)</f>
        <v/>
      </c>
      <c r="E2185" s="58" t="str">
        <f t="shared" si="291"/>
        <v/>
      </c>
      <c r="F2185" s="57">
        <f t="shared" si="292"/>
        <v>0</v>
      </c>
      <c r="H2185" s="51"/>
      <c r="I2185" s="50"/>
      <c r="J2185" s="50"/>
      <c r="K2185" s="50"/>
      <c r="L2185" s="55" t="str">
        <f t="shared" si="310"/>
        <v/>
      </c>
      <c r="M2185" s="48"/>
      <c r="N2185" s="49"/>
      <c r="O2185" s="50"/>
      <c r="P2185" s="81" t="str">
        <f t="shared" si="294"/>
        <v/>
      </c>
      <c r="Q2185" s="5"/>
      <c r="R2185" s="81" t="str">
        <f t="shared" si="293"/>
        <v/>
      </c>
    </row>
    <row r="2186" spans="2:18" ht="13" x14ac:dyDescent="0.3">
      <c r="B2186" s="58">
        <f t="shared" si="289"/>
        <v>0</v>
      </c>
      <c r="C2186" s="58" t="str">
        <f t="shared" si="290"/>
        <v/>
      </c>
      <c r="D2186" s="58" t="str">
        <f>IF(OR(E2186=0,E2186=""),"",COUNTIF($E$7:E2186,E2186)&amp;E2186)</f>
        <v/>
      </c>
      <c r="E2186" s="58" t="str">
        <f t="shared" si="291"/>
        <v/>
      </c>
      <c r="F2186" s="57">
        <f t="shared" si="292"/>
        <v>0</v>
      </c>
      <c r="H2186" s="51"/>
      <c r="I2186" s="50"/>
      <c r="J2186" s="50"/>
      <c r="K2186" s="50"/>
      <c r="L2186" s="55" t="str">
        <f t="shared" si="310"/>
        <v/>
      </c>
      <c r="M2186" s="48"/>
      <c r="N2186" s="49"/>
      <c r="O2186" s="50"/>
      <c r="P2186" s="81" t="str">
        <f t="shared" si="294"/>
        <v/>
      </c>
      <c r="Q2186" s="5"/>
      <c r="R2186" s="81" t="str">
        <f t="shared" si="293"/>
        <v/>
      </c>
    </row>
    <row r="2187" spans="2:18" ht="13" x14ac:dyDescent="0.3">
      <c r="B2187" s="58">
        <f t="shared" si="289"/>
        <v>0</v>
      </c>
      <c r="C2187" s="58" t="str">
        <f t="shared" si="290"/>
        <v/>
      </c>
      <c r="D2187" s="58" t="str">
        <f>IF(OR(E2187=0,E2187=""),"",COUNTIF($E$7:E2187,E2187)&amp;E2187)</f>
        <v/>
      </c>
      <c r="E2187" s="58" t="str">
        <f t="shared" si="291"/>
        <v/>
      </c>
      <c r="F2187" s="57">
        <f t="shared" si="292"/>
        <v>0</v>
      </c>
      <c r="H2187" s="51"/>
      <c r="I2187" s="50"/>
      <c r="J2187" s="50"/>
      <c r="K2187" s="50"/>
      <c r="L2187" s="55" t="str">
        <f t="shared" si="310"/>
        <v/>
      </c>
      <c r="M2187" s="48"/>
      <c r="N2187" s="49"/>
      <c r="O2187" s="50"/>
      <c r="P2187" s="81" t="str">
        <f t="shared" si="294"/>
        <v/>
      </c>
      <c r="Q2187" s="5"/>
      <c r="R2187" s="81" t="str">
        <f t="shared" si="293"/>
        <v/>
      </c>
    </row>
    <row r="2188" spans="2:18" ht="13" x14ac:dyDescent="0.3">
      <c r="B2188" s="58">
        <f t="shared" si="289"/>
        <v>0</v>
      </c>
      <c r="C2188" s="58" t="str">
        <f t="shared" si="290"/>
        <v/>
      </c>
      <c r="D2188" s="58" t="str">
        <f>IF(OR(E2188=0,E2188=""),"",COUNTIF($E$7:E2188,E2188)&amp;E2188)</f>
        <v/>
      </c>
      <c r="E2188" s="58" t="str">
        <f t="shared" si="291"/>
        <v/>
      </c>
      <c r="F2188" s="57">
        <f t="shared" si="292"/>
        <v>0</v>
      </c>
      <c r="H2188" s="51"/>
      <c r="I2188" s="50"/>
      <c r="J2188" s="50"/>
      <c r="K2188" s="50"/>
      <c r="L2188" s="55" t="str">
        <f t="shared" si="310"/>
        <v/>
      </c>
      <c r="M2188" s="48"/>
      <c r="N2188" s="49"/>
      <c r="O2188" s="50"/>
      <c r="P2188" s="81" t="str">
        <f t="shared" si="294"/>
        <v/>
      </c>
      <c r="Q2188" s="5"/>
      <c r="R2188" s="81" t="str">
        <f t="shared" si="293"/>
        <v/>
      </c>
    </row>
    <row r="2189" spans="2:18" ht="13" x14ac:dyDescent="0.3">
      <c r="B2189" s="58">
        <f t="shared" si="289"/>
        <v>0</v>
      </c>
      <c r="C2189" s="58" t="str">
        <f t="shared" si="290"/>
        <v/>
      </c>
      <c r="D2189" s="58" t="str">
        <f>IF(OR(E2189=0,E2189=""),"",COUNTIF($E$7:E2189,E2189)&amp;E2189)</f>
        <v/>
      </c>
      <c r="E2189" s="58" t="str">
        <f t="shared" si="291"/>
        <v/>
      </c>
      <c r="F2189" s="57">
        <f t="shared" si="292"/>
        <v>0</v>
      </c>
      <c r="H2189" s="51"/>
      <c r="I2189" s="50"/>
      <c r="J2189" s="50"/>
      <c r="K2189" s="50"/>
      <c r="L2189" s="55" t="str">
        <f t="shared" si="310"/>
        <v/>
      </c>
      <c r="M2189" s="48"/>
      <c r="N2189" s="49"/>
      <c r="O2189" s="50"/>
      <c r="P2189" s="81" t="str">
        <f t="shared" si="294"/>
        <v/>
      </c>
      <c r="Q2189" s="5"/>
      <c r="R2189" s="81" t="str">
        <f t="shared" si="293"/>
        <v/>
      </c>
    </row>
    <row r="2190" spans="2:18" ht="13" x14ac:dyDescent="0.3">
      <c r="B2190" s="58">
        <f t="shared" si="289"/>
        <v>0</v>
      </c>
      <c r="C2190" s="58" t="str">
        <f t="shared" si="290"/>
        <v/>
      </c>
      <c r="D2190" s="58" t="str">
        <f>IF(OR(E2190=0,E2190=""),"",COUNTIF($E$7:E2190,E2190)&amp;E2190)</f>
        <v/>
      </c>
      <c r="E2190" s="58" t="str">
        <f t="shared" si="291"/>
        <v/>
      </c>
      <c r="F2190" s="57">
        <f t="shared" si="292"/>
        <v>0</v>
      </c>
      <c r="H2190" s="51"/>
      <c r="I2190" s="50"/>
      <c r="J2190" s="50"/>
      <c r="K2190" s="50"/>
      <c r="L2190" s="55" t="str">
        <f t="shared" si="310"/>
        <v/>
      </c>
      <c r="M2190" s="48"/>
      <c r="N2190" s="49"/>
      <c r="O2190" s="50"/>
      <c r="P2190" s="81" t="str">
        <f t="shared" si="294"/>
        <v/>
      </c>
      <c r="Q2190" s="5"/>
      <c r="R2190" s="81" t="str">
        <f t="shared" si="293"/>
        <v/>
      </c>
    </row>
    <row r="2191" spans="2:18" ht="13" x14ac:dyDescent="0.3">
      <c r="B2191" s="58">
        <f t="shared" si="289"/>
        <v>0</v>
      </c>
      <c r="C2191" s="58" t="str">
        <f t="shared" si="290"/>
        <v/>
      </c>
      <c r="D2191" s="58" t="str">
        <f>IF(OR(E2191=0,E2191=""),"",COUNTIF($E$7:E2191,E2191)&amp;E2191)</f>
        <v/>
      </c>
      <c r="E2191" s="58" t="str">
        <f t="shared" si="291"/>
        <v/>
      </c>
      <c r="F2191" s="57">
        <f t="shared" si="292"/>
        <v>0</v>
      </c>
      <c r="H2191" s="51"/>
      <c r="I2191" s="50"/>
      <c r="J2191" s="50"/>
      <c r="K2191" s="50"/>
      <c r="L2191" s="55" t="str">
        <f t="shared" si="310"/>
        <v/>
      </c>
      <c r="M2191" s="48"/>
      <c r="N2191" s="49"/>
      <c r="O2191" s="50"/>
      <c r="P2191" s="81" t="str">
        <f t="shared" si="294"/>
        <v/>
      </c>
      <c r="Q2191" s="5"/>
      <c r="R2191" s="81" t="str">
        <f t="shared" si="293"/>
        <v/>
      </c>
    </row>
    <row r="2192" spans="2:18" ht="13" x14ac:dyDescent="0.3">
      <c r="B2192" s="58">
        <f t="shared" si="289"/>
        <v>0</v>
      </c>
      <c r="C2192" s="58" t="str">
        <f t="shared" si="290"/>
        <v/>
      </c>
      <c r="D2192" s="58" t="str">
        <f>IF(OR(E2192=0,E2192=""),"",COUNTIF($E$7:E2192,E2192)&amp;E2192)</f>
        <v/>
      </c>
      <c r="E2192" s="58" t="str">
        <f t="shared" si="291"/>
        <v/>
      </c>
      <c r="F2192" s="57">
        <f t="shared" si="292"/>
        <v>0</v>
      </c>
      <c r="H2192" s="51"/>
      <c r="I2192" s="50"/>
      <c r="J2192" s="50"/>
      <c r="K2192" s="50"/>
      <c r="L2192" s="55" t="str">
        <f t="shared" si="310"/>
        <v/>
      </c>
      <c r="M2192" s="48"/>
      <c r="N2192" s="49"/>
      <c r="O2192" s="50"/>
      <c r="P2192" s="81" t="str">
        <f t="shared" si="294"/>
        <v/>
      </c>
      <c r="Q2192" s="5"/>
      <c r="R2192" s="81" t="str">
        <f t="shared" si="293"/>
        <v/>
      </c>
    </row>
    <row r="2193" spans="2:18" ht="13" x14ac:dyDescent="0.3">
      <c r="B2193" s="58">
        <f t="shared" si="289"/>
        <v>0</v>
      </c>
      <c r="C2193" s="58" t="str">
        <f t="shared" si="290"/>
        <v/>
      </c>
      <c r="D2193" s="58" t="str">
        <f>IF(OR(E2193=0,E2193=""),"",COUNTIF($E$7:E2193,E2193)&amp;E2193)</f>
        <v/>
      </c>
      <c r="E2193" s="58" t="str">
        <f t="shared" si="291"/>
        <v/>
      </c>
      <c r="F2193" s="57">
        <f t="shared" si="292"/>
        <v>0</v>
      </c>
      <c r="H2193" s="51"/>
      <c r="I2193" s="50"/>
      <c r="J2193" s="50"/>
      <c r="K2193" s="50"/>
      <c r="L2193" s="55" t="str">
        <f t="shared" si="310"/>
        <v/>
      </c>
      <c r="M2193" s="48"/>
      <c r="N2193" s="49"/>
      <c r="O2193" s="50"/>
      <c r="P2193" s="81" t="str">
        <f t="shared" si="294"/>
        <v/>
      </c>
      <c r="Q2193" s="5"/>
      <c r="R2193" s="81" t="str">
        <f t="shared" si="293"/>
        <v/>
      </c>
    </row>
    <row r="2194" spans="2:18" ht="13" x14ac:dyDescent="0.3">
      <c r="B2194" s="58">
        <f t="shared" si="289"/>
        <v>0</v>
      </c>
      <c r="C2194" s="58" t="str">
        <f t="shared" si="290"/>
        <v/>
      </c>
      <c r="D2194" s="58" t="str">
        <f>IF(OR(E2194=0,E2194=""),"",COUNTIF($E$7:E2194,E2194)&amp;E2194)</f>
        <v/>
      </c>
      <c r="E2194" s="58" t="str">
        <f t="shared" si="291"/>
        <v/>
      </c>
      <c r="F2194" s="57">
        <f t="shared" si="292"/>
        <v>0</v>
      </c>
      <c r="H2194" s="51"/>
      <c r="I2194" s="50"/>
      <c r="J2194" s="50"/>
      <c r="K2194" s="50"/>
      <c r="L2194" s="55" t="str">
        <f t="shared" si="310"/>
        <v/>
      </c>
      <c r="M2194" s="48"/>
      <c r="N2194" s="49"/>
      <c r="O2194" s="50"/>
      <c r="P2194" s="81" t="str">
        <f t="shared" si="294"/>
        <v/>
      </c>
      <c r="Q2194" s="5"/>
      <c r="R2194" s="81" t="str">
        <f t="shared" ref="R2194:R2263" si="311">IF($O2194&gt;0,$O2194,IF($H2194&gt;0,IF($O2195&gt;0,$O2195,""),""))</f>
        <v/>
      </c>
    </row>
    <row r="2195" spans="2:18" ht="13" x14ac:dyDescent="0.3">
      <c r="B2195" s="58">
        <f t="shared" si="289"/>
        <v>0</v>
      </c>
      <c r="C2195" s="58" t="str">
        <f t="shared" si="290"/>
        <v/>
      </c>
      <c r="D2195" s="58" t="str">
        <f>IF(OR(E2195=0,E2195=""),"",COUNTIF($E$7:E2195,E2195)&amp;E2195)</f>
        <v/>
      </c>
      <c r="E2195" s="58" t="str">
        <f t="shared" si="291"/>
        <v/>
      </c>
      <c r="F2195" s="57">
        <f t="shared" si="292"/>
        <v>0</v>
      </c>
      <c r="H2195" s="51"/>
      <c r="I2195" s="50"/>
      <c r="J2195" s="50"/>
      <c r="K2195" s="50"/>
      <c r="L2195" s="55" t="str">
        <f t="shared" si="310"/>
        <v/>
      </c>
      <c r="M2195" s="48"/>
      <c r="N2195" s="49"/>
      <c r="O2195" s="50"/>
      <c r="P2195" s="81" t="str">
        <f t="shared" ref="P2195:P2264" si="312">IF(O2195&gt;0,O2195,IF(H2195&gt;0,IF(OR(P2194="F.TTD",P2194=""),R2196,P2194),""))</f>
        <v/>
      </c>
      <c r="Q2195" s="5"/>
      <c r="R2195" s="81" t="str">
        <f t="shared" si="311"/>
        <v/>
      </c>
    </row>
    <row r="2196" spans="2:18" ht="13" x14ac:dyDescent="0.3">
      <c r="B2196" s="58">
        <f t="shared" si="289"/>
        <v>0</v>
      </c>
      <c r="C2196" s="58" t="str">
        <f t="shared" si="290"/>
        <v/>
      </c>
      <c r="D2196" s="58" t="str">
        <f>IF(OR(E2196=0,E2196=""),"",COUNTIF($E$7:E2196,E2196)&amp;E2196)</f>
        <v/>
      </c>
      <c r="E2196" s="58" t="str">
        <f t="shared" si="291"/>
        <v/>
      </c>
      <c r="F2196" s="57">
        <f t="shared" si="292"/>
        <v>0</v>
      </c>
      <c r="H2196" s="51"/>
      <c r="I2196" s="50"/>
      <c r="J2196" s="50"/>
      <c r="K2196" s="50"/>
      <c r="L2196" s="55" t="str">
        <f t="shared" si="310"/>
        <v/>
      </c>
      <c r="M2196" s="48"/>
      <c r="N2196" s="49"/>
      <c r="O2196" s="50"/>
      <c r="P2196" s="81" t="str">
        <f t="shared" si="312"/>
        <v/>
      </c>
      <c r="Q2196" s="5"/>
      <c r="R2196" s="81" t="str">
        <f t="shared" si="311"/>
        <v/>
      </c>
    </row>
    <row r="2197" spans="2:18" ht="13" x14ac:dyDescent="0.3">
      <c r="B2197" s="58">
        <f t="shared" si="289"/>
        <v>0</v>
      </c>
      <c r="C2197" s="58" t="str">
        <f t="shared" si="290"/>
        <v/>
      </c>
      <c r="D2197" s="58" t="str">
        <f>IF(OR(E2197=0,E2197=""),"",COUNTIF($E$7:E2197,E2197)&amp;E2197)</f>
        <v/>
      </c>
      <c r="E2197" s="58" t="str">
        <f t="shared" si="291"/>
        <v/>
      </c>
      <c r="F2197" s="57">
        <f t="shared" si="292"/>
        <v>0</v>
      </c>
      <c r="H2197" s="51"/>
      <c r="I2197" s="50"/>
      <c r="J2197" s="50"/>
      <c r="K2197" s="50"/>
      <c r="L2197" s="55" t="str">
        <f t="shared" si="310"/>
        <v/>
      </c>
      <c r="M2197" s="48"/>
      <c r="N2197" s="49"/>
      <c r="O2197" s="50"/>
      <c r="P2197" s="81" t="str">
        <f>IF(O2197&gt;0,O2197,IF(H2197&gt;0,IF(OR(P2196="F.TTD",P2196=""),R2204,P2196),""))</f>
        <v/>
      </c>
      <c r="Q2197" s="5"/>
      <c r="R2197" s="81" t="str">
        <f>IF($O2197&gt;0,$O2197,IF($H2197&gt;0,IF($O2204&gt;0,$O2204,""),""))</f>
        <v/>
      </c>
    </row>
    <row r="2198" spans="2:18" ht="13" x14ac:dyDescent="0.3">
      <c r="B2198" s="58">
        <f t="shared" ref="B2198" si="313">IF(C2198&lt;&gt;"","",K2198)</f>
        <v>0</v>
      </c>
      <c r="C2198" s="58" t="str">
        <f t="shared" ref="C2198" si="314">IF(LEFT(I2198,3)="JP-",K2198,"")</f>
        <v/>
      </c>
      <c r="D2198" s="58" t="str">
        <f>IF(OR(E2198=0,E2198=""),"",COUNTIF($E$7:E2198,E2198)&amp;E2198)</f>
        <v/>
      </c>
      <c r="E2198" s="58" t="str">
        <f t="shared" ref="E2198" si="315">IF(K2198=Filter_BB,K2198,"")</f>
        <v/>
      </c>
      <c r="F2198" s="57">
        <f t="shared" ref="F2198" si="316">IF(J2198="",0,1)</f>
        <v>0</v>
      </c>
      <c r="H2198" s="51"/>
      <c r="I2198" s="50"/>
      <c r="J2198" s="50"/>
      <c r="K2198" s="50"/>
      <c r="L2198" s="55" t="str">
        <f t="shared" ref="L2198" si="317">IFERROR(IF(K2198="","",VLOOKUP(K2198,T_Akun,2,0)),"Cek Kembali Kode Akun nya!!!")</f>
        <v/>
      </c>
      <c r="M2198" s="48"/>
      <c r="N2198" s="49"/>
      <c r="O2198" s="50"/>
      <c r="P2198" s="81" t="str">
        <f t="shared" ref="P2198" si="318">IF(O2198&gt;0,O2198,IF(H2198&gt;0,IF(OR(P2195="F.TTD",P2195=""),R2199,P2195),""))</f>
        <v/>
      </c>
      <c r="Q2198" s="5"/>
      <c r="R2198" s="81" t="str">
        <f t="shared" si="311"/>
        <v/>
      </c>
    </row>
    <row r="2199" spans="2:18" ht="13" x14ac:dyDescent="0.3">
      <c r="B2199" s="58">
        <f t="shared" ref="B2199" si="319">IF(C2199&lt;&gt;"","",K2199)</f>
        <v>0</v>
      </c>
      <c r="C2199" s="58" t="str">
        <f t="shared" ref="C2199" si="320">IF(LEFT(I2199,3)="JP-",K2199,"")</f>
        <v/>
      </c>
      <c r="D2199" s="58" t="str">
        <f>IF(OR(E2199=0,E2199=""),"",COUNTIF($E$7:E2199,E2199)&amp;E2199)</f>
        <v/>
      </c>
      <c r="E2199" s="58" t="str">
        <f t="shared" ref="E2199" si="321">IF(K2199=Filter_BB,K2199,"")</f>
        <v/>
      </c>
      <c r="F2199" s="57">
        <f t="shared" ref="F2199" si="322">IF(J2199="",0,1)</f>
        <v>0</v>
      </c>
      <c r="H2199" s="51"/>
      <c r="I2199" s="50"/>
      <c r="J2199" s="50"/>
      <c r="K2199" s="50"/>
      <c r="L2199" s="55" t="str">
        <f t="shared" si="310"/>
        <v/>
      </c>
      <c r="M2199" s="48"/>
      <c r="N2199" s="49"/>
      <c r="O2199" s="50"/>
      <c r="P2199" s="81" t="str">
        <f t="shared" ref="P2199" si="323">IF(O2199&gt;0,O2199,IF(H2199&gt;0,IF(OR(P2196="F.TTD",P2196=""),R2200,P2196),""))</f>
        <v/>
      </c>
      <c r="Q2199" s="5"/>
      <c r="R2199" s="81" t="str">
        <f t="shared" si="311"/>
        <v/>
      </c>
    </row>
    <row r="2200" spans="2:18" ht="13" x14ac:dyDescent="0.3">
      <c r="B2200" s="58">
        <f t="shared" ref="B2200:B2203" si="324">IF(C2200&lt;&gt;"","",K2200)</f>
        <v>0</v>
      </c>
      <c r="C2200" s="58" t="str">
        <f t="shared" ref="C2200:C2203" si="325">IF(LEFT(I2200,3)="JP-",K2200,"")</f>
        <v/>
      </c>
      <c r="D2200" s="58" t="str">
        <f>IF(OR(E2200=0,E2200=""),"",COUNTIF($E$7:E2200,E2200)&amp;E2200)</f>
        <v/>
      </c>
      <c r="E2200" s="58" t="str">
        <f t="shared" ref="E2200:E2203" si="326">IF(K2200=Filter_BB,K2200,"")</f>
        <v/>
      </c>
      <c r="F2200" s="57">
        <f t="shared" ref="F2200:F2203" si="327">IF(J2200="",0,1)</f>
        <v>0</v>
      </c>
      <c r="H2200" s="51"/>
      <c r="I2200" s="50"/>
      <c r="J2200" s="50"/>
      <c r="K2200" s="50"/>
      <c r="L2200" s="55" t="str">
        <f t="shared" ref="L2200:L2203" si="328">IFERROR(IF(K2200="","",VLOOKUP(K2200,T_Akun,2,0)),"Cek Kembali Kode Akun nya!!!")</f>
        <v/>
      </c>
      <c r="M2200" s="48"/>
      <c r="N2200" s="49"/>
      <c r="O2200" s="50"/>
      <c r="P2200" s="81" t="str">
        <f t="shared" ref="P2200" si="329">IF(O2200&gt;0,O2200,IF(H2200&gt;0,IF(OR(P2197="F.TTD",P2197=""),R2204,P2197),""))</f>
        <v/>
      </c>
      <c r="Q2200" s="5"/>
      <c r="R2200" s="81" t="str">
        <f>IF($O2200&gt;0,$O2200,IF($H2200&gt;0,IF($O2204&gt;0,$O2204,""),""))</f>
        <v/>
      </c>
    </row>
    <row r="2201" spans="2:18" ht="13" x14ac:dyDescent="0.3">
      <c r="B2201" s="58">
        <f t="shared" si="324"/>
        <v>0</v>
      </c>
      <c r="C2201" s="58" t="str">
        <f t="shared" si="325"/>
        <v/>
      </c>
      <c r="D2201" s="58" t="str">
        <f>IF(OR(E2201=0,E2201=""),"",COUNTIF($E$7:E2201,E2201)&amp;E2201)</f>
        <v/>
      </c>
      <c r="E2201" s="58" t="str">
        <f t="shared" si="326"/>
        <v/>
      </c>
      <c r="F2201" s="57">
        <f t="shared" si="327"/>
        <v>0</v>
      </c>
      <c r="H2201" s="51"/>
      <c r="I2201" s="50"/>
      <c r="J2201" s="50"/>
      <c r="K2201" s="50"/>
      <c r="L2201" s="55" t="str">
        <f t="shared" si="328"/>
        <v/>
      </c>
      <c r="M2201" s="48"/>
      <c r="N2201" s="49"/>
      <c r="O2201" s="50"/>
      <c r="P2201" s="81" t="str">
        <f>IF(O2201&gt;0,O2201,IF(H2201&gt;0,IF(OR(P2194="F.TTD",P2194=""),R2202,P2194),""))</f>
        <v/>
      </c>
      <c r="Q2201" s="5"/>
      <c r="R2201" s="81" t="str">
        <f t="shared" si="311"/>
        <v/>
      </c>
    </row>
    <row r="2202" spans="2:18" ht="13" x14ac:dyDescent="0.3">
      <c r="B2202" s="58">
        <f t="shared" ref="B2202" si="330">IF(C2202&lt;&gt;"","",K2202)</f>
        <v>0</v>
      </c>
      <c r="C2202" s="58" t="str">
        <f t="shared" ref="C2202" si="331">IF(LEFT(I2202,3)="JP-",K2202,"")</f>
        <v/>
      </c>
      <c r="D2202" s="58" t="str">
        <f>IF(OR(E2202=0,E2202=""),"",COUNTIF($E$7:E2202,E2202)&amp;E2202)</f>
        <v/>
      </c>
      <c r="E2202" s="58" t="str">
        <f t="shared" ref="E2202" si="332">IF(K2202=Filter_BB,K2202,"")</f>
        <v/>
      </c>
      <c r="F2202" s="57">
        <f t="shared" ref="F2202" si="333">IF(J2202="",0,1)</f>
        <v>0</v>
      </c>
      <c r="H2202" s="51"/>
      <c r="I2202" s="50"/>
      <c r="J2202" s="50"/>
      <c r="K2202" s="50"/>
      <c r="L2202" s="55" t="str">
        <f t="shared" ref="L2202" si="334">IFERROR(IF(K2202="","",VLOOKUP(K2202,T_Akun,2,0)),"Cek Kembali Kode Akun nya!!!")</f>
        <v/>
      </c>
      <c r="M2202" s="48"/>
      <c r="N2202" s="49"/>
      <c r="O2202" s="50"/>
      <c r="P2202" s="81" t="str">
        <f>IF(O2202&gt;0,O2202,IF(H2202&gt;0,IF(OR(P2195="F.TTD",P2195=""),R2203,P2195),""))</f>
        <v/>
      </c>
      <c r="Q2202" s="5"/>
      <c r="R2202" s="81" t="str">
        <f t="shared" si="311"/>
        <v/>
      </c>
    </row>
    <row r="2203" spans="2:18" ht="13" x14ac:dyDescent="0.3">
      <c r="B2203" s="58">
        <f t="shared" si="324"/>
        <v>0</v>
      </c>
      <c r="C2203" s="58" t="str">
        <f t="shared" si="325"/>
        <v/>
      </c>
      <c r="D2203" s="58" t="str">
        <f>IF(OR(E2203=0,E2203=""),"",COUNTIF($E$7:E2203,E2203)&amp;E2203)</f>
        <v/>
      </c>
      <c r="E2203" s="58" t="str">
        <f t="shared" si="326"/>
        <v/>
      </c>
      <c r="F2203" s="57">
        <f t="shared" si="327"/>
        <v>0</v>
      </c>
      <c r="H2203" s="51"/>
      <c r="I2203" s="50"/>
      <c r="J2203" s="50"/>
      <c r="K2203" s="50"/>
      <c r="L2203" s="55" t="str">
        <f t="shared" si="328"/>
        <v/>
      </c>
      <c r="M2203" s="48"/>
      <c r="N2203" s="49"/>
      <c r="O2203" s="50"/>
      <c r="P2203" s="81" t="str">
        <f>IF(O2203&gt;0,O2203,IF(H2203&gt;0,IF(OR(P2196="F.TTD",P2196=""),R2204,P2196),""))</f>
        <v/>
      </c>
      <c r="Q2203" s="5"/>
      <c r="R2203" s="81" t="str">
        <f t="shared" si="311"/>
        <v/>
      </c>
    </row>
    <row r="2204" spans="2:18" ht="13" x14ac:dyDescent="0.3">
      <c r="B2204" s="58">
        <f t="shared" ref="B2204:B2267" si="335">IF(C2204&lt;&gt;"","",K2204)</f>
        <v>0</v>
      </c>
      <c r="C2204" s="58" t="str">
        <f t="shared" ref="C2204:C2267" si="336">IF(LEFT(I2204,3)="JP-",K2204,"")</f>
        <v/>
      </c>
      <c r="D2204" s="58" t="str">
        <f>IF(OR(E2204=0,E2204=""),"",COUNTIF($E$7:E2204,E2204)&amp;E2204)</f>
        <v/>
      </c>
      <c r="E2204" s="58" t="str">
        <f t="shared" ref="E2204:E2267" si="337">IF(K2204=Filter_BB,K2204,"")</f>
        <v/>
      </c>
      <c r="F2204" s="57">
        <f t="shared" ref="F2204:F2267" si="338">IF(J2204="",0,1)</f>
        <v>0</v>
      </c>
      <c r="H2204" s="51"/>
      <c r="I2204" s="50"/>
      <c r="J2204" s="50"/>
      <c r="K2204" s="50"/>
      <c r="L2204" s="55" t="str">
        <f t="shared" si="310"/>
        <v/>
      </c>
      <c r="M2204" s="48"/>
      <c r="N2204" s="49"/>
      <c r="O2204" s="50"/>
      <c r="P2204" s="81" t="str">
        <f>IF(O2204&gt;0,O2204,IF(H2204&gt;0,IF(OR(P2197="F.TTD",P2197=""),R2205,P2197),""))</f>
        <v/>
      </c>
      <c r="Q2204" s="5"/>
      <c r="R2204" s="81" t="str">
        <f t="shared" si="311"/>
        <v/>
      </c>
    </row>
    <row r="2205" spans="2:18" ht="13" x14ac:dyDescent="0.3">
      <c r="B2205" s="58">
        <f t="shared" si="335"/>
        <v>0</v>
      </c>
      <c r="C2205" s="58" t="str">
        <f t="shared" si="336"/>
        <v/>
      </c>
      <c r="D2205" s="58" t="str">
        <f>IF(OR(E2205=0,E2205=""),"",COUNTIF($E$7:E2205,E2205)&amp;E2205)</f>
        <v/>
      </c>
      <c r="E2205" s="58" t="str">
        <f t="shared" si="337"/>
        <v/>
      </c>
      <c r="F2205" s="57">
        <f t="shared" si="338"/>
        <v>0</v>
      </c>
      <c r="H2205" s="51"/>
      <c r="I2205" s="50"/>
      <c r="J2205" s="50"/>
      <c r="K2205" s="50"/>
      <c r="L2205" s="55" t="str">
        <f t="shared" si="310"/>
        <v/>
      </c>
      <c r="M2205" s="48"/>
      <c r="N2205" s="49"/>
      <c r="O2205" s="50"/>
      <c r="P2205" s="81" t="str">
        <f t="shared" si="312"/>
        <v/>
      </c>
      <c r="Q2205" s="5"/>
      <c r="R2205" s="81" t="str">
        <f t="shared" si="311"/>
        <v/>
      </c>
    </row>
    <row r="2206" spans="2:18" ht="13" x14ac:dyDescent="0.3">
      <c r="B2206" s="58">
        <f t="shared" si="335"/>
        <v>0</v>
      </c>
      <c r="C2206" s="58" t="str">
        <f t="shared" si="336"/>
        <v/>
      </c>
      <c r="D2206" s="58" t="str">
        <f>IF(OR(E2206=0,E2206=""),"",COUNTIF($E$7:E2206,E2206)&amp;E2206)</f>
        <v/>
      </c>
      <c r="E2206" s="58" t="str">
        <f t="shared" si="337"/>
        <v/>
      </c>
      <c r="F2206" s="57">
        <f t="shared" si="338"/>
        <v>0</v>
      </c>
      <c r="H2206" s="51"/>
      <c r="I2206" s="50"/>
      <c r="J2206" s="50"/>
      <c r="K2206" s="50"/>
      <c r="L2206" s="55" t="str">
        <f t="shared" si="310"/>
        <v/>
      </c>
      <c r="M2206" s="48"/>
      <c r="N2206" s="49"/>
      <c r="O2206" s="50"/>
      <c r="P2206" s="81" t="str">
        <f t="shared" si="312"/>
        <v/>
      </c>
      <c r="Q2206" s="5"/>
      <c r="R2206" s="81" t="str">
        <f t="shared" si="311"/>
        <v/>
      </c>
    </row>
    <row r="2207" spans="2:18" ht="13" x14ac:dyDescent="0.3">
      <c r="B2207" s="58">
        <f t="shared" si="335"/>
        <v>0</v>
      </c>
      <c r="C2207" s="58" t="str">
        <f t="shared" si="336"/>
        <v/>
      </c>
      <c r="D2207" s="58" t="str">
        <f>IF(OR(E2207=0,E2207=""),"",COUNTIF($E$7:E2207,E2207)&amp;E2207)</f>
        <v/>
      </c>
      <c r="E2207" s="58" t="str">
        <f t="shared" si="337"/>
        <v/>
      </c>
      <c r="F2207" s="57">
        <f t="shared" si="338"/>
        <v>0</v>
      </c>
      <c r="H2207" s="51"/>
      <c r="I2207" s="50"/>
      <c r="J2207" s="50"/>
      <c r="K2207" s="50"/>
      <c r="L2207" s="55" t="str">
        <f t="shared" si="310"/>
        <v/>
      </c>
      <c r="M2207" s="48"/>
      <c r="N2207" s="49"/>
      <c r="O2207" s="50"/>
      <c r="P2207" s="81" t="str">
        <f t="shared" si="312"/>
        <v/>
      </c>
      <c r="Q2207" s="5"/>
      <c r="R2207" s="81" t="str">
        <f t="shared" si="311"/>
        <v/>
      </c>
    </row>
    <row r="2208" spans="2:18" ht="13" x14ac:dyDescent="0.3">
      <c r="B2208" s="58">
        <f t="shared" si="335"/>
        <v>0</v>
      </c>
      <c r="C2208" s="58" t="str">
        <f t="shared" si="336"/>
        <v/>
      </c>
      <c r="D2208" s="58" t="str">
        <f>IF(OR(E2208=0,E2208=""),"",COUNTIF($E$7:E2208,E2208)&amp;E2208)</f>
        <v/>
      </c>
      <c r="E2208" s="58" t="str">
        <f t="shared" si="337"/>
        <v/>
      </c>
      <c r="F2208" s="57">
        <f t="shared" si="338"/>
        <v>0</v>
      </c>
      <c r="H2208" s="51"/>
      <c r="I2208" s="50"/>
      <c r="J2208" s="50"/>
      <c r="K2208" s="50"/>
      <c r="L2208" s="55" t="str">
        <f t="shared" si="310"/>
        <v/>
      </c>
      <c r="M2208" s="48"/>
      <c r="N2208" s="49"/>
      <c r="O2208" s="50"/>
      <c r="P2208" s="81" t="str">
        <f t="shared" si="312"/>
        <v/>
      </c>
      <c r="Q2208" s="5"/>
      <c r="R2208" s="81" t="str">
        <f t="shared" si="311"/>
        <v/>
      </c>
    </row>
    <row r="2209" spans="2:18" ht="13" x14ac:dyDescent="0.3">
      <c r="B2209" s="58">
        <f t="shared" si="335"/>
        <v>0</v>
      </c>
      <c r="C2209" s="58" t="str">
        <f t="shared" si="336"/>
        <v/>
      </c>
      <c r="D2209" s="58" t="str">
        <f>IF(OR(E2209=0,E2209=""),"",COUNTIF($E$7:E2209,E2209)&amp;E2209)</f>
        <v/>
      </c>
      <c r="E2209" s="58" t="str">
        <f t="shared" si="337"/>
        <v/>
      </c>
      <c r="F2209" s="57">
        <f t="shared" si="338"/>
        <v>0</v>
      </c>
      <c r="H2209" s="51"/>
      <c r="I2209" s="50"/>
      <c r="J2209" s="50"/>
      <c r="K2209" s="50"/>
      <c r="L2209" s="55" t="str">
        <f t="shared" si="310"/>
        <v/>
      </c>
      <c r="M2209" s="48"/>
      <c r="N2209" s="49"/>
      <c r="O2209" s="50"/>
      <c r="P2209" s="81" t="str">
        <f t="shared" si="312"/>
        <v/>
      </c>
      <c r="Q2209" s="5"/>
      <c r="R2209" s="81" t="str">
        <f t="shared" si="311"/>
        <v/>
      </c>
    </row>
    <row r="2210" spans="2:18" ht="13" x14ac:dyDescent="0.3">
      <c r="B2210" s="58">
        <f t="shared" si="335"/>
        <v>0</v>
      </c>
      <c r="C2210" s="58" t="str">
        <f t="shared" si="336"/>
        <v/>
      </c>
      <c r="D2210" s="58" t="str">
        <f>IF(OR(E2210=0,E2210=""),"",COUNTIF($E$7:E2210,E2210)&amp;E2210)</f>
        <v/>
      </c>
      <c r="E2210" s="58" t="str">
        <f t="shared" si="337"/>
        <v/>
      </c>
      <c r="F2210" s="57">
        <f t="shared" si="338"/>
        <v>0</v>
      </c>
      <c r="H2210" s="51"/>
      <c r="I2210" s="50"/>
      <c r="J2210" s="50"/>
      <c r="K2210" s="50"/>
      <c r="L2210" s="55" t="str">
        <f t="shared" si="310"/>
        <v/>
      </c>
      <c r="M2210" s="48"/>
      <c r="N2210" s="49"/>
      <c r="O2210" s="50"/>
      <c r="P2210" s="81" t="str">
        <f t="shared" si="312"/>
        <v/>
      </c>
      <c r="Q2210" s="5"/>
      <c r="R2210" s="81" t="str">
        <f t="shared" si="311"/>
        <v/>
      </c>
    </row>
    <row r="2211" spans="2:18" ht="13" x14ac:dyDescent="0.3">
      <c r="B2211" s="58">
        <f t="shared" si="335"/>
        <v>0</v>
      </c>
      <c r="C2211" s="58" t="str">
        <f t="shared" si="336"/>
        <v/>
      </c>
      <c r="D2211" s="58" t="str">
        <f>IF(OR(E2211=0,E2211=""),"",COUNTIF($E$7:E2211,E2211)&amp;E2211)</f>
        <v/>
      </c>
      <c r="E2211" s="58" t="str">
        <f t="shared" si="337"/>
        <v/>
      </c>
      <c r="F2211" s="57">
        <f t="shared" si="338"/>
        <v>0</v>
      </c>
      <c r="H2211" s="51"/>
      <c r="I2211" s="50"/>
      <c r="J2211" s="50"/>
      <c r="K2211" s="82"/>
      <c r="L2211" s="55" t="str">
        <f t="shared" si="310"/>
        <v/>
      </c>
      <c r="M2211" s="48"/>
      <c r="N2211" s="49"/>
      <c r="O2211" s="50"/>
      <c r="P2211" s="81" t="str">
        <f t="shared" si="312"/>
        <v/>
      </c>
      <c r="Q2211" s="5"/>
      <c r="R2211" s="81" t="str">
        <f t="shared" si="311"/>
        <v/>
      </c>
    </row>
    <row r="2212" spans="2:18" ht="13" x14ac:dyDescent="0.3">
      <c r="B2212" s="58">
        <f t="shared" si="335"/>
        <v>0</v>
      </c>
      <c r="C2212" s="58" t="str">
        <f t="shared" si="336"/>
        <v/>
      </c>
      <c r="D2212" s="58" t="str">
        <f>IF(OR(E2212=0,E2212=""),"",COUNTIF($E$7:E2212,E2212)&amp;E2212)</f>
        <v/>
      </c>
      <c r="E2212" s="58" t="str">
        <f t="shared" si="337"/>
        <v/>
      </c>
      <c r="F2212" s="57">
        <f t="shared" si="338"/>
        <v>0</v>
      </c>
      <c r="H2212" s="51"/>
      <c r="I2212" s="50"/>
      <c r="J2212" s="50"/>
      <c r="K2212" s="50"/>
      <c r="L2212" s="55" t="str">
        <f t="shared" si="310"/>
        <v/>
      </c>
      <c r="M2212" s="48"/>
      <c r="N2212" s="49"/>
      <c r="O2212" s="50"/>
      <c r="P2212" s="81" t="str">
        <f t="shared" si="312"/>
        <v/>
      </c>
      <c r="Q2212" s="5"/>
      <c r="R2212" s="81" t="str">
        <f t="shared" si="311"/>
        <v/>
      </c>
    </row>
    <row r="2213" spans="2:18" ht="13" x14ac:dyDescent="0.3">
      <c r="B2213" s="58">
        <f t="shared" si="335"/>
        <v>0</v>
      </c>
      <c r="C2213" s="58" t="str">
        <f t="shared" si="336"/>
        <v/>
      </c>
      <c r="D2213" s="58" t="str">
        <f>IF(OR(E2213=0,E2213=""),"",COUNTIF($E$7:E2213,E2213)&amp;E2213)</f>
        <v/>
      </c>
      <c r="E2213" s="58" t="str">
        <f t="shared" si="337"/>
        <v/>
      </c>
      <c r="F2213" s="57">
        <f t="shared" si="338"/>
        <v>0</v>
      </c>
      <c r="H2213" s="51"/>
      <c r="I2213" s="50"/>
      <c r="J2213" s="50"/>
      <c r="K2213" s="50"/>
      <c r="L2213" s="55" t="str">
        <f t="shared" si="310"/>
        <v/>
      </c>
      <c r="M2213" s="48"/>
      <c r="N2213" s="49"/>
      <c r="O2213" s="50"/>
      <c r="P2213" s="81" t="str">
        <f t="shared" si="312"/>
        <v/>
      </c>
      <c r="Q2213" s="5"/>
      <c r="R2213" s="81" t="str">
        <f t="shared" si="311"/>
        <v/>
      </c>
    </row>
    <row r="2214" spans="2:18" ht="13" x14ac:dyDescent="0.3">
      <c r="B2214" s="58">
        <f t="shared" si="335"/>
        <v>0</v>
      </c>
      <c r="C2214" s="58" t="str">
        <f t="shared" si="336"/>
        <v/>
      </c>
      <c r="D2214" s="58" t="str">
        <f>IF(OR(E2214=0,E2214=""),"",COUNTIF($E$7:E2214,E2214)&amp;E2214)</f>
        <v/>
      </c>
      <c r="E2214" s="58" t="str">
        <f t="shared" si="337"/>
        <v/>
      </c>
      <c r="F2214" s="57">
        <f t="shared" si="338"/>
        <v>0</v>
      </c>
      <c r="H2214" s="51"/>
      <c r="I2214" s="50"/>
      <c r="J2214" s="50"/>
      <c r="K2214" s="50"/>
      <c r="L2214" s="55" t="str">
        <f t="shared" si="310"/>
        <v/>
      </c>
      <c r="M2214" s="48"/>
      <c r="N2214" s="49"/>
      <c r="O2214" s="50"/>
      <c r="P2214" s="81" t="str">
        <f t="shared" si="312"/>
        <v/>
      </c>
      <c r="Q2214" s="5"/>
      <c r="R2214" s="81" t="str">
        <f t="shared" si="311"/>
        <v/>
      </c>
    </row>
    <row r="2215" spans="2:18" ht="13" x14ac:dyDescent="0.3">
      <c r="B2215" s="58">
        <f t="shared" si="335"/>
        <v>0</v>
      </c>
      <c r="C2215" s="58" t="str">
        <f t="shared" si="336"/>
        <v/>
      </c>
      <c r="D2215" s="58" t="str">
        <f>IF(OR(E2215=0,E2215=""),"",COUNTIF($E$7:E2215,E2215)&amp;E2215)</f>
        <v/>
      </c>
      <c r="E2215" s="58" t="str">
        <f t="shared" si="337"/>
        <v/>
      </c>
      <c r="F2215" s="57">
        <f t="shared" si="338"/>
        <v>0</v>
      </c>
      <c r="H2215" s="51"/>
      <c r="I2215" s="50"/>
      <c r="J2215" s="50"/>
      <c r="K2215" s="50"/>
      <c r="L2215" s="55" t="str">
        <f t="shared" si="310"/>
        <v/>
      </c>
      <c r="M2215" s="48"/>
      <c r="N2215" s="49"/>
      <c r="O2215" s="50"/>
      <c r="P2215" s="81" t="str">
        <f t="shared" si="312"/>
        <v/>
      </c>
      <c r="Q2215" s="5"/>
      <c r="R2215" s="81" t="str">
        <f t="shared" si="311"/>
        <v/>
      </c>
    </row>
    <row r="2216" spans="2:18" ht="13" x14ac:dyDescent="0.3">
      <c r="B2216" s="58">
        <f t="shared" si="335"/>
        <v>0</v>
      </c>
      <c r="C2216" s="58" t="str">
        <f t="shared" si="336"/>
        <v/>
      </c>
      <c r="D2216" s="58" t="str">
        <f>IF(OR(E2216=0,E2216=""),"",COUNTIF($E$7:E2216,E2216)&amp;E2216)</f>
        <v/>
      </c>
      <c r="E2216" s="58" t="str">
        <f t="shared" si="337"/>
        <v/>
      </c>
      <c r="F2216" s="57">
        <f t="shared" si="338"/>
        <v>0</v>
      </c>
      <c r="H2216" s="51"/>
      <c r="I2216" s="50"/>
      <c r="J2216" s="50"/>
      <c r="K2216" s="50"/>
      <c r="L2216" s="55" t="str">
        <f t="shared" si="310"/>
        <v/>
      </c>
      <c r="M2216" s="48"/>
      <c r="N2216" s="49"/>
      <c r="O2216" s="50"/>
      <c r="P2216" s="81" t="str">
        <f t="shared" si="312"/>
        <v/>
      </c>
      <c r="Q2216" s="5"/>
      <c r="R2216" s="81" t="str">
        <f t="shared" si="311"/>
        <v/>
      </c>
    </row>
    <row r="2217" spans="2:18" ht="13" x14ac:dyDescent="0.3">
      <c r="B2217" s="58">
        <f t="shared" si="335"/>
        <v>0</v>
      </c>
      <c r="C2217" s="58" t="str">
        <f t="shared" si="336"/>
        <v/>
      </c>
      <c r="D2217" s="58" t="str">
        <f>IF(OR(E2217=0,E2217=""),"",COUNTIF($E$7:E2217,E2217)&amp;E2217)</f>
        <v/>
      </c>
      <c r="E2217" s="58" t="str">
        <f t="shared" si="337"/>
        <v/>
      </c>
      <c r="F2217" s="57">
        <f t="shared" si="338"/>
        <v>0</v>
      </c>
      <c r="H2217" s="51"/>
      <c r="I2217" s="50"/>
      <c r="J2217" s="50"/>
      <c r="K2217" s="50"/>
      <c r="L2217" s="55" t="str">
        <f t="shared" si="310"/>
        <v/>
      </c>
      <c r="M2217" s="48"/>
      <c r="N2217" s="49"/>
      <c r="O2217" s="50"/>
      <c r="P2217" s="81" t="str">
        <f t="shared" si="312"/>
        <v/>
      </c>
      <c r="Q2217" s="5"/>
      <c r="R2217" s="81" t="str">
        <f t="shared" si="311"/>
        <v/>
      </c>
    </row>
    <row r="2218" spans="2:18" ht="13" x14ac:dyDescent="0.3">
      <c r="B2218" s="58">
        <f t="shared" si="335"/>
        <v>0</v>
      </c>
      <c r="C2218" s="58" t="str">
        <f t="shared" si="336"/>
        <v/>
      </c>
      <c r="D2218" s="58" t="str">
        <f>IF(OR(E2218=0,E2218=""),"",COUNTIF($E$7:E2218,E2218)&amp;E2218)</f>
        <v/>
      </c>
      <c r="E2218" s="58" t="str">
        <f t="shared" si="337"/>
        <v/>
      </c>
      <c r="F2218" s="57">
        <f t="shared" si="338"/>
        <v>0</v>
      </c>
      <c r="H2218" s="51"/>
      <c r="I2218" s="50"/>
      <c r="J2218" s="50"/>
      <c r="K2218" s="50"/>
      <c r="L2218" s="55" t="str">
        <f t="shared" si="310"/>
        <v/>
      </c>
      <c r="M2218" s="48"/>
      <c r="N2218" s="49"/>
      <c r="O2218" s="50"/>
      <c r="P2218" s="81" t="str">
        <f t="shared" si="312"/>
        <v/>
      </c>
      <c r="Q2218" s="5"/>
      <c r="R2218" s="81" t="str">
        <f t="shared" si="311"/>
        <v/>
      </c>
    </row>
    <row r="2219" spans="2:18" ht="13" x14ac:dyDescent="0.3">
      <c r="B2219" s="58">
        <f t="shared" si="335"/>
        <v>0</v>
      </c>
      <c r="C2219" s="58" t="str">
        <f t="shared" si="336"/>
        <v/>
      </c>
      <c r="D2219" s="58" t="str">
        <f>IF(OR(E2219=0,E2219=""),"",COUNTIF($E$7:E2219,E2219)&amp;E2219)</f>
        <v/>
      </c>
      <c r="E2219" s="58" t="str">
        <f t="shared" si="337"/>
        <v/>
      </c>
      <c r="F2219" s="57">
        <f t="shared" si="338"/>
        <v>0</v>
      </c>
      <c r="H2219" s="51"/>
      <c r="I2219" s="50"/>
      <c r="J2219" s="50"/>
      <c r="K2219" s="50"/>
      <c r="L2219" s="55" t="str">
        <f t="shared" si="310"/>
        <v/>
      </c>
      <c r="M2219" s="48"/>
      <c r="N2219" s="49"/>
      <c r="O2219" s="50"/>
      <c r="P2219" s="81" t="str">
        <f t="shared" si="312"/>
        <v/>
      </c>
      <c r="Q2219" s="5"/>
      <c r="R2219" s="81" t="str">
        <f t="shared" si="311"/>
        <v/>
      </c>
    </row>
    <row r="2220" spans="2:18" ht="13" x14ac:dyDescent="0.3">
      <c r="B2220" s="58">
        <f t="shared" si="335"/>
        <v>0</v>
      </c>
      <c r="C2220" s="58" t="str">
        <f t="shared" si="336"/>
        <v/>
      </c>
      <c r="D2220" s="58" t="str">
        <f>IF(OR(E2220=0,E2220=""),"",COUNTIF($E$7:E2220,E2220)&amp;E2220)</f>
        <v/>
      </c>
      <c r="E2220" s="58" t="str">
        <f t="shared" si="337"/>
        <v/>
      </c>
      <c r="F2220" s="57">
        <f t="shared" si="338"/>
        <v>0</v>
      </c>
      <c r="H2220" s="51"/>
      <c r="I2220" s="50"/>
      <c r="J2220" s="50"/>
      <c r="K2220" s="50"/>
      <c r="L2220" s="55" t="str">
        <f t="shared" si="310"/>
        <v/>
      </c>
      <c r="M2220" s="48"/>
      <c r="N2220" s="49"/>
      <c r="O2220" s="50"/>
      <c r="P2220" s="81" t="str">
        <f t="shared" si="312"/>
        <v/>
      </c>
      <c r="Q2220" s="5"/>
      <c r="R2220" s="81" t="str">
        <f t="shared" si="311"/>
        <v/>
      </c>
    </row>
    <row r="2221" spans="2:18" ht="13" x14ac:dyDescent="0.3">
      <c r="B2221" s="58">
        <f t="shared" si="335"/>
        <v>0</v>
      </c>
      <c r="C2221" s="58" t="str">
        <f t="shared" si="336"/>
        <v/>
      </c>
      <c r="D2221" s="58" t="str">
        <f>IF(OR(E2221=0,E2221=""),"",COUNTIF($E$7:E2221,E2221)&amp;E2221)</f>
        <v/>
      </c>
      <c r="E2221" s="58" t="str">
        <f t="shared" si="337"/>
        <v/>
      </c>
      <c r="F2221" s="57">
        <f t="shared" si="338"/>
        <v>0</v>
      </c>
      <c r="H2221" s="51"/>
      <c r="I2221" s="50"/>
      <c r="J2221" s="50"/>
      <c r="K2221" s="50"/>
      <c r="L2221" s="55" t="str">
        <f t="shared" si="310"/>
        <v/>
      </c>
      <c r="M2221" s="48"/>
      <c r="N2221" s="49"/>
      <c r="O2221" s="50"/>
      <c r="P2221" s="81" t="str">
        <f t="shared" si="312"/>
        <v/>
      </c>
      <c r="Q2221" s="5"/>
      <c r="R2221" s="81" t="str">
        <f t="shared" si="311"/>
        <v/>
      </c>
    </row>
    <row r="2222" spans="2:18" ht="13" x14ac:dyDescent="0.3">
      <c r="B2222" s="58">
        <f t="shared" si="335"/>
        <v>0</v>
      </c>
      <c r="C2222" s="58" t="str">
        <f t="shared" si="336"/>
        <v/>
      </c>
      <c r="D2222" s="58" t="str">
        <f>IF(OR(E2222=0,E2222=""),"",COUNTIF($E$7:E2222,E2222)&amp;E2222)</f>
        <v/>
      </c>
      <c r="E2222" s="58" t="str">
        <f t="shared" si="337"/>
        <v/>
      </c>
      <c r="F2222" s="57">
        <f t="shared" si="338"/>
        <v>0</v>
      </c>
      <c r="H2222" s="51"/>
      <c r="I2222" s="50"/>
      <c r="J2222" s="50"/>
      <c r="K2222" s="50"/>
      <c r="L2222" s="55" t="str">
        <f t="shared" si="310"/>
        <v/>
      </c>
      <c r="M2222" s="48"/>
      <c r="N2222" s="49"/>
      <c r="O2222" s="50"/>
      <c r="P2222" s="81" t="str">
        <f t="shared" si="312"/>
        <v/>
      </c>
      <c r="Q2222" s="5"/>
      <c r="R2222" s="81" t="str">
        <f t="shared" si="311"/>
        <v/>
      </c>
    </row>
    <row r="2223" spans="2:18" ht="13" x14ac:dyDescent="0.3">
      <c r="B2223" s="58">
        <f t="shared" si="335"/>
        <v>0</v>
      </c>
      <c r="C2223" s="58" t="str">
        <f t="shared" si="336"/>
        <v/>
      </c>
      <c r="D2223" s="58" t="str">
        <f>IF(OR(E2223=0,E2223=""),"",COUNTIF($E$7:E2223,E2223)&amp;E2223)</f>
        <v/>
      </c>
      <c r="E2223" s="58" t="str">
        <f t="shared" si="337"/>
        <v/>
      </c>
      <c r="F2223" s="57">
        <f t="shared" si="338"/>
        <v>0</v>
      </c>
      <c r="H2223" s="51"/>
      <c r="I2223" s="50"/>
      <c r="J2223" s="50"/>
      <c r="K2223" s="50"/>
      <c r="L2223" s="55" t="str">
        <f t="shared" si="310"/>
        <v/>
      </c>
      <c r="M2223" s="48"/>
      <c r="N2223" s="49"/>
      <c r="O2223" s="50"/>
      <c r="P2223" s="81" t="str">
        <f t="shared" si="312"/>
        <v/>
      </c>
      <c r="Q2223" s="5"/>
      <c r="R2223" s="81" t="str">
        <f t="shared" si="311"/>
        <v/>
      </c>
    </row>
    <row r="2224" spans="2:18" ht="13" x14ac:dyDescent="0.3">
      <c r="B2224" s="58">
        <f t="shared" si="335"/>
        <v>0</v>
      </c>
      <c r="C2224" s="58" t="str">
        <f t="shared" si="336"/>
        <v/>
      </c>
      <c r="D2224" s="58" t="str">
        <f>IF(OR(E2224=0,E2224=""),"",COUNTIF($E$7:E2224,E2224)&amp;E2224)</f>
        <v/>
      </c>
      <c r="E2224" s="58" t="str">
        <f t="shared" si="337"/>
        <v/>
      </c>
      <c r="F2224" s="57">
        <f t="shared" si="338"/>
        <v>0</v>
      </c>
      <c r="H2224" s="51"/>
      <c r="I2224" s="50"/>
      <c r="J2224" s="50"/>
      <c r="K2224" s="50"/>
      <c r="L2224" s="55" t="str">
        <f t="shared" si="310"/>
        <v/>
      </c>
      <c r="M2224" s="48"/>
      <c r="N2224" s="49"/>
      <c r="O2224" s="50"/>
      <c r="P2224" s="81" t="str">
        <f t="shared" si="312"/>
        <v/>
      </c>
      <c r="Q2224" s="5"/>
      <c r="R2224" s="81" t="str">
        <f t="shared" si="311"/>
        <v/>
      </c>
    </row>
    <row r="2225" spans="2:18" ht="13" x14ac:dyDescent="0.3">
      <c r="B2225" s="58">
        <f t="shared" si="335"/>
        <v>0</v>
      </c>
      <c r="C2225" s="58" t="str">
        <f t="shared" si="336"/>
        <v/>
      </c>
      <c r="D2225" s="58" t="str">
        <f>IF(OR(E2225=0,E2225=""),"",COUNTIF($E$7:E2225,E2225)&amp;E2225)</f>
        <v/>
      </c>
      <c r="E2225" s="58" t="str">
        <f t="shared" si="337"/>
        <v/>
      </c>
      <c r="F2225" s="57">
        <f t="shared" si="338"/>
        <v>0</v>
      </c>
      <c r="H2225" s="51"/>
      <c r="I2225" s="50"/>
      <c r="J2225" s="50"/>
      <c r="K2225" s="50"/>
      <c r="L2225" s="55" t="str">
        <f t="shared" si="310"/>
        <v/>
      </c>
      <c r="M2225" s="48"/>
      <c r="N2225" s="49"/>
      <c r="O2225" s="50"/>
      <c r="P2225" s="81" t="str">
        <f t="shared" si="312"/>
        <v/>
      </c>
      <c r="Q2225" s="5"/>
      <c r="R2225" s="81" t="str">
        <f t="shared" si="311"/>
        <v/>
      </c>
    </row>
    <row r="2226" spans="2:18" ht="13" x14ac:dyDescent="0.3">
      <c r="B2226" s="58">
        <f t="shared" si="335"/>
        <v>0</v>
      </c>
      <c r="C2226" s="58" t="str">
        <f t="shared" si="336"/>
        <v/>
      </c>
      <c r="D2226" s="58" t="str">
        <f>IF(OR(E2226=0,E2226=""),"",COUNTIF($E$7:E2226,E2226)&amp;E2226)</f>
        <v/>
      </c>
      <c r="E2226" s="58" t="str">
        <f t="shared" si="337"/>
        <v/>
      </c>
      <c r="F2226" s="57">
        <f t="shared" si="338"/>
        <v>0</v>
      </c>
      <c r="H2226" s="51"/>
      <c r="I2226" s="50"/>
      <c r="J2226" s="50"/>
      <c r="K2226" s="50"/>
      <c r="L2226" s="55" t="str">
        <f t="shared" si="310"/>
        <v/>
      </c>
      <c r="M2226" s="48"/>
      <c r="N2226" s="49"/>
      <c r="O2226" s="50"/>
      <c r="P2226" s="81" t="str">
        <f t="shared" si="312"/>
        <v/>
      </c>
      <c r="Q2226" s="5"/>
      <c r="R2226" s="81" t="str">
        <f t="shared" si="311"/>
        <v/>
      </c>
    </row>
    <row r="2227" spans="2:18" ht="13" x14ac:dyDescent="0.3">
      <c r="B2227" s="58">
        <f t="shared" si="335"/>
        <v>0</v>
      </c>
      <c r="C2227" s="58" t="str">
        <f t="shared" si="336"/>
        <v/>
      </c>
      <c r="D2227" s="58" t="str">
        <f>IF(OR(E2227=0,E2227=""),"",COUNTIF($E$7:E2227,E2227)&amp;E2227)</f>
        <v/>
      </c>
      <c r="E2227" s="58" t="str">
        <f t="shared" si="337"/>
        <v/>
      </c>
      <c r="F2227" s="57">
        <f t="shared" si="338"/>
        <v>0</v>
      </c>
      <c r="H2227" s="51"/>
      <c r="I2227" s="50"/>
      <c r="J2227" s="50"/>
      <c r="K2227" s="50"/>
      <c r="L2227" s="55" t="str">
        <f t="shared" si="310"/>
        <v/>
      </c>
      <c r="M2227" s="48"/>
      <c r="N2227" s="49"/>
      <c r="O2227" s="50"/>
      <c r="P2227" s="81" t="str">
        <f t="shared" si="312"/>
        <v/>
      </c>
      <c r="Q2227" s="5"/>
      <c r="R2227" s="81" t="str">
        <f t="shared" si="311"/>
        <v/>
      </c>
    </row>
    <row r="2228" spans="2:18" ht="13" x14ac:dyDescent="0.3">
      <c r="B2228" s="58">
        <f t="shared" si="335"/>
        <v>0</v>
      </c>
      <c r="C2228" s="58" t="str">
        <f t="shared" si="336"/>
        <v/>
      </c>
      <c r="D2228" s="58" t="str">
        <f>IF(OR(E2228=0,E2228=""),"",COUNTIF($E$7:E2228,E2228)&amp;E2228)</f>
        <v/>
      </c>
      <c r="E2228" s="58" t="str">
        <f t="shared" si="337"/>
        <v/>
      </c>
      <c r="F2228" s="57">
        <f t="shared" si="338"/>
        <v>0</v>
      </c>
      <c r="H2228" s="51"/>
      <c r="I2228" s="50"/>
      <c r="J2228" s="50"/>
      <c r="K2228" s="50"/>
      <c r="L2228" s="55" t="str">
        <f t="shared" si="310"/>
        <v/>
      </c>
      <c r="M2228" s="48"/>
      <c r="N2228" s="49"/>
      <c r="O2228" s="50"/>
      <c r="P2228" s="81" t="str">
        <f t="shared" si="312"/>
        <v/>
      </c>
      <c r="Q2228" s="5"/>
      <c r="R2228" s="81" t="str">
        <f t="shared" si="311"/>
        <v/>
      </c>
    </row>
    <row r="2229" spans="2:18" ht="13" x14ac:dyDescent="0.3">
      <c r="B2229" s="58">
        <f t="shared" si="335"/>
        <v>0</v>
      </c>
      <c r="C2229" s="58" t="str">
        <f t="shared" si="336"/>
        <v/>
      </c>
      <c r="D2229" s="58" t="str">
        <f>IF(OR(E2229=0,E2229=""),"",COUNTIF($E$7:E2229,E2229)&amp;E2229)</f>
        <v/>
      </c>
      <c r="E2229" s="58" t="str">
        <f t="shared" si="337"/>
        <v/>
      </c>
      <c r="F2229" s="57">
        <f t="shared" si="338"/>
        <v>0</v>
      </c>
      <c r="H2229" s="51"/>
      <c r="I2229" s="50"/>
      <c r="J2229" s="50"/>
      <c r="K2229" s="50"/>
      <c r="L2229" s="55" t="str">
        <f t="shared" si="310"/>
        <v/>
      </c>
      <c r="M2229" s="48"/>
      <c r="N2229" s="49"/>
      <c r="O2229" s="50"/>
      <c r="P2229" s="81" t="str">
        <f t="shared" si="312"/>
        <v/>
      </c>
      <c r="Q2229" s="5"/>
      <c r="R2229" s="81" t="str">
        <f t="shared" si="311"/>
        <v/>
      </c>
    </row>
    <row r="2230" spans="2:18" ht="13" x14ac:dyDescent="0.3">
      <c r="B2230" s="58">
        <f t="shared" si="335"/>
        <v>0</v>
      </c>
      <c r="C2230" s="58" t="str">
        <f t="shared" si="336"/>
        <v/>
      </c>
      <c r="D2230" s="58" t="str">
        <f>IF(OR(E2230=0,E2230=""),"",COUNTIF($E$7:E2230,E2230)&amp;E2230)</f>
        <v/>
      </c>
      <c r="E2230" s="58" t="str">
        <f t="shared" si="337"/>
        <v/>
      </c>
      <c r="F2230" s="57">
        <f t="shared" si="338"/>
        <v>0</v>
      </c>
      <c r="H2230" s="51"/>
      <c r="I2230" s="50"/>
      <c r="J2230" s="50"/>
      <c r="K2230" s="50"/>
      <c r="L2230" s="55" t="str">
        <f t="shared" si="310"/>
        <v/>
      </c>
      <c r="M2230" s="48"/>
      <c r="N2230" s="49"/>
      <c r="O2230" s="50"/>
      <c r="P2230" s="81" t="str">
        <f t="shared" si="312"/>
        <v/>
      </c>
      <c r="Q2230" s="5"/>
      <c r="R2230" s="81" t="str">
        <f t="shared" si="311"/>
        <v/>
      </c>
    </row>
    <row r="2231" spans="2:18" ht="13" x14ac:dyDescent="0.3">
      <c r="B2231" s="58">
        <f t="shared" si="335"/>
        <v>0</v>
      </c>
      <c r="C2231" s="58" t="str">
        <f t="shared" si="336"/>
        <v/>
      </c>
      <c r="D2231" s="58" t="str">
        <f>IF(OR(E2231=0,E2231=""),"",COUNTIF($E$7:E2231,E2231)&amp;E2231)</f>
        <v/>
      </c>
      <c r="E2231" s="58" t="str">
        <f t="shared" si="337"/>
        <v/>
      </c>
      <c r="F2231" s="57">
        <f t="shared" si="338"/>
        <v>0</v>
      </c>
      <c r="H2231" s="51"/>
      <c r="I2231" s="50"/>
      <c r="J2231" s="50"/>
      <c r="K2231" s="50"/>
      <c r="L2231" s="55" t="str">
        <f t="shared" si="310"/>
        <v/>
      </c>
      <c r="M2231" s="48"/>
      <c r="N2231" s="49"/>
      <c r="O2231" s="50"/>
      <c r="P2231" s="81" t="str">
        <f t="shared" si="312"/>
        <v/>
      </c>
      <c r="Q2231" s="5"/>
      <c r="R2231" s="81" t="str">
        <f t="shared" si="311"/>
        <v/>
      </c>
    </row>
    <row r="2232" spans="2:18" ht="13" x14ac:dyDescent="0.3">
      <c r="B2232" s="58">
        <f t="shared" si="335"/>
        <v>0</v>
      </c>
      <c r="C2232" s="58" t="str">
        <f t="shared" si="336"/>
        <v/>
      </c>
      <c r="D2232" s="58" t="str">
        <f>IF(OR(E2232=0,E2232=""),"",COUNTIF($E$7:E2232,E2232)&amp;E2232)</f>
        <v/>
      </c>
      <c r="E2232" s="58" t="str">
        <f t="shared" si="337"/>
        <v/>
      </c>
      <c r="F2232" s="57">
        <f t="shared" si="338"/>
        <v>0</v>
      </c>
      <c r="H2232" s="51"/>
      <c r="I2232" s="50"/>
      <c r="J2232" s="50"/>
      <c r="K2232" s="50"/>
      <c r="L2232" s="55" t="str">
        <f t="shared" si="310"/>
        <v/>
      </c>
      <c r="M2232" s="48"/>
      <c r="N2232" s="49"/>
      <c r="O2232" s="50"/>
      <c r="P2232" s="81" t="str">
        <f t="shared" si="312"/>
        <v/>
      </c>
      <c r="Q2232" s="5"/>
      <c r="R2232" s="81" t="str">
        <f t="shared" si="311"/>
        <v/>
      </c>
    </row>
    <row r="2233" spans="2:18" ht="13" x14ac:dyDescent="0.3">
      <c r="B2233" s="58">
        <f t="shared" si="335"/>
        <v>0</v>
      </c>
      <c r="C2233" s="58" t="str">
        <f t="shared" si="336"/>
        <v/>
      </c>
      <c r="D2233" s="58" t="str">
        <f>IF(OR(E2233=0,E2233=""),"",COUNTIF($E$7:E2233,E2233)&amp;E2233)</f>
        <v/>
      </c>
      <c r="E2233" s="58" t="str">
        <f t="shared" si="337"/>
        <v/>
      </c>
      <c r="F2233" s="57">
        <f t="shared" si="338"/>
        <v>0</v>
      </c>
      <c r="H2233" s="51"/>
      <c r="I2233" s="50"/>
      <c r="J2233" s="50"/>
      <c r="K2233" s="50"/>
      <c r="L2233" s="55" t="str">
        <f t="shared" si="310"/>
        <v/>
      </c>
      <c r="M2233" s="48"/>
      <c r="N2233" s="49"/>
      <c r="O2233" s="50"/>
      <c r="P2233" s="81" t="str">
        <f t="shared" si="312"/>
        <v/>
      </c>
      <c r="Q2233" s="5"/>
      <c r="R2233" s="81" t="str">
        <f t="shared" si="311"/>
        <v/>
      </c>
    </row>
    <row r="2234" spans="2:18" ht="13" x14ac:dyDescent="0.3">
      <c r="B2234" s="58">
        <f t="shared" si="335"/>
        <v>0</v>
      </c>
      <c r="C2234" s="58" t="str">
        <f t="shared" si="336"/>
        <v/>
      </c>
      <c r="D2234" s="58" t="str">
        <f>IF(OR(E2234=0,E2234=""),"",COUNTIF($E$7:E2234,E2234)&amp;E2234)</f>
        <v/>
      </c>
      <c r="E2234" s="58" t="str">
        <f t="shared" si="337"/>
        <v/>
      </c>
      <c r="F2234" s="57">
        <f t="shared" si="338"/>
        <v>0</v>
      </c>
      <c r="H2234" s="51"/>
      <c r="I2234" s="50"/>
      <c r="J2234" s="50"/>
      <c r="K2234" s="50"/>
      <c r="L2234" s="55" t="str">
        <f t="shared" si="310"/>
        <v/>
      </c>
      <c r="M2234" s="48"/>
      <c r="N2234" s="49"/>
      <c r="O2234" s="50"/>
      <c r="P2234" s="81" t="str">
        <f t="shared" si="312"/>
        <v/>
      </c>
      <c r="Q2234" s="5"/>
      <c r="R2234" s="81" t="str">
        <f t="shared" si="311"/>
        <v/>
      </c>
    </row>
    <row r="2235" spans="2:18" ht="13" x14ac:dyDescent="0.3">
      <c r="B2235" s="58">
        <f t="shared" si="335"/>
        <v>0</v>
      </c>
      <c r="C2235" s="58" t="str">
        <f t="shared" si="336"/>
        <v/>
      </c>
      <c r="D2235" s="58" t="str">
        <f>IF(OR(E2235=0,E2235=""),"",COUNTIF($E$7:E2235,E2235)&amp;E2235)</f>
        <v/>
      </c>
      <c r="E2235" s="58" t="str">
        <f t="shared" si="337"/>
        <v/>
      </c>
      <c r="F2235" s="57">
        <f t="shared" si="338"/>
        <v>0</v>
      </c>
      <c r="H2235" s="51"/>
      <c r="I2235" s="50"/>
      <c r="J2235" s="50"/>
      <c r="K2235" s="50"/>
      <c r="L2235" s="55" t="str">
        <f t="shared" ref="L2235:L2298" si="339">IFERROR(IF(K2235="","",VLOOKUP(K2235,T_Akun,2,0)),"Cek Kembali Kode Akun nya!!!")</f>
        <v/>
      </c>
      <c r="M2235" s="48"/>
      <c r="N2235" s="49"/>
      <c r="O2235" s="50"/>
      <c r="P2235" s="81" t="str">
        <f t="shared" si="312"/>
        <v/>
      </c>
      <c r="Q2235" s="5"/>
      <c r="R2235" s="81" t="str">
        <f t="shared" si="311"/>
        <v/>
      </c>
    </row>
    <row r="2236" spans="2:18" ht="13" x14ac:dyDescent="0.3">
      <c r="B2236" s="58">
        <f t="shared" si="335"/>
        <v>0</v>
      </c>
      <c r="C2236" s="58" t="str">
        <f t="shared" si="336"/>
        <v/>
      </c>
      <c r="D2236" s="58" t="str">
        <f>IF(OR(E2236=0,E2236=""),"",COUNTIF($E$7:E2236,E2236)&amp;E2236)</f>
        <v/>
      </c>
      <c r="E2236" s="58" t="str">
        <f t="shared" si="337"/>
        <v/>
      </c>
      <c r="F2236" s="57">
        <f t="shared" si="338"/>
        <v>0</v>
      </c>
      <c r="H2236" s="51"/>
      <c r="I2236" s="50"/>
      <c r="J2236" s="50"/>
      <c r="K2236" s="50"/>
      <c r="L2236" s="55" t="str">
        <f t="shared" si="339"/>
        <v/>
      </c>
      <c r="M2236" s="48"/>
      <c r="N2236" s="49"/>
      <c r="O2236" s="50"/>
      <c r="P2236" s="81" t="str">
        <f t="shared" si="312"/>
        <v/>
      </c>
      <c r="Q2236" s="5"/>
      <c r="R2236" s="81" t="str">
        <f t="shared" si="311"/>
        <v/>
      </c>
    </row>
    <row r="2237" spans="2:18" ht="13" x14ac:dyDescent="0.3">
      <c r="B2237" s="58">
        <f t="shared" si="335"/>
        <v>0</v>
      </c>
      <c r="C2237" s="58" t="str">
        <f t="shared" si="336"/>
        <v/>
      </c>
      <c r="D2237" s="58" t="str">
        <f>IF(OR(E2237=0,E2237=""),"",COUNTIF($E$7:E2237,E2237)&amp;E2237)</f>
        <v/>
      </c>
      <c r="E2237" s="58" t="str">
        <f t="shared" si="337"/>
        <v/>
      </c>
      <c r="F2237" s="57">
        <f t="shared" si="338"/>
        <v>0</v>
      </c>
      <c r="H2237" s="51"/>
      <c r="I2237" s="50"/>
      <c r="J2237" s="50"/>
      <c r="K2237" s="50"/>
      <c r="L2237" s="55" t="str">
        <f t="shared" si="339"/>
        <v/>
      </c>
      <c r="M2237" s="48"/>
      <c r="N2237" s="49"/>
      <c r="O2237" s="50"/>
      <c r="P2237" s="81" t="str">
        <f t="shared" si="312"/>
        <v/>
      </c>
      <c r="Q2237" s="5"/>
      <c r="R2237" s="81" t="str">
        <f t="shared" si="311"/>
        <v/>
      </c>
    </row>
    <row r="2238" spans="2:18" ht="13" x14ac:dyDescent="0.3">
      <c r="B2238" s="58">
        <f t="shared" si="335"/>
        <v>0</v>
      </c>
      <c r="C2238" s="58" t="str">
        <f t="shared" si="336"/>
        <v/>
      </c>
      <c r="D2238" s="58" t="str">
        <f>IF(OR(E2238=0,E2238=""),"",COUNTIF($E$7:E2238,E2238)&amp;E2238)</f>
        <v/>
      </c>
      <c r="E2238" s="58" t="str">
        <f t="shared" si="337"/>
        <v/>
      </c>
      <c r="F2238" s="57">
        <f t="shared" si="338"/>
        <v>0</v>
      </c>
      <c r="H2238" s="51"/>
      <c r="I2238" s="50"/>
      <c r="J2238" s="50"/>
      <c r="K2238" s="50"/>
      <c r="L2238" s="55" t="str">
        <f t="shared" si="339"/>
        <v/>
      </c>
      <c r="M2238" s="48"/>
      <c r="N2238" s="49"/>
      <c r="O2238" s="50"/>
      <c r="P2238" s="81" t="str">
        <f t="shared" si="312"/>
        <v/>
      </c>
      <c r="Q2238" s="5"/>
      <c r="R2238" s="81" t="str">
        <f t="shared" si="311"/>
        <v/>
      </c>
    </row>
    <row r="2239" spans="2:18" ht="13" x14ac:dyDescent="0.3">
      <c r="B2239" s="58">
        <f t="shared" si="335"/>
        <v>0</v>
      </c>
      <c r="C2239" s="58" t="str">
        <f t="shared" si="336"/>
        <v/>
      </c>
      <c r="D2239" s="58" t="str">
        <f>IF(OR(E2239=0,E2239=""),"",COUNTIF($E$7:E2239,E2239)&amp;E2239)</f>
        <v/>
      </c>
      <c r="E2239" s="58" t="str">
        <f t="shared" si="337"/>
        <v/>
      </c>
      <c r="F2239" s="57">
        <f t="shared" si="338"/>
        <v>0</v>
      </c>
      <c r="H2239" s="51"/>
      <c r="I2239" s="50"/>
      <c r="J2239" s="50"/>
      <c r="K2239" s="50"/>
      <c r="L2239" s="55" t="str">
        <f t="shared" si="339"/>
        <v/>
      </c>
      <c r="M2239" s="48"/>
      <c r="N2239" s="49"/>
      <c r="O2239" s="50"/>
      <c r="P2239" s="81" t="str">
        <f t="shared" si="312"/>
        <v/>
      </c>
      <c r="Q2239" s="5"/>
      <c r="R2239" s="81" t="str">
        <f t="shared" si="311"/>
        <v/>
      </c>
    </row>
    <row r="2240" spans="2:18" ht="13" x14ac:dyDescent="0.3">
      <c r="B2240" s="58">
        <f t="shared" si="335"/>
        <v>0</v>
      </c>
      <c r="C2240" s="58" t="str">
        <f t="shared" si="336"/>
        <v/>
      </c>
      <c r="D2240" s="58" t="str">
        <f>IF(OR(E2240=0,E2240=""),"",COUNTIF($E$7:E2240,E2240)&amp;E2240)</f>
        <v/>
      </c>
      <c r="E2240" s="58" t="str">
        <f t="shared" si="337"/>
        <v/>
      </c>
      <c r="F2240" s="57">
        <f t="shared" si="338"/>
        <v>0</v>
      </c>
      <c r="H2240" s="51"/>
      <c r="I2240" s="50"/>
      <c r="J2240" s="50"/>
      <c r="K2240" s="50"/>
      <c r="L2240" s="55" t="str">
        <f t="shared" si="339"/>
        <v/>
      </c>
      <c r="M2240" s="48"/>
      <c r="N2240" s="49"/>
      <c r="O2240" s="50"/>
      <c r="P2240" s="81" t="str">
        <f t="shared" si="312"/>
        <v/>
      </c>
      <c r="Q2240" s="5"/>
      <c r="R2240" s="81" t="str">
        <f t="shared" si="311"/>
        <v/>
      </c>
    </row>
    <row r="2241" spans="2:18" ht="13" x14ac:dyDescent="0.3">
      <c r="B2241" s="58">
        <f t="shared" si="335"/>
        <v>0</v>
      </c>
      <c r="C2241" s="58" t="str">
        <f t="shared" si="336"/>
        <v/>
      </c>
      <c r="D2241" s="58" t="str">
        <f>IF(OR(E2241=0,E2241=""),"",COUNTIF($E$7:E2241,E2241)&amp;E2241)</f>
        <v/>
      </c>
      <c r="E2241" s="58" t="str">
        <f t="shared" si="337"/>
        <v/>
      </c>
      <c r="F2241" s="57">
        <f t="shared" si="338"/>
        <v>0</v>
      </c>
      <c r="H2241" s="51"/>
      <c r="I2241" s="50"/>
      <c r="J2241" s="50"/>
      <c r="K2241" s="50"/>
      <c r="L2241" s="55" t="str">
        <f t="shared" si="339"/>
        <v/>
      </c>
      <c r="M2241" s="48"/>
      <c r="N2241" s="49"/>
      <c r="O2241" s="50"/>
      <c r="P2241" s="81" t="str">
        <f t="shared" si="312"/>
        <v/>
      </c>
      <c r="Q2241" s="5"/>
      <c r="R2241" s="81" t="str">
        <f t="shared" si="311"/>
        <v/>
      </c>
    </row>
    <row r="2242" spans="2:18" ht="13" x14ac:dyDescent="0.3">
      <c r="B2242" s="58">
        <f t="shared" si="335"/>
        <v>0</v>
      </c>
      <c r="C2242" s="58" t="str">
        <f t="shared" si="336"/>
        <v/>
      </c>
      <c r="D2242" s="58" t="str">
        <f>IF(OR(E2242=0,E2242=""),"",COUNTIF($E$7:E2242,E2242)&amp;E2242)</f>
        <v/>
      </c>
      <c r="E2242" s="58" t="str">
        <f t="shared" si="337"/>
        <v/>
      </c>
      <c r="F2242" s="57">
        <f t="shared" si="338"/>
        <v>0</v>
      </c>
      <c r="H2242" s="51"/>
      <c r="I2242" s="50"/>
      <c r="J2242" s="50"/>
      <c r="K2242" s="50"/>
      <c r="L2242" s="55" t="str">
        <f t="shared" si="339"/>
        <v/>
      </c>
      <c r="M2242" s="48"/>
      <c r="N2242" s="49"/>
      <c r="O2242" s="50"/>
      <c r="P2242" s="81" t="str">
        <f t="shared" si="312"/>
        <v/>
      </c>
      <c r="Q2242" s="5"/>
      <c r="R2242" s="81" t="str">
        <f t="shared" si="311"/>
        <v/>
      </c>
    </row>
    <row r="2243" spans="2:18" ht="13" x14ac:dyDescent="0.3">
      <c r="B2243" s="58">
        <f t="shared" si="335"/>
        <v>0</v>
      </c>
      <c r="C2243" s="58" t="str">
        <f t="shared" si="336"/>
        <v/>
      </c>
      <c r="D2243" s="58" t="str">
        <f>IF(OR(E2243=0,E2243=""),"",COUNTIF($E$7:E2243,E2243)&amp;E2243)</f>
        <v/>
      </c>
      <c r="E2243" s="58" t="str">
        <f t="shared" si="337"/>
        <v/>
      </c>
      <c r="F2243" s="57">
        <f t="shared" si="338"/>
        <v>0</v>
      </c>
      <c r="H2243" s="51"/>
      <c r="I2243" s="50"/>
      <c r="J2243" s="50"/>
      <c r="K2243" s="50"/>
      <c r="L2243" s="55" t="str">
        <f t="shared" si="339"/>
        <v/>
      </c>
      <c r="M2243" s="48"/>
      <c r="N2243" s="49"/>
      <c r="O2243" s="50"/>
      <c r="P2243" s="81" t="str">
        <f t="shared" si="312"/>
        <v/>
      </c>
      <c r="Q2243" s="5"/>
      <c r="R2243" s="81" t="str">
        <f t="shared" si="311"/>
        <v/>
      </c>
    </row>
    <row r="2244" spans="2:18" ht="13" x14ac:dyDescent="0.3">
      <c r="B2244" s="58">
        <f t="shared" si="335"/>
        <v>0</v>
      </c>
      <c r="C2244" s="58" t="str">
        <f t="shared" si="336"/>
        <v/>
      </c>
      <c r="D2244" s="58" t="str">
        <f>IF(OR(E2244=0,E2244=""),"",COUNTIF($E$7:E2244,E2244)&amp;E2244)</f>
        <v/>
      </c>
      <c r="E2244" s="58" t="str">
        <f t="shared" si="337"/>
        <v/>
      </c>
      <c r="F2244" s="57">
        <f t="shared" si="338"/>
        <v>0</v>
      </c>
      <c r="H2244" s="51"/>
      <c r="I2244" s="50"/>
      <c r="J2244" s="50"/>
      <c r="K2244" s="50"/>
      <c r="L2244" s="55" t="str">
        <f t="shared" si="339"/>
        <v/>
      </c>
      <c r="M2244" s="48"/>
      <c r="N2244" s="49"/>
      <c r="O2244" s="50"/>
      <c r="P2244" s="81" t="str">
        <f t="shared" si="312"/>
        <v/>
      </c>
      <c r="Q2244" s="5"/>
      <c r="R2244" s="81" t="str">
        <f t="shared" si="311"/>
        <v/>
      </c>
    </row>
    <row r="2245" spans="2:18" ht="13" x14ac:dyDescent="0.3">
      <c r="B2245" s="58">
        <f t="shared" si="335"/>
        <v>0</v>
      </c>
      <c r="C2245" s="58" t="str">
        <f t="shared" si="336"/>
        <v/>
      </c>
      <c r="D2245" s="58" t="str">
        <f>IF(OR(E2245=0,E2245=""),"",COUNTIF($E$7:E2245,E2245)&amp;E2245)</f>
        <v/>
      </c>
      <c r="E2245" s="58" t="str">
        <f t="shared" si="337"/>
        <v/>
      </c>
      <c r="F2245" s="57">
        <f t="shared" si="338"/>
        <v>0</v>
      </c>
      <c r="H2245" s="51"/>
      <c r="I2245" s="50"/>
      <c r="J2245" s="50"/>
      <c r="K2245" s="50"/>
      <c r="L2245" s="55" t="str">
        <f t="shared" si="339"/>
        <v/>
      </c>
      <c r="M2245" s="48"/>
      <c r="N2245" s="49"/>
      <c r="O2245" s="50"/>
      <c r="P2245" s="81" t="str">
        <f t="shared" si="312"/>
        <v/>
      </c>
      <c r="Q2245" s="5"/>
      <c r="R2245" s="81" t="str">
        <f t="shared" si="311"/>
        <v/>
      </c>
    </row>
    <row r="2246" spans="2:18" ht="13" x14ac:dyDescent="0.3">
      <c r="B2246" s="58">
        <f t="shared" si="335"/>
        <v>0</v>
      </c>
      <c r="C2246" s="58" t="str">
        <f t="shared" si="336"/>
        <v/>
      </c>
      <c r="D2246" s="58" t="str">
        <f>IF(OR(E2246=0,E2246=""),"",COUNTIF($E$7:E2246,E2246)&amp;E2246)</f>
        <v/>
      </c>
      <c r="E2246" s="58" t="str">
        <f t="shared" si="337"/>
        <v/>
      </c>
      <c r="F2246" s="57">
        <f t="shared" si="338"/>
        <v>0</v>
      </c>
      <c r="H2246" s="51"/>
      <c r="I2246" s="50"/>
      <c r="J2246" s="50"/>
      <c r="K2246" s="50"/>
      <c r="L2246" s="55" t="str">
        <f t="shared" si="339"/>
        <v/>
      </c>
      <c r="M2246" s="48"/>
      <c r="N2246" s="49"/>
      <c r="O2246" s="50"/>
      <c r="P2246" s="81" t="str">
        <f t="shared" si="312"/>
        <v/>
      </c>
      <c r="Q2246" s="5"/>
      <c r="R2246" s="81" t="str">
        <f t="shared" si="311"/>
        <v/>
      </c>
    </row>
    <row r="2247" spans="2:18" ht="13" x14ac:dyDescent="0.3">
      <c r="B2247" s="58">
        <f t="shared" si="335"/>
        <v>0</v>
      </c>
      <c r="C2247" s="58" t="str">
        <f t="shared" si="336"/>
        <v/>
      </c>
      <c r="D2247" s="58" t="str">
        <f>IF(OR(E2247=0,E2247=""),"",COUNTIF($E$7:E2247,E2247)&amp;E2247)</f>
        <v/>
      </c>
      <c r="E2247" s="58" t="str">
        <f t="shared" si="337"/>
        <v/>
      </c>
      <c r="F2247" s="57">
        <f t="shared" si="338"/>
        <v>0</v>
      </c>
      <c r="H2247" s="51"/>
      <c r="I2247" s="50"/>
      <c r="J2247" s="50"/>
      <c r="K2247" s="50"/>
      <c r="L2247" s="55" t="str">
        <f t="shared" si="339"/>
        <v/>
      </c>
      <c r="M2247" s="48"/>
      <c r="N2247" s="49"/>
      <c r="O2247" s="50"/>
      <c r="P2247" s="81" t="str">
        <f t="shared" si="312"/>
        <v/>
      </c>
      <c r="Q2247" s="5"/>
      <c r="R2247" s="81" t="str">
        <f t="shared" si="311"/>
        <v/>
      </c>
    </row>
    <row r="2248" spans="2:18" ht="13" x14ac:dyDescent="0.3">
      <c r="B2248" s="58">
        <f t="shared" si="335"/>
        <v>0</v>
      </c>
      <c r="C2248" s="58" t="str">
        <f t="shared" si="336"/>
        <v/>
      </c>
      <c r="D2248" s="58" t="str">
        <f>IF(OR(E2248=0,E2248=""),"",COUNTIF($E$7:E2248,E2248)&amp;E2248)</f>
        <v/>
      </c>
      <c r="E2248" s="58" t="str">
        <f t="shared" si="337"/>
        <v/>
      </c>
      <c r="F2248" s="57">
        <f t="shared" si="338"/>
        <v>0</v>
      </c>
      <c r="H2248" s="51"/>
      <c r="I2248" s="50"/>
      <c r="J2248" s="50"/>
      <c r="K2248" s="50"/>
      <c r="L2248" s="55" t="str">
        <f t="shared" si="339"/>
        <v/>
      </c>
      <c r="M2248" s="48"/>
      <c r="N2248" s="49"/>
      <c r="O2248" s="50"/>
      <c r="P2248" s="81" t="str">
        <f t="shared" si="312"/>
        <v/>
      </c>
      <c r="Q2248" s="5"/>
      <c r="R2248" s="81" t="str">
        <f t="shared" si="311"/>
        <v/>
      </c>
    </row>
    <row r="2249" spans="2:18" ht="13" x14ac:dyDescent="0.3">
      <c r="B2249" s="58">
        <f t="shared" si="335"/>
        <v>0</v>
      </c>
      <c r="C2249" s="58" t="str">
        <f t="shared" si="336"/>
        <v/>
      </c>
      <c r="D2249" s="58" t="str">
        <f>IF(OR(E2249=0,E2249=""),"",COUNTIF($E$7:E2249,E2249)&amp;E2249)</f>
        <v/>
      </c>
      <c r="E2249" s="58" t="str">
        <f t="shared" si="337"/>
        <v/>
      </c>
      <c r="F2249" s="57">
        <f t="shared" si="338"/>
        <v>0</v>
      </c>
      <c r="H2249" s="51"/>
      <c r="I2249" s="50"/>
      <c r="J2249" s="50"/>
      <c r="K2249" s="50"/>
      <c r="L2249" s="55" t="str">
        <f t="shared" si="339"/>
        <v/>
      </c>
      <c r="M2249" s="48"/>
      <c r="N2249" s="49"/>
      <c r="O2249" s="50"/>
      <c r="P2249" s="81" t="str">
        <f t="shared" si="312"/>
        <v/>
      </c>
      <c r="Q2249" s="5"/>
      <c r="R2249" s="81" t="str">
        <f t="shared" si="311"/>
        <v/>
      </c>
    </row>
    <row r="2250" spans="2:18" ht="13" x14ac:dyDescent="0.3">
      <c r="B2250" s="58">
        <f t="shared" si="335"/>
        <v>0</v>
      </c>
      <c r="C2250" s="58" t="str">
        <f t="shared" si="336"/>
        <v/>
      </c>
      <c r="D2250" s="58" t="str">
        <f>IF(OR(E2250=0,E2250=""),"",COUNTIF($E$7:E2250,E2250)&amp;E2250)</f>
        <v/>
      </c>
      <c r="E2250" s="58" t="str">
        <f t="shared" si="337"/>
        <v/>
      </c>
      <c r="F2250" s="57">
        <f t="shared" si="338"/>
        <v>0</v>
      </c>
      <c r="H2250" s="51"/>
      <c r="I2250" s="50"/>
      <c r="J2250" s="50"/>
      <c r="K2250" s="50"/>
      <c r="L2250" s="55" t="str">
        <f t="shared" si="339"/>
        <v/>
      </c>
      <c r="M2250" s="48"/>
      <c r="N2250" s="49"/>
      <c r="O2250" s="50"/>
      <c r="P2250" s="81" t="str">
        <f t="shared" si="312"/>
        <v/>
      </c>
      <c r="Q2250" s="5"/>
      <c r="R2250" s="81" t="str">
        <f t="shared" si="311"/>
        <v/>
      </c>
    </row>
    <row r="2251" spans="2:18" ht="13" x14ac:dyDescent="0.3">
      <c r="B2251" s="58">
        <f t="shared" si="335"/>
        <v>0</v>
      </c>
      <c r="C2251" s="58" t="str">
        <f t="shared" si="336"/>
        <v/>
      </c>
      <c r="D2251" s="58" t="str">
        <f>IF(OR(E2251=0,E2251=""),"",COUNTIF($E$7:E2251,E2251)&amp;E2251)</f>
        <v/>
      </c>
      <c r="E2251" s="58" t="str">
        <f t="shared" si="337"/>
        <v/>
      </c>
      <c r="F2251" s="57">
        <f t="shared" si="338"/>
        <v>0</v>
      </c>
      <c r="H2251" s="51"/>
      <c r="I2251" s="50"/>
      <c r="J2251" s="50"/>
      <c r="K2251" s="50"/>
      <c r="L2251" s="55" t="str">
        <f t="shared" si="339"/>
        <v/>
      </c>
      <c r="M2251" s="48"/>
      <c r="N2251" s="49"/>
      <c r="O2251" s="50"/>
      <c r="P2251" s="81" t="str">
        <f t="shared" si="312"/>
        <v/>
      </c>
      <c r="Q2251" s="5"/>
      <c r="R2251" s="81" t="str">
        <f t="shared" si="311"/>
        <v/>
      </c>
    </row>
    <row r="2252" spans="2:18" ht="13" x14ac:dyDescent="0.3">
      <c r="B2252" s="58">
        <f t="shared" si="335"/>
        <v>0</v>
      </c>
      <c r="C2252" s="58" t="str">
        <f t="shared" si="336"/>
        <v/>
      </c>
      <c r="D2252" s="58" t="str">
        <f>IF(OR(E2252=0,E2252=""),"",COUNTIF($E$7:E2252,E2252)&amp;E2252)</f>
        <v/>
      </c>
      <c r="E2252" s="58" t="str">
        <f t="shared" si="337"/>
        <v/>
      </c>
      <c r="F2252" s="57">
        <f t="shared" si="338"/>
        <v>0</v>
      </c>
      <c r="H2252" s="51"/>
      <c r="I2252" s="50"/>
      <c r="J2252" s="50"/>
      <c r="K2252" s="50"/>
      <c r="L2252" s="55" t="str">
        <f t="shared" si="339"/>
        <v/>
      </c>
      <c r="M2252" s="48"/>
      <c r="N2252" s="49"/>
      <c r="O2252" s="50"/>
      <c r="P2252" s="81" t="str">
        <f t="shared" si="312"/>
        <v/>
      </c>
      <c r="Q2252" s="5"/>
      <c r="R2252" s="81" t="str">
        <f t="shared" si="311"/>
        <v/>
      </c>
    </row>
    <row r="2253" spans="2:18" ht="13" x14ac:dyDescent="0.3">
      <c r="B2253" s="58">
        <f t="shared" si="335"/>
        <v>0</v>
      </c>
      <c r="C2253" s="58" t="str">
        <f t="shared" si="336"/>
        <v/>
      </c>
      <c r="D2253" s="58" t="str">
        <f>IF(OR(E2253=0,E2253=""),"",COUNTIF($E$7:E2253,E2253)&amp;E2253)</f>
        <v/>
      </c>
      <c r="E2253" s="58" t="str">
        <f t="shared" si="337"/>
        <v/>
      </c>
      <c r="F2253" s="57">
        <f t="shared" si="338"/>
        <v>0</v>
      </c>
      <c r="H2253" s="51"/>
      <c r="I2253" s="50"/>
      <c r="J2253" s="50"/>
      <c r="K2253" s="50"/>
      <c r="L2253" s="55" t="str">
        <f t="shared" si="339"/>
        <v/>
      </c>
      <c r="M2253" s="48"/>
      <c r="N2253" s="49"/>
      <c r="O2253" s="50"/>
      <c r="P2253" s="81" t="str">
        <f t="shared" si="312"/>
        <v/>
      </c>
      <c r="Q2253" s="5"/>
      <c r="R2253" s="81" t="str">
        <f t="shared" si="311"/>
        <v/>
      </c>
    </row>
    <row r="2254" spans="2:18" ht="13" x14ac:dyDescent="0.3">
      <c r="B2254" s="58">
        <f t="shared" si="335"/>
        <v>0</v>
      </c>
      <c r="C2254" s="58" t="str">
        <f t="shared" si="336"/>
        <v/>
      </c>
      <c r="D2254" s="58" t="str">
        <f>IF(OR(E2254=0,E2254=""),"",COUNTIF($E$7:E2254,E2254)&amp;E2254)</f>
        <v/>
      </c>
      <c r="E2254" s="58" t="str">
        <f t="shared" si="337"/>
        <v/>
      </c>
      <c r="F2254" s="57">
        <f t="shared" si="338"/>
        <v>0</v>
      </c>
      <c r="H2254" s="51"/>
      <c r="I2254" s="50"/>
      <c r="J2254" s="50"/>
      <c r="K2254" s="50"/>
      <c r="L2254" s="55" t="str">
        <f t="shared" si="339"/>
        <v/>
      </c>
      <c r="M2254" s="48"/>
      <c r="N2254" s="49"/>
      <c r="O2254" s="50"/>
      <c r="P2254" s="81" t="str">
        <f t="shared" si="312"/>
        <v/>
      </c>
      <c r="Q2254" s="5"/>
      <c r="R2254" s="81" t="str">
        <f t="shared" si="311"/>
        <v/>
      </c>
    </row>
    <row r="2255" spans="2:18" ht="13" x14ac:dyDescent="0.3">
      <c r="B2255" s="58">
        <f t="shared" si="335"/>
        <v>0</v>
      </c>
      <c r="C2255" s="58" t="str">
        <f t="shared" si="336"/>
        <v/>
      </c>
      <c r="D2255" s="58" t="str">
        <f>IF(OR(E2255=0,E2255=""),"",COUNTIF($E$7:E2255,E2255)&amp;E2255)</f>
        <v/>
      </c>
      <c r="E2255" s="58" t="str">
        <f t="shared" si="337"/>
        <v/>
      </c>
      <c r="F2255" s="57">
        <f t="shared" si="338"/>
        <v>0</v>
      </c>
      <c r="H2255" s="51"/>
      <c r="I2255" s="50"/>
      <c r="J2255" s="50"/>
      <c r="K2255" s="50"/>
      <c r="L2255" s="55" t="str">
        <f t="shared" si="339"/>
        <v/>
      </c>
      <c r="M2255" s="48"/>
      <c r="N2255" s="49"/>
      <c r="O2255" s="50"/>
      <c r="P2255" s="81" t="str">
        <f t="shared" si="312"/>
        <v/>
      </c>
      <c r="Q2255" s="5"/>
      <c r="R2255" s="81" t="str">
        <f t="shared" si="311"/>
        <v/>
      </c>
    </row>
    <row r="2256" spans="2:18" ht="13" x14ac:dyDescent="0.3">
      <c r="B2256" s="58">
        <f t="shared" si="335"/>
        <v>0</v>
      </c>
      <c r="C2256" s="58" t="str">
        <f t="shared" si="336"/>
        <v/>
      </c>
      <c r="D2256" s="58" t="str">
        <f>IF(OR(E2256=0,E2256=""),"",COUNTIF($E$7:E2256,E2256)&amp;E2256)</f>
        <v/>
      </c>
      <c r="E2256" s="58" t="str">
        <f t="shared" si="337"/>
        <v/>
      </c>
      <c r="F2256" s="57">
        <f t="shared" si="338"/>
        <v>0</v>
      </c>
      <c r="H2256" s="51"/>
      <c r="I2256" s="50"/>
      <c r="J2256" s="50"/>
      <c r="K2256" s="50"/>
      <c r="L2256" s="55" t="str">
        <f t="shared" si="339"/>
        <v/>
      </c>
      <c r="M2256" s="48"/>
      <c r="N2256" s="49"/>
      <c r="O2256" s="50"/>
      <c r="P2256" s="81" t="str">
        <f t="shared" si="312"/>
        <v/>
      </c>
      <c r="Q2256" s="5"/>
      <c r="R2256" s="81" t="str">
        <f t="shared" si="311"/>
        <v/>
      </c>
    </row>
    <row r="2257" spans="2:18" ht="13" x14ac:dyDescent="0.3">
      <c r="B2257" s="58">
        <f t="shared" si="335"/>
        <v>0</v>
      </c>
      <c r="C2257" s="58" t="str">
        <f t="shared" si="336"/>
        <v/>
      </c>
      <c r="D2257" s="58" t="str">
        <f>IF(OR(E2257=0,E2257=""),"",COUNTIF($E$7:E2257,E2257)&amp;E2257)</f>
        <v/>
      </c>
      <c r="E2257" s="58" t="str">
        <f t="shared" si="337"/>
        <v/>
      </c>
      <c r="F2257" s="57">
        <f t="shared" si="338"/>
        <v>0</v>
      </c>
      <c r="H2257" s="51"/>
      <c r="I2257" s="50"/>
      <c r="J2257" s="50"/>
      <c r="K2257" s="50"/>
      <c r="L2257" s="55" t="str">
        <f t="shared" si="339"/>
        <v/>
      </c>
      <c r="M2257" s="48"/>
      <c r="N2257" s="49"/>
      <c r="O2257" s="50"/>
      <c r="P2257" s="81" t="str">
        <f t="shared" si="312"/>
        <v/>
      </c>
      <c r="Q2257" s="5"/>
      <c r="R2257" s="81" t="str">
        <f t="shared" si="311"/>
        <v/>
      </c>
    </row>
    <row r="2258" spans="2:18" ht="13" x14ac:dyDescent="0.3">
      <c r="B2258" s="58">
        <f t="shared" si="335"/>
        <v>0</v>
      </c>
      <c r="C2258" s="58" t="str">
        <f t="shared" si="336"/>
        <v/>
      </c>
      <c r="D2258" s="58" t="str">
        <f>IF(OR(E2258=0,E2258=""),"",COUNTIF($E$7:E2258,E2258)&amp;E2258)</f>
        <v/>
      </c>
      <c r="E2258" s="58" t="str">
        <f t="shared" si="337"/>
        <v/>
      </c>
      <c r="F2258" s="57">
        <f t="shared" si="338"/>
        <v>0</v>
      </c>
      <c r="H2258" s="51"/>
      <c r="I2258" s="50"/>
      <c r="J2258" s="50"/>
      <c r="K2258" s="50"/>
      <c r="L2258" s="55" t="str">
        <f t="shared" si="339"/>
        <v/>
      </c>
      <c r="M2258" s="48"/>
      <c r="N2258" s="49"/>
      <c r="O2258" s="50"/>
      <c r="P2258" s="81" t="str">
        <f t="shared" si="312"/>
        <v/>
      </c>
      <c r="Q2258" s="5"/>
      <c r="R2258" s="81" t="str">
        <f t="shared" si="311"/>
        <v/>
      </c>
    </row>
    <row r="2259" spans="2:18" ht="13" x14ac:dyDescent="0.3">
      <c r="B2259" s="58">
        <f t="shared" si="335"/>
        <v>0</v>
      </c>
      <c r="C2259" s="58" t="str">
        <f t="shared" si="336"/>
        <v/>
      </c>
      <c r="D2259" s="58" t="str">
        <f>IF(OR(E2259=0,E2259=""),"",COUNTIF($E$7:E2259,E2259)&amp;E2259)</f>
        <v/>
      </c>
      <c r="E2259" s="58" t="str">
        <f t="shared" si="337"/>
        <v/>
      </c>
      <c r="F2259" s="57">
        <f t="shared" si="338"/>
        <v>0</v>
      </c>
      <c r="H2259" s="51"/>
      <c r="I2259" s="50"/>
      <c r="J2259" s="50"/>
      <c r="K2259" s="50"/>
      <c r="L2259" s="55" t="str">
        <f t="shared" si="339"/>
        <v/>
      </c>
      <c r="M2259" s="48"/>
      <c r="N2259" s="49"/>
      <c r="O2259" s="50"/>
      <c r="P2259" s="81" t="str">
        <f t="shared" si="312"/>
        <v/>
      </c>
      <c r="Q2259" s="5"/>
      <c r="R2259" s="81" t="str">
        <f t="shared" si="311"/>
        <v/>
      </c>
    </row>
    <row r="2260" spans="2:18" ht="13" x14ac:dyDescent="0.3">
      <c r="B2260" s="58">
        <f t="shared" si="335"/>
        <v>0</v>
      </c>
      <c r="C2260" s="58" t="str">
        <f t="shared" si="336"/>
        <v/>
      </c>
      <c r="D2260" s="58" t="str">
        <f>IF(OR(E2260=0,E2260=""),"",COUNTIF($E$7:E2260,E2260)&amp;E2260)</f>
        <v/>
      </c>
      <c r="E2260" s="58" t="str">
        <f t="shared" si="337"/>
        <v/>
      </c>
      <c r="F2260" s="57">
        <f t="shared" si="338"/>
        <v>0</v>
      </c>
      <c r="H2260" s="51"/>
      <c r="I2260" s="50"/>
      <c r="J2260" s="50"/>
      <c r="K2260" s="50"/>
      <c r="L2260" s="55" t="str">
        <f t="shared" si="339"/>
        <v/>
      </c>
      <c r="M2260" s="48"/>
      <c r="N2260" s="49"/>
      <c r="O2260" s="50"/>
      <c r="P2260" s="81" t="str">
        <f t="shared" si="312"/>
        <v/>
      </c>
      <c r="Q2260" s="5"/>
      <c r="R2260" s="81" t="str">
        <f t="shared" si="311"/>
        <v/>
      </c>
    </row>
    <row r="2261" spans="2:18" ht="13" x14ac:dyDescent="0.3">
      <c r="B2261" s="58">
        <f t="shared" si="335"/>
        <v>0</v>
      </c>
      <c r="C2261" s="58" t="str">
        <f t="shared" si="336"/>
        <v/>
      </c>
      <c r="D2261" s="58" t="str">
        <f>IF(OR(E2261=0,E2261=""),"",COUNTIF($E$7:E2261,E2261)&amp;E2261)</f>
        <v/>
      </c>
      <c r="E2261" s="58" t="str">
        <f t="shared" si="337"/>
        <v/>
      </c>
      <c r="F2261" s="57">
        <f t="shared" si="338"/>
        <v>0</v>
      </c>
      <c r="H2261" s="51"/>
      <c r="I2261" s="50"/>
      <c r="J2261" s="50"/>
      <c r="K2261" s="50"/>
      <c r="L2261" s="55" t="str">
        <f t="shared" si="339"/>
        <v/>
      </c>
      <c r="M2261" s="48"/>
      <c r="N2261" s="49"/>
      <c r="O2261" s="50"/>
      <c r="P2261" s="81" t="str">
        <f t="shared" si="312"/>
        <v/>
      </c>
      <c r="Q2261" s="5"/>
      <c r="R2261" s="81" t="str">
        <f t="shared" si="311"/>
        <v/>
      </c>
    </row>
    <row r="2262" spans="2:18" ht="13" x14ac:dyDescent="0.3">
      <c r="B2262" s="58">
        <f t="shared" si="335"/>
        <v>0</v>
      </c>
      <c r="C2262" s="58" t="str">
        <f t="shared" si="336"/>
        <v/>
      </c>
      <c r="D2262" s="58" t="str">
        <f>IF(OR(E2262=0,E2262=""),"",COUNTIF($E$7:E2262,E2262)&amp;E2262)</f>
        <v/>
      </c>
      <c r="E2262" s="58" t="str">
        <f t="shared" si="337"/>
        <v/>
      </c>
      <c r="F2262" s="57">
        <f t="shared" si="338"/>
        <v>0</v>
      </c>
      <c r="H2262" s="51"/>
      <c r="I2262" s="50"/>
      <c r="J2262" s="50"/>
      <c r="K2262" s="50"/>
      <c r="L2262" s="55" t="str">
        <f t="shared" si="339"/>
        <v/>
      </c>
      <c r="M2262" s="48"/>
      <c r="N2262" s="49"/>
      <c r="O2262" s="50"/>
      <c r="P2262" s="81" t="str">
        <f t="shared" si="312"/>
        <v/>
      </c>
      <c r="Q2262" s="5"/>
      <c r="R2262" s="81" t="str">
        <f t="shared" si="311"/>
        <v/>
      </c>
    </row>
    <row r="2263" spans="2:18" ht="13" x14ac:dyDescent="0.3">
      <c r="B2263" s="58">
        <f t="shared" si="335"/>
        <v>0</v>
      </c>
      <c r="C2263" s="58" t="str">
        <f t="shared" si="336"/>
        <v/>
      </c>
      <c r="D2263" s="58" t="str">
        <f>IF(OR(E2263=0,E2263=""),"",COUNTIF($E$7:E2263,E2263)&amp;E2263)</f>
        <v/>
      </c>
      <c r="E2263" s="58" t="str">
        <f t="shared" si="337"/>
        <v/>
      </c>
      <c r="F2263" s="57">
        <f t="shared" si="338"/>
        <v>0</v>
      </c>
      <c r="H2263" s="51"/>
      <c r="I2263" s="50"/>
      <c r="J2263" s="50"/>
      <c r="K2263" s="50"/>
      <c r="L2263" s="55" t="str">
        <f t="shared" si="339"/>
        <v/>
      </c>
      <c r="M2263" s="48"/>
      <c r="N2263" s="49"/>
      <c r="O2263" s="50"/>
      <c r="P2263" s="81" t="str">
        <f t="shared" si="312"/>
        <v/>
      </c>
      <c r="Q2263" s="5"/>
      <c r="R2263" s="81" t="str">
        <f t="shared" si="311"/>
        <v/>
      </c>
    </row>
    <row r="2264" spans="2:18" ht="13" x14ac:dyDescent="0.3">
      <c r="B2264" s="58">
        <f t="shared" si="335"/>
        <v>0</v>
      </c>
      <c r="C2264" s="58" t="str">
        <f t="shared" si="336"/>
        <v/>
      </c>
      <c r="D2264" s="58" t="str">
        <f>IF(OR(E2264=0,E2264=""),"",COUNTIF($E$7:E2264,E2264)&amp;E2264)</f>
        <v/>
      </c>
      <c r="E2264" s="58" t="str">
        <f t="shared" si="337"/>
        <v/>
      </c>
      <c r="F2264" s="57">
        <f t="shared" si="338"/>
        <v>0</v>
      </c>
      <c r="H2264" s="51"/>
      <c r="I2264" s="50"/>
      <c r="J2264" s="50"/>
      <c r="K2264" s="50"/>
      <c r="L2264" s="55" t="str">
        <f t="shared" si="339"/>
        <v/>
      </c>
      <c r="M2264" s="48"/>
      <c r="N2264" s="49"/>
      <c r="O2264" s="50"/>
      <c r="P2264" s="81" t="str">
        <f t="shared" si="312"/>
        <v/>
      </c>
      <c r="Q2264" s="5"/>
      <c r="R2264" s="81" t="str">
        <f t="shared" ref="R2264:R2327" si="340">IF($O2264&gt;0,$O2264,IF($H2264&gt;0,IF($O2265&gt;0,$O2265,""),""))</f>
        <v/>
      </c>
    </row>
    <row r="2265" spans="2:18" ht="13" x14ac:dyDescent="0.3">
      <c r="B2265" s="58">
        <f t="shared" si="335"/>
        <v>0</v>
      </c>
      <c r="C2265" s="58" t="str">
        <f t="shared" si="336"/>
        <v/>
      </c>
      <c r="D2265" s="58" t="str">
        <f>IF(OR(E2265=0,E2265=""),"",COUNTIF($E$7:E2265,E2265)&amp;E2265)</f>
        <v/>
      </c>
      <c r="E2265" s="58" t="str">
        <f t="shared" si="337"/>
        <v/>
      </c>
      <c r="F2265" s="57">
        <f t="shared" si="338"/>
        <v>0</v>
      </c>
      <c r="H2265" s="51"/>
      <c r="I2265" s="50"/>
      <c r="J2265" s="50"/>
      <c r="K2265" s="50"/>
      <c r="L2265" s="55" t="str">
        <f t="shared" si="339"/>
        <v/>
      </c>
      <c r="M2265" s="48"/>
      <c r="N2265" s="49"/>
      <c r="O2265" s="50"/>
      <c r="P2265" s="81" t="str">
        <f t="shared" ref="P2265:P2328" si="341">IF(O2265&gt;0,O2265,IF(H2265&gt;0,IF(OR(P2264="F.TTD",P2264=""),R2266,P2264),""))</f>
        <v/>
      </c>
      <c r="Q2265" s="5"/>
      <c r="R2265" s="81" t="str">
        <f t="shared" si="340"/>
        <v/>
      </c>
    </row>
    <row r="2266" spans="2:18" ht="13" x14ac:dyDescent="0.3">
      <c r="B2266" s="58">
        <f t="shared" si="335"/>
        <v>0</v>
      </c>
      <c r="C2266" s="58" t="str">
        <f t="shared" si="336"/>
        <v/>
      </c>
      <c r="D2266" s="58" t="str">
        <f>IF(OR(E2266=0,E2266=""),"",COUNTIF($E$7:E2266,E2266)&amp;E2266)</f>
        <v/>
      </c>
      <c r="E2266" s="58" t="str">
        <f t="shared" si="337"/>
        <v/>
      </c>
      <c r="F2266" s="57">
        <f t="shared" si="338"/>
        <v>0</v>
      </c>
      <c r="H2266" s="51"/>
      <c r="I2266" s="50"/>
      <c r="J2266" s="50"/>
      <c r="K2266" s="50"/>
      <c r="L2266" s="55" t="str">
        <f t="shared" si="339"/>
        <v/>
      </c>
      <c r="M2266" s="48"/>
      <c r="N2266" s="49"/>
      <c r="O2266" s="50"/>
      <c r="P2266" s="81" t="str">
        <f t="shared" si="341"/>
        <v/>
      </c>
      <c r="Q2266" s="5"/>
      <c r="R2266" s="81" t="str">
        <f t="shared" si="340"/>
        <v/>
      </c>
    </row>
    <row r="2267" spans="2:18" ht="13" x14ac:dyDescent="0.3">
      <c r="B2267" s="58">
        <f t="shared" si="335"/>
        <v>0</v>
      </c>
      <c r="C2267" s="58" t="str">
        <f t="shared" si="336"/>
        <v/>
      </c>
      <c r="D2267" s="58" t="str">
        <f>IF(OR(E2267=0,E2267=""),"",COUNTIF($E$7:E2267,E2267)&amp;E2267)</f>
        <v/>
      </c>
      <c r="E2267" s="58" t="str">
        <f t="shared" si="337"/>
        <v/>
      </c>
      <c r="F2267" s="57">
        <f t="shared" si="338"/>
        <v>0</v>
      </c>
      <c r="H2267" s="51"/>
      <c r="I2267" s="50"/>
      <c r="J2267" s="50"/>
      <c r="K2267" s="50"/>
      <c r="L2267" s="55" t="str">
        <f t="shared" si="339"/>
        <v/>
      </c>
      <c r="M2267" s="48"/>
      <c r="N2267" s="49"/>
      <c r="O2267" s="50"/>
      <c r="P2267" s="81" t="str">
        <f t="shared" si="341"/>
        <v/>
      </c>
      <c r="Q2267" s="5"/>
      <c r="R2267" s="81" t="str">
        <f t="shared" si="340"/>
        <v/>
      </c>
    </row>
    <row r="2268" spans="2:18" ht="13" x14ac:dyDescent="0.3">
      <c r="B2268" s="58">
        <f t="shared" ref="B2268:B2331" si="342">IF(C2268&lt;&gt;"","",K2268)</f>
        <v>0</v>
      </c>
      <c r="C2268" s="58" t="str">
        <f t="shared" ref="C2268:C2331" si="343">IF(LEFT(I2268,3)="JP-",K2268,"")</f>
        <v/>
      </c>
      <c r="D2268" s="58" t="str">
        <f>IF(OR(E2268=0,E2268=""),"",COUNTIF($E$7:E2268,E2268)&amp;E2268)</f>
        <v/>
      </c>
      <c r="E2268" s="58" t="str">
        <f t="shared" ref="E2268:E2331" si="344">IF(K2268=Filter_BB,K2268,"")</f>
        <v/>
      </c>
      <c r="F2268" s="57">
        <f t="shared" ref="F2268:F2331" si="345">IF(J2268="",0,1)</f>
        <v>0</v>
      </c>
      <c r="H2268" s="51"/>
      <c r="I2268" s="50"/>
      <c r="J2268" s="50"/>
      <c r="K2268" s="50"/>
      <c r="L2268" s="55" t="str">
        <f t="shared" si="339"/>
        <v/>
      </c>
      <c r="M2268" s="48"/>
      <c r="N2268" s="49"/>
      <c r="O2268" s="50"/>
      <c r="P2268" s="81" t="str">
        <f t="shared" si="341"/>
        <v/>
      </c>
      <c r="Q2268" s="5"/>
      <c r="R2268" s="81" t="str">
        <f t="shared" si="340"/>
        <v/>
      </c>
    </row>
    <row r="2269" spans="2:18" ht="13" x14ac:dyDescent="0.3">
      <c r="B2269" s="58">
        <f t="shared" si="342"/>
        <v>0</v>
      </c>
      <c r="C2269" s="58" t="str">
        <f t="shared" si="343"/>
        <v/>
      </c>
      <c r="D2269" s="58" t="str">
        <f>IF(OR(E2269=0,E2269=""),"",COUNTIF($E$7:E2269,E2269)&amp;E2269)</f>
        <v/>
      </c>
      <c r="E2269" s="58" t="str">
        <f t="shared" si="344"/>
        <v/>
      </c>
      <c r="F2269" s="57">
        <f t="shared" si="345"/>
        <v>0</v>
      </c>
      <c r="H2269" s="51"/>
      <c r="I2269" s="50"/>
      <c r="J2269" s="50"/>
      <c r="K2269" s="50"/>
      <c r="L2269" s="55" t="str">
        <f t="shared" si="339"/>
        <v/>
      </c>
      <c r="M2269" s="48"/>
      <c r="N2269" s="49"/>
      <c r="O2269" s="50"/>
      <c r="P2269" s="81" t="str">
        <f t="shared" si="341"/>
        <v/>
      </c>
      <c r="Q2269" s="5"/>
      <c r="R2269" s="81" t="str">
        <f t="shared" si="340"/>
        <v/>
      </c>
    </row>
    <row r="2270" spans="2:18" ht="13" x14ac:dyDescent="0.3">
      <c r="B2270" s="58">
        <f t="shared" si="342"/>
        <v>0</v>
      </c>
      <c r="C2270" s="58" t="str">
        <f t="shared" si="343"/>
        <v/>
      </c>
      <c r="D2270" s="58" t="str">
        <f>IF(OR(E2270=0,E2270=""),"",COUNTIF($E$7:E2270,E2270)&amp;E2270)</f>
        <v/>
      </c>
      <c r="E2270" s="58" t="str">
        <f t="shared" si="344"/>
        <v/>
      </c>
      <c r="F2270" s="57">
        <f t="shared" si="345"/>
        <v>0</v>
      </c>
      <c r="H2270" s="51"/>
      <c r="I2270" s="50"/>
      <c r="J2270" s="50"/>
      <c r="K2270" s="50"/>
      <c r="L2270" s="55" t="str">
        <f t="shared" si="339"/>
        <v/>
      </c>
      <c r="M2270" s="48"/>
      <c r="N2270" s="49"/>
      <c r="O2270" s="50"/>
      <c r="P2270" s="81" t="str">
        <f t="shared" si="341"/>
        <v/>
      </c>
      <c r="Q2270" s="5"/>
      <c r="R2270" s="81" t="str">
        <f t="shared" si="340"/>
        <v/>
      </c>
    </row>
    <row r="2271" spans="2:18" ht="13" x14ac:dyDescent="0.3">
      <c r="B2271" s="58">
        <f t="shared" si="342"/>
        <v>0</v>
      </c>
      <c r="C2271" s="58" t="str">
        <f t="shared" si="343"/>
        <v/>
      </c>
      <c r="D2271" s="58" t="str">
        <f>IF(OR(E2271=0,E2271=""),"",COUNTIF($E$7:E2271,E2271)&amp;E2271)</f>
        <v/>
      </c>
      <c r="E2271" s="58" t="str">
        <f t="shared" si="344"/>
        <v/>
      </c>
      <c r="F2271" s="57">
        <f t="shared" si="345"/>
        <v>0</v>
      </c>
      <c r="H2271" s="51"/>
      <c r="I2271" s="50"/>
      <c r="J2271" s="50"/>
      <c r="K2271" s="50"/>
      <c r="L2271" s="55" t="str">
        <f t="shared" si="339"/>
        <v/>
      </c>
      <c r="M2271" s="48"/>
      <c r="N2271" s="49"/>
      <c r="O2271" s="50"/>
      <c r="P2271" s="81" t="str">
        <f t="shared" si="341"/>
        <v/>
      </c>
      <c r="Q2271" s="5"/>
      <c r="R2271" s="81" t="str">
        <f t="shared" si="340"/>
        <v/>
      </c>
    </row>
    <row r="2272" spans="2:18" ht="13" x14ac:dyDescent="0.3">
      <c r="B2272" s="58">
        <f t="shared" si="342"/>
        <v>0</v>
      </c>
      <c r="C2272" s="58" t="str">
        <f t="shared" si="343"/>
        <v/>
      </c>
      <c r="D2272" s="58" t="str">
        <f>IF(OR(E2272=0,E2272=""),"",COUNTIF($E$7:E2272,E2272)&amp;E2272)</f>
        <v/>
      </c>
      <c r="E2272" s="58" t="str">
        <f t="shared" si="344"/>
        <v/>
      </c>
      <c r="F2272" s="57">
        <f t="shared" si="345"/>
        <v>0</v>
      </c>
      <c r="H2272" s="51"/>
      <c r="I2272" s="50"/>
      <c r="J2272" s="50"/>
      <c r="K2272" s="50"/>
      <c r="L2272" s="55" t="str">
        <f t="shared" si="339"/>
        <v/>
      </c>
      <c r="M2272" s="48"/>
      <c r="N2272" s="49"/>
      <c r="O2272" s="50"/>
      <c r="P2272" s="81" t="str">
        <f t="shared" si="341"/>
        <v/>
      </c>
      <c r="Q2272" s="5"/>
      <c r="R2272" s="81" t="str">
        <f t="shared" si="340"/>
        <v/>
      </c>
    </row>
    <row r="2273" spans="2:18" ht="13" x14ac:dyDescent="0.3">
      <c r="B2273" s="58">
        <f t="shared" si="342"/>
        <v>0</v>
      </c>
      <c r="C2273" s="58" t="str">
        <f t="shared" si="343"/>
        <v/>
      </c>
      <c r="D2273" s="58" t="str">
        <f>IF(OR(E2273=0,E2273=""),"",COUNTIF($E$7:E2273,E2273)&amp;E2273)</f>
        <v/>
      </c>
      <c r="E2273" s="58" t="str">
        <f t="shared" si="344"/>
        <v/>
      </c>
      <c r="F2273" s="57">
        <f t="shared" si="345"/>
        <v>0</v>
      </c>
      <c r="H2273" s="51"/>
      <c r="I2273" s="50"/>
      <c r="J2273" s="50"/>
      <c r="K2273" s="50"/>
      <c r="L2273" s="55" t="str">
        <f t="shared" si="339"/>
        <v/>
      </c>
      <c r="M2273" s="48"/>
      <c r="N2273" s="49"/>
      <c r="O2273" s="50"/>
      <c r="P2273" s="81" t="str">
        <f t="shared" si="341"/>
        <v/>
      </c>
      <c r="Q2273" s="5"/>
      <c r="R2273" s="81" t="str">
        <f t="shared" si="340"/>
        <v/>
      </c>
    </row>
    <row r="2274" spans="2:18" ht="13" x14ac:dyDescent="0.3">
      <c r="B2274" s="58">
        <f t="shared" si="342"/>
        <v>0</v>
      </c>
      <c r="C2274" s="58" t="str">
        <f t="shared" si="343"/>
        <v/>
      </c>
      <c r="D2274" s="58" t="str">
        <f>IF(OR(E2274=0,E2274=""),"",COUNTIF($E$7:E2274,E2274)&amp;E2274)</f>
        <v/>
      </c>
      <c r="E2274" s="58" t="str">
        <f t="shared" si="344"/>
        <v/>
      </c>
      <c r="F2274" s="57">
        <f t="shared" si="345"/>
        <v>0</v>
      </c>
      <c r="H2274" s="51"/>
      <c r="I2274" s="50"/>
      <c r="J2274" s="50"/>
      <c r="K2274" s="50"/>
      <c r="L2274" s="55" t="str">
        <f t="shared" si="339"/>
        <v/>
      </c>
      <c r="M2274" s="48"/>
      <c r="N2274" s="49"/>
      <c r="O2274" s="50"/>
      <c r="P2274" s="81" t="str">
        <f t="shared" si="341"/>
        <v/>
      </c>
      <c r="Q2274" s="5"/>
      <c r="R2274" s="81" t="str">
        <f t="shared" si="340"/>
        <v/>
      </c>
    </row>
    <row r="2275" spans="2:18" ht="13" x14ac:dyDescent="0.3">
      <c r="B2275" s="58">
        <f t="shared" si="342"/>
        <v>0</v>
      </c>
      <c r="C2275" s="58" t="str">
        <f t="shared" si="343"/>
        <v/>
      </c>
      <c r="D2275" s="58" t="str">
        <f>IF(OR(E2275=0,E2275=""),"",COUNTIF($E$7:E2275,E2275)&amp;E2275)</f>
        <v/>
      </c>
      <c r="E2275" s="58" t="str">
        <f t="shared" si="344"/>
        <v/>
      </c>
      <c r="F2275" s="57">
        <f t="shared" si="345"/>
        <v>0</v>
      </c>
      <c r="H2275" s="51"/>
      <c r="I2275" s="50"/>
      <c r="J2275" s="50"/>
      <c r="K2275" s="50"/>
      <c r="L2275" s="55" t="str">
        <f t="shared" si="339"/>
        <v/>
      </c>
      <c r="M2275" s="48"/>
      <c r="N2275" s="49"/>
      <c r="O2275" s="50"/>
      <c r="P2275" s="81" t="str">
        <f t="shared" si="341"/>
        <v/>
      </c>
      <c r="Q2275" s="5"/>
      <c r="R2275" s="81" t="str">
        <f t="shared" si="340"/>
        <v/>
      </c>
    </row>
    <row r="2276" spans="2:18" ht="13" x14ac:dyDescent="0.3">
      <c r="B2276" s="58">
        <f t="shared" si="342"/>
        <v>0</v>
      </c>
      <c r="C2276" s="58" t="str">
        <f t="shared" si="343"/>
        <v/>
      </c>
      <c r="D2276" s="58" t="str">
        <f>IF(OR(E2276=0,E2276=""),"",COUNTIF($E$7:E2276,E2276)&amp;E2276)</f>
        <v/>
      </c>
      <c r="E2276" s="58" t="str">
        <f t="shared" si="344"/>
        <v/>
      </c>
      <c r="F2276" s="57">
        <f t="shared" si="345"/>
        <v>0</v>
      </c>
      <c r="H2276" s="51"/>
      <c r="I2276" s="50"/>
      <c r="J2276" s="50"/>
      <c r="K2276" s="50"/>
      <c r="L2276" s="55" t="str">
        <f t="shared" si="339"/>
        <v/>
      </c>
      <c r="M2276" s="48"/>
      <c r="N2276" s="49"/>
      <c r="O2276" s="50"/>
      <c r="P2276" s="81" t="str">
        <f t="shared" si="341"/>
        <v/>
      </c>
      <c r="Q2276" s="5"/>
      <c r="R2276" s="81" t="str">
        <f t="shared" si="340"/>
        <v/>
      </c>
    </row>
    <row r="2277" spans="2:18" ht="13" x14ac:dyDescent="0.3">
      <c r="B2277" s="58">
        <f t="shared" si="342"/>
        <v>0</v>
      </c>
      <c r="C2277" s="58" t="str">
        <f t="shared" si="343"/>
        <v/>
      </c>
      <c r="D2277" s="58" t="str">
        <f>IF(OR(E2277=0,E2277=""),"",COUNTIF($E$7:E2277,E2277)&amp;E2277)</f>
        <v/>
      </c>
      <c r="E2277" s="58" t="str">
        <f t="shared" si="344"/>
        <v/>
      </c>
      <c r="F2277" s="57">
        <f t="shared" si="345"/>
        <v>0</v>
      </c>
      <c r="H2277" s="51"/>
      <c r="I2277" s="50"/>
      <c r="J2277" s="50"/>
      <c r="K2277" s="50"/>
      <c r="L2277" s="55" t="str">
        <f t="shared" si="339"/>
        <v/>
      </c>
      <c r="M2277" s="48"/>
      <c r="N2277" s="49"/>
      <c r="O2277" s="50"/>
      <c r="P2277" s="81" t="str">
        <f t="shared" si="341"/>
        <v/>
      </c>
      <c r="Q2277" s="5"/>
      <c r="R2277" s="81" t="str">
        <f t="shared" si="340"/>
        <v/>
      </c>
    </row>
    <row r="2278" spans="2:18" ht="13" x14ac:dyDescent="0.3">
      <c r="B2278" s="58">
        <f t="shared" si="342"/>
        <v>0</v>
      </c>
      <c r="C2278" s="58" t="str">
        <f t="shared" si="343"/>
        <v/>
      </c>
      <c r="D2278" s="58" t="str">
        <f>IF(OR(E2278=0,E2278=""),"",COUNTIF($E$7:E2278,E2278)&amp;E2278)</f>
        <v/>
      </c>
      <c r="E2278" s="58" t="str">
        <f t="shared" si="344"/>
        <v/>
      </c>
      <c r="F2278" s="57">
        <f t="shared" si="345"/>
        <v>0</v>
      </c>
      <c r="H2278" s="51"/>
      <c r="I2278" s="50"/>
      <c r="J2278" s="50"/>
      <c r="K2278" s="50"/>
      <c r="L2278" s="55" t="str">
        <f t="shared" si="339"/>
        <v/>
      </c>
      <c r="M2278" s="48"/>
      <c r="N2278" s="49"/>
      <c r="O2278" s="50"/>
      <c r="P2278" s="81" t="str">
        <f t="shared" si="341"/>
        <v/>
      </c>
      <c r="Q2278" s="5"/>
      <c r="R2278" s="81" t="str">
        <f t="shared" si="340"/>
        <v/>
      </c>
    </row>
    <row r="2279" spans="2:18" ht="13" x14ac:dyDescent="0.3">
      <c r="B2279" s="58">
        <f t="shared" si="342"/>
        <v>0</v>
      </c>
      <c r="C2279" s="58" t="str">
        <f t="shared" si="343"/>
        <v/>
      </c>
      <c r="D2279" s="58" t="str">
        <f>IF(OR(E2279=0,E2279=""),"",COUNTIF($E$7:E2279,E2279)&amp;E2279)</f>
        <v/>
      </c>
      <c r="E2279" s="58" t="str">
        <f t="shared" si="344"/>
        <v/>
      </c>
      <c r="F2279" s="57">
        <f t="shared" si="345"/>
        <v>0</v>
      </c>
      <c r="H2279" s="51"/>
      <c r="I2279" s="50"/>
      <c r="J2279" s="50"/>
      <c r="K2279" s="50"/>
      <c r="L2279" s="55" t="str">
        <f t="shared" si="339"/>
        <v/>
      </c>
      <c r="M2279" s="48"/>
      <c r="N2279" s="49"/>
      <c r="O2279" s="50"/>
      <c r="P2279" s="81" t="str">
        <f t="shared" si="341"/>
        <v/>
      </c>
      <c r="Q2279" s="5"/>
      <c r="R2279" s="81" t="str">
        <f t="shared" si="340"/>
        <v/>
      </c>
    </row>
    <row r="2280" spans="2:18" ht="13" x14ac:dyDescent="0.3">
      <c r="B2280" s="58">
        <f t="shared" si="342"/>
        <v>0</v>
      </c>
      <c r="C2280" s="58" t="str">
        <f t="shared" si="343"/>
        <v/>
      </c>
      <c r="D2280" s="58" t="str">
        <f>IF(OR(E2280=0,E2280=""),"",COUNTIF($E$7:E2280,E2280)&amp;E2280)</f>
        <v/>
      </c>
      <c r="E2280" s="58" t="str">
        <f t="shared" si="344"/>
        <v/>
      </c>
      <c r="F2280" s="57">
        <f t="shared" si="345"/>
        <v>0</v>
      </c>
      <c r="H2280" s="51"/>
      <c r="I2280" s="50"/>
      <c r="J2280" s="50"/>
      <c r="K2280" s="50"/>
      <c r="L2280" s="55" t="str">
        <f t="shared" si="339"/>
        <v/>
      </c>
      <c r="M2280" s="48"/>
      <c r="N2280" s="49"/>
      <c r="O2280" s="50"/>
      <c r="P2280" s="81" t="str">
        <f t="shared" si="341"/>
        <v/>
      </c>
      <c r="Q2280" s="5"/>
      <c r="R2280" s="81" t="str">
        <f t="shared" si="340"/>
        <v/>
      </c>
    </row>
    <row r="2281" spans="2:18" ht="13" x14ac:dyDescent="0.3">
      <c r="B2281" s="58">
        <f t="shared" si="342"/>
        <v>0</v>
      </c>
      <c r="C2281" s="58" t="str">
        <f t="shared" si="343"/>
        <v/>
      </c>
      <c r="D2281" s="58" t="str">
        <f>IF(OR(E2281=0,E2281=""),"",COUNTIF($E$7:E2281,E2281)&amp;E2281)</f>
        <v/>
      </c>
      <c r="E2281" s="58" t="str">
        <f t="shared" si="344"/>
        <v/>
      </c>
      <c r="F2281" s="57">
        <f t="shared" si="345"/>
        <v>0</v>
      </c>
      <c r="H2281" s="51"/>
      <c r="I2281" s="50"/>
      <c r="J2281" s="50"/>
      <c r="K2281" s="50"/>
      <c r="L2281" s="55" t="str">
        <f t="shared" si="339"/>
        <v/>
      </c>
      <c r="M2281" s="48"/>
      <c r="N2281" s="49"/>
      <c r="O2281" s="50"/>
      <c r="P2281" s="81" t="str">
        <f t="shared" si="341"/>
        <v/>
      </c>
      <c r="Q2281" s="5"/>
      <c r="R2281" s="81" t="str">
        <f t="shared" si="340"/>
        <v/>
      </c>
    </row>
    <row r="2282" spans="2:18" ht="13" x14ac:dyDescent="0.3">
      <c r="B2282" s="58">
        <f t="shared" si="342"/>
        <v>0</v>
      </c>
      <c r="C2282" s="58" t="str">
        <f t="shared" si="343"/>
        <v/>
      </c>
      <c r="D2282" s="58" t="str">
        <f>IF(OR(E2282=0,E2282=""),"",COUNTIF($E$7:E2282,E2282)&amp;E2282)</f>
        <v/>
      </c>
      <c r="E2282" s="58" t="str">
        <f t="shared" si="344"/>
        <v/>
      </c>
      <c r="F2282" s="57">
        <f t="shared" si="345"/>
        <v>0</v>
      </c>
      <c r="H2282" s="51"/>
      <c r="I2282" s="50"/>
      <c r="J2282" s="50"/>
      <c r="K2282" s="50"/>
      <c r="L2282" s="55" t="str">
        <f t="shared" si="339"/>
        <v/>
      </c>
      <c r="M2282" s="48"/>
      <c r="N2282" s="49"/>
      <c r="O2282" s="50"/>
      <c r="P2282" s="81" t="str">
        <f t="shared" si="341"/>
        <v/>
      </c>
      <c r="Q2282" s="5"/>
      <c r="R2282" s="81" t="str">
        <f t="shared" si="340"/>
        <v/>
      </c>
    </row>
    <row r="2283" spans="2:18" ht="13" x14ac:dyDescent="0.3">
      <c r="B2283" s="58">
        <f t="shared" si="342"/>
        <v>0</v>
      </c>
      <c r="C2283" s="58" t="str">
        <f t="shared" si="343"/>
        <v/>
      </c>
      <c r="D2283" s="58" t="str">
        <f>IF(OR(E2283=0,E2283=""),"",COUNTIF($E$7:E2283,E2283)&amp;E2283)</f>
        <v/>
      </c>
      <c r="E2283" s="58" t="str">
        <f t="shared" si="344"/>
        <v/>
      </c>
      <c r="F2283" s="57">
        <f t="shared" si="345"/>
        <v>0</v>
      </c>
      <c r="H2283" s="51"/>
      <c r="I2283" s="50"/>
      <c r="J2283" s="50"/>
      <c r="K2283" s="50"/>
      <c r="L2283" s="55" t="str">
        <f t="shared" si="339"/>
        <v/>
      </c>
      <c r="M2283" s="48"/>
      <c r="N2283" s="49"/>
      <c r="O2283" s="50"/>
      <c r="P2283" s="81" t="str">
        <f t="shared" si="341"/>
        <v/>
      </c>
      <c r="Q2283" s="5"/>
      <c r="R2283" s="81" t="str">
        <f t="shared" si="340"/>
        <v/>
      </c>
    </row>
    <row r="2284" spans="2:18" ht="13" x14ac:dyDescent="0.3">
      <c r="B2284" s="58">
        <f t="shared" si="342"/>
        <v>0</v>
      </c>
      <c r="C2284" s="58" t="str">
        <f t="shared" si="343"/>
        <v/>
      </c>
      <c r="D2284" s="58" t="str">
        <f>IF(OR(E2284=0,E2284=""),"",COUNTIF($E$7:E2284,E2284)&amp;E2284)</f>
        <v/>
      </c>
      <c r="E2284" s="58" t="str">
        <f t="shared" si="344"/>
        <v/>
      </c>
      <c r="F2284" s="57">
        <f t="shared" si="345"/>
        <v>0</v>
      </c>
      <c r="H2284" s="51"/>
      <c r="I2284" s="50"/>
      <c r="J2284" s="50"/>
      <c r="K2284" s="50"/>
      <c r="L2284" s="55" t="str">
        <f t="shared" si="339"/>
        <v/>
      </c>
      <c r="M2284" s="48"/>
      <c r="N2284" s="49"/>
      <c r="O2284" s="50"/>
      <c r="P2284" s="81" t="str">
        <f t="shared" si="341"/>
        <v/>
      </c>
      <c r="Q2284" s="5"/>
      <c r="R2284" s="81" t="str">
        <f t="shared" si="340"/>
        <v/>
      </c>
    </row>
    <row r="2285" spans="2:18" ht="13" x14ac:dyDescent="0.3">
      <c r="B2285" s="58">
        <f t="shared" si="342"/>
        <v>0</v>
      </c>
      <c r="C2285" s="58" t="str">
        <f t="shared" si="343"/>
        <v/>
      </c>
      <c r="D2285" s="58" t="str">
        <f>IF(OR(E2285=0,E2285=""),"",COUNTIF($E$7:E2285,E2285)&amp;E2285)</f>
        <v/>
      </c>
      <c r="E2285" s="58" t="str">
        <f t="shared" si="344"/>
        <v/>
      </c>
      <c r="F2285" s="57">
        <f t="shared" si="345"/>
        <v>0</v>
      </c>
      <c r="H2285" s="51"/>
      <c r="I2285" s="50"/>
      <c r="J2285" s="50"/>
      <c r="K2285" s="50"/>
      <c r="L2285" s="55" t="str">
        <f t="shared" si="339"/>
        <v/>
      </c>
      <c r="M2285" s="48"/>
      <c r="N2285" s="49"/>
      <c r="O2285" s="50"/>
      <c r="P2285" s="81" t="str">
        <f t="shared" si="341"/>
        <v/>
      </c>
      <c r="Q2285" s="5"/>
      <c r="R2285" s="81" t="str">
        <f t="shared" si="340"/>
        <v/>
      </c>
    </row>
    <row r="2286" spans="2:18" ht="13" x14ac:dyDescent="0.3">
      <c r="B2286" s="58">
        <f t="shared" si="342"/>
        <v>0</v>
      </c>
      <c r="C2286" s="58" t="str">
        <f t="shared" si="343"/>
        <v/>
      </c>
      <c r="D2286" s="58" t="str">
        <f>IF(OR(E2286=0,E2286=""),"",COUNTIF($E$7:E2286,E2286)&amp;E2286)</f>
        <v/>
      </c>
      <c r="E2286" s="58" t="str">
        <f t="shared" si="344"/>
        <v/>
      </c>
      <c r="F2286" s="57">
        <f t="shared" si="345"/>
        <v>0</v>
      </c>
      <c r="H2286" s="51"/>
      <c r="I2286" s="50"/>
      <c r="J2286" s="50"/>
      <c r="K2286" s="50"/>
      <c r="L2286" s="55" t="str">
        <f t="shared" si="339"/>
        <v/>
      </c>
      <c r="M2286" s="48"/>
      <c r="N2286" s="49"/>
      <c r="O2286" s="50"/>
      <c r="P2286" s="81" t="str">
        <f t="shared" si="341"/>
        <v/>
      </c>
      <c r="Q2286" s="5"/>
      <c r="R2286" s="81" t="str">
        <f t="shared" si="340"/>
        <v/>
      </c>
    </row>
    <row r="2287" spans="2:18" ht="13" x14ac:dyDescent="0.3">
      <c r="B2287" s="58">
        <f t="shared" si="342"/>
        <v>0</v>
      </c>
      <c r="C2287" s="58" t="str">
        <f t="shared" si="343"/>
        <v/>
      </c>
      <c r="D2287" s="58" t="str">
        <f>IF(OR(E2287=0,E2287=""),"",COUNTIF($E$7:E2287,E2287)&amp;E2287)</f>
        <v/>
      </c>
      <c r="E2287" s="58" t="str">
        <f t="shared" si="344"/>
        <v/>
      </c>
      <c r="F2287" s="57">
        <f t="shared" si="345"/>
        <v>0</v>
      </c>
      <c r="H2287" s="51"/>
      <c r="I2287" s="50"/>
      <c r="J2287" s="50"/>
      <c r="K2287" s="50"/>
      <c r="L2287" s="55" t="str">
        <f t="shared" si="339"/>
        <v/>
      </c>
      <c r="M2287" s="48"/>
      <c r="N2287" s="49"/>
      <c r="O2287" s="50"/>
      <c r="P2287" s="81" t="str">
        <f t="shared" si="341"/>
        <v/>
      </c>
      <c r="Q2287" s="5"/>
      <c r="R2287" s="81" t="str">
        <f t="shared" si="340"/>
        <v/>
      </c>
    </row>
    <row r="2288" spans="2:18" ht="13" x14ac:dyDescent="0.3">
      <c r="B2288" s="58">
        <f t="shared" si="342"/>
        <v>0</v>
      </c>
      <c r="C2288" s="58" t="str">
        <f t="shared" si="343"/>
        <v/>
      </c>
      <c r="D2288" s="58" t="str">
        <f>IF(OR(E2288=0,E2288=""),"",COUNTIF($E$7:E2288,E2288)&amp;E2288)</f>
        <v/>
      </c>
      <c r="E2288" s="58" t="str">
        <f t="shared" si="344"/>
        <v/>
      </c>
      <c r="F2288" s="57">
        <f t="shared" si="345"/>
        <v>0</v>
      </c>
      <c r="H2288" s="51"/>
      <c r="I2288" s="50"/>
      <c r="J2288" s="50"/>
      <c r="K2288" s="50"/>
      <c r="L2288" s="55" t="str">
        <f t="shared" si="339"/>
        <v/>
      </c>
      <c r="M2288" s="48"/>
      <c r="N2288" s="49"/>
      <c r="O2288" s="50"/>
      <c r="P2288" s="81" t="str">
        <f t="shared" si="341"/>
        <v/>
      </c>
      <c r="Q2288" s="5"/>
      <c r="R2288" s="81" t="str">
        <f t="shared" si="340"/>
        <v/>
      </c>
    </row>
    <row r="2289" spans="2:18" ht="13" x14ac:dyDescent="0.3">
      <c r="B2289" s="58">
        <f t="shared" si="342"/>
        <v>0</v>
      </c>
      <c r="C2289" s="58" t="str">
        <f t="shared" si="343"/>
        <v/>
      </c>
      <c r="D2289" s="58" t="str">
        <f>IF(OR(E2289=0,E2289=""),"",COUNTIF($E$7:E2289,E2289)&amp;E2289)</f>
        <v/>
      </c>
      <c r="E2289" s="58" t="str">
        <f t="shared" si="344"/>
        <v/>
      </c>
      <c r="F2289" s="57">
        <f t="shared" si="345"/>
        <v>0</v>
      </c>
      <c r="H2289" s="51"/>
      <c r="I2289" s="50"/>
      <c r="J2289" s="50"/>
      <c r="K2289" s="50"/>
      <c r="L2289" s="55" t="str">
        <f t="shared" si="339"/>
        <v/>
      </c>
      <c r="M2289" s="48"/>
      <c r="N2289" s="49"/>
      <c r="O2289" s="50"/>
      <c r="P2289" s="81" t="str">
        <f t="shared" si="341"/>
        <v/>
      </c>
      <c r="Q2289" s="5"/>
      <c r="R2289" s="81" t="str">
        <f t="shared" si="340"/>
        <v/>
      </c>
    </row>
    <row r="2290" spans="2:18" ht="13" x14ac:dyDescent="0.3">
      <c r="B2290" s="58">
        <f t="shared" si="342"/>
        <v>0</v>
      </c>
      <c r="C2290" s="58" t="str">
        <f t="shared" si="343"/>
        <v/>
      </c>
      <c r="D2290" s="58" t="str">
        <f>IF(OR(E2290=0,E2290=""),"",COUNTIF($E$7:E2290,E2290)&amp;E2290)</f>
        <v/>
      </c>
      <c r="E2290" s="58" t="str">
        <f t="shared" si="344"/>
        <v/>
      </c>
      <c r="F2290" s="57">
        <f t="shared" si="345"/>
        <v>0</v>
      </c>
      <c r="H2290" s="51"/>
      <c r="I2290" s="50"/>
      <c r="J2290" s="50"/>
      <c r="K2290" s="50"/>
      <c r="L2290" s="55" t="str">
        <f t="shared" si="339"/>
        <v/>
      </c>
      <c r="M2290" s="48"/>
      <c r="N2290" s="49"/>
      <c r="O2290" s="50"/>
      <c r="P2290" s="81" t="str">
        <f t="shared" si="341"/>
        <v/>
      </c>
      <c r="Q2290" s="5"/>
      <c r="R2290" s="81" t="str">
        <f t="shared" si="340"/>
        <v/>
      </c>
    </row>
    <row r="2291" spans="2:18" ht="13" x14ac:dyDescent="0.3">
      <c r="B2291" s="58">
        <f t="shared" si="342"/>
        <v>0</v>
      </c>
      <c r="C2291" s="58" t="str">
        <f t="shared" si="343"/>
        <v/>
      </c>
      <c r="D2291" s="58" t="str">
        <f>IF(OR(E2291=0,E2291=""),"",COUNTIF($E$7:E2291,E2291)&amp;E2291)</f>
        <v/>
      </c>
      <c r="E2291" s="58" t="str">
        <f t="shared" si="344"/>
        <v/>
      </c>
      <c r="F2291" s="57">
        <f t="shared" si="345"/>
        <v>0</v>
      </c>
      <c r="H2291" s="51"/>
      <c r="I2291" s="50"/>
      <c r="J2291" s="50"/>
      <c r="K2291" s="50"/>
      <c r="L2291" s="55" t="str">
        <f t="shared" si="339"/>
        <v/>
      </c>
      <c r="M2291" s="48"/>
      <c r="N2291" s="49"/>
      <c r="O2291" s="50"/>
      <c r="P2291" s="81" t="str">
        <f t="shared" si="341"/>
        <v/>
      </c>
      <c r="Q2291" s="5"/>
      <c r="R2291" s="81" t="str">
        <f t="shared" si="340"/>
        <v/>
      </c>
    </row>
    <row r="2292" spans="2:18" ht="13" x14ac:dyDescent="0.3">
      <c r="B2292" s="58">
        <f t="shared" si="342"/>
        <v>0</v>
      </c>
      <c r="C2292" s="58" t="str">
        <f t="shared" si="343"/>
        <v/>
      </c>
      <c r="D2292" s="58" t="str">
        <f>IF(OR(E2292=0,E2292=""),"",COUNTIF($E$7:E2292,E2292)&amp;E2292)</f>
        <v/>
      </c>
      <c r="E2292" s="58" t="str">
        <f t="shared" si="344"/>
        <v/>
      </c>
      <c r="F2292" s="57">
        <f t="shared" si="345"/>
        <v>0</v>
      </c>
      <c r="H2292" s="51"/>
      <c r="I2292" s="50"/>
      <c r="J2292" s="50"/>
      <c r="K2292" s="50"/>
      <c r="L2292" s="55" t="str">
        <f t="shared" si="339"/>
        <v/>
      </c>
      <c r="M2292" s="48"/>
      <c r="N2292" s="49"/>
      <c r="O2292" s="50"/>
      <c r="P2292" s="81" t="str">
        <f t="shared" si="341"/>
        <v/>
      </c>
      <c r="Q2292" s="5"/>
      <c r="R2292" s="81" t="str">
        <f t="shared" si="340"/>
        <v/>
      </c>
    </row>
    <row r="2293" spans="2:18" ht="13" x14ac:dyDescent="0.3">
      <c r="B2293" s="58">
        <f t="shared" si="342"/>
        <v>0</v>
      </c>
      <c r="C2293" s="58" t="str">
        <f t="shared" si="343"/>
        <v/>
      </c>
      <c r="D2293" s="58" t="str">
        <f>IF(OR(E2293=0,E2293=""),"",COUNTIF($E$7:E2293,E2293)&amp;E2293)</f>
        <v/>
      </c>
      <c r="E2293" s="58" t="str">
        <f t="shared" si="344"/>
        <v/>
      </c>
      <c r="F2293" s="57">
        <f t="shared" si="345"/>
        <v>0</v>
      </c>
      <c r="H2293" s="51"/>
      <c r="I2293" s="50"/>
      <c r="J2293" s="50"/>
      <c r="K2293" s="50"/>
      <c r="L2293" s="55" t="str">
        <f t="shared" si="339"/>
        <v/>
      </c>
      <c r="M2293" s="48"/>
      <c r="N2293" s="49"/>
      <c r="O2293" s="50"/>
      <c r="P2293" s="81" t="str">
        <f t="shared" si="341"/>
        <v/>
      </c>
      <c r="Q2293" s="5"/>
      <c r="R2293" s="81" t="str">
        <f t="shared" si="340"/>
        <v/>
      </c>
    </row>
    <row r="2294" spans="2:18" ht="13" x14ac:dyDescent="0.3">
      <c r="B2294" s="58">
        <f t="shared" si="342"/>
        <v>0</v>
      </c>
      <c r="C2294" s="58" t="str">
        <f t="shared" si="343"/>
        <v/>
      </c>
      <c r="D2294" s="58" t="str">
        <f>IF(OR(E2294=0,E2294=""),"",COUNTIF($E$7:E2294,E2294)&amp;E2294)</f>
        <v/>
      </c>
      <c r="E2294" s="58" t="str">
        <f t="shared" si="344"/>
        <v/>
      </c>
      <c r="F2294" s="57">
        <f t="shared" si="345"/>
        <v>0</v>
      </c>
      <c r="H2294" s="51"/>
      <c r="I2294" s="50"/>
      <c r="J2294" s="50"/>
      <c r="K2294" s="50"/>
      <c r="L2294" s="55" t="str">
        <f t="shared" si="339"/>
        <v/>
      </c>
      <c r="M2294" s="48"/>
      <c r="N2294" s="49"/>
      <c r="O2294" s="50"/>
      <c r="P2294" s="81" t="str">
        <f t="shared" si="341"/>
        <v/>
      </c>
      <c r="Q2294" s="5"/>
      <c r="R2294" s="81" t="str">
        <f t="shared" si="340"/>
        <v/>
      </c>
    </row>
    <row r="2295" spans="2:18" ht="13" x14ac:dyDescent="0.3">
      <c r="B2295" s="58">
        <f t="shared" si="342"/>
        <v>0</v>
      </c>
      <c r="C2295" s="58" t="str">
        <f t="shared" si="343"/>
        <v/>
      </c>
      <c r="D2295" s="58" t="str">
        <f>IF(OR(E2295=0,E2295=""),"",COUNTIF($E$7:E2295,E2295)&amp;E2295)</f>
        <v/>
      </c>
      <c r="E2295" s="58" t="str">
        <f t="shared" si="344"/>
        <v/>
      </c>
      <c r="F2295" s="57">
        <f t="shared" si="345"/>
        <v>0</v>
      </c>
      <c r="H2295" s="51"/>
      <c r="I2295" s="50"/>
      <c r="J2295" s="50"/>
      <c r="K2295" s="50"/>
      <c r="L2295" s="55" t="str">
        <f t="shared" si="339"/>
        <v/>
      </c>
      <c r="M2295" s="48"/>
      <c r="N2295" s="49"/>
      <c r="O2295" s="50"/>
      <c r="P2295" s="81" t="str">
        <f t="shared" si="341"/>
        <v/>
      </c>
      <c r="Q2295" s="5"/>
      <c r="R2295" s="81" t="str">
        <f t="shared" si="340"/>
        <v/>
      </c>
    </row>
    <row r="2296" spans="2:18" ht="13" x14ac:dyDescent="0.3">
      <c r="B2296" s="58">
        <f t="shared" si="342"/>
        <v>0</v>
      </c>
      <c r="C2296" s="58" t="str">
        <f t="shared" si="343"/>
        <v/>
      </c>
      <c r="D2296" s="58" t="str">
        <f>IF(OR(E2296=0,E2296=""),"",COUNTIF($E$7:E2296,E2296)&amp;E2296)</f>
        <v/>
      </c>
      <c r="E2296" s="58" t="str">
        <f t="shared" si="344"/>
        <v/>
      </c>
      <c r="F2296" s="57">
        <f t="shared" si="345"/>
        <v>0</v>
      </c>
      <c r="H2296" s="51"/>
      <c r="I2296" s="50"/>
      <c r="J2296" s="50"/>
      <c r="K2296" s="50"/>
      <c r="L2296" s="55" t="str">
        <f t="shared" si="339"/>
        <v/>
      </c>
      <c r="M2296" s="48"/>
      <c r="N2296" s="49"/>
      <c r="O2296" s="50"/>
      <c r="P2296" s="81" t="str">
        <f t="shared" si="341"/>
        <v/>
      </c>
      <c r="Q2296" s="5"/>
      <c r="R2296" s="81" t="str">
        <f t="shared" si="340"/>
        <v/>
      </c>
    </row>
    <row r="2297" spans="2:18" ht="13" x14ac:dyDescent="0.3">
      <c r="B2297" s="58">
        <f t="shared" si="342"/>
        <v>0</v>
      </c>
      <c r="C2297" s="58" t="str">
        <f t="shared" si="343"/>
        <v/>
      </c>
      <c r="D2297" s="58" t="str">
        <f>IF(OR(E2297=0,E2297=""),"",COUNTIF($E$7:E2297,E2297)&amp;E2297)</f>
        <v/>
      </c>
      <c r="E2297" s="58" t="str">
        <f t="shared" si="344"/>
        <v/>
      </c>
      <c r="F2297" s="57">
        <f t="shared" si="345"/>
        <v>0</v>
      </c>
      <c r="H2297" s="51"/>
      <c r="I2297" s="50"/>
      <c r="J2297" s="50"/>
      <c r="K2297" s="50"/>
      <c r="L2297" s="55" t="str">
        <f t="shared" si="339"/>
        <v/>
      </c>
      <c r="M2297" s="48"/>
      <c r="N2297" s="49"/>
      <c r="O2297" s="50"/>
      <c r="P2297" s="81" t="str">
        <f t="shared" si="341"/>
        <v/>
      </c>
      <c r="Q2297" s="5"/>
      <c r="R2297" s="81" t="str">
        <f t="shared" si="340"/>
        <v/>
      </c>
    </row>
    <row r="2298" spans="2:18" ht="13" x14ac:dyDescent="0.3">
      <c r="B2298" s="58">
        <f t="shared" si="342"/>
        <v>0</v>
      </c>
      <c r="C2298" s="58" t="str">
        <f t="shared" si="343"/>
        <v/>
      </c>
      <c r="D2298" s="58" t="str">
        <f>IF(OR(E2298=0,E2298=""),"",COUNTIF($E$7:E2298,E2298)&amp;E2298)</f>
        <v/>
      </c>
      <c r="E2298" s="58" t="str">
        <f t="shared" si="344"/>
        <v/>
      </c>
      <c r="F2298" s="57">
        <f t="shared" si="345"/>
        <v>0</v>
      </c>
      <c r="H2298" s="51"/>
      <c r="I2298" s="50"/>
      <c r="J2298" s="50"/>
      <c r="K2298" s="50"/>
      <c r="L2298" s="55" t="str">
        <f t="shared" si="339"/>
        <v/>
      </c>
      <c r="M2298" s="48"/>
      <c r="N2298" s="49"/>
      <c r="O2298" s="50"/>
      <c r="P2298" s="81" t="str">
        <f t="shared" si="341"/>
        <v/>
      </c>
      <c r="Q2298" s="5"/>
      <c r="R2298" s="81" t="str">
        <f t="shared" si="340"/>
        <v/>
      </c>
    </row>
    <row r="2299" spans="2:18" ht="13" x14ac:dyDescent="0.3">
      <c r="B2299" s="58">
        <f t="shared" si="342"/>
        <v>0</v>
      </c>
      <c r="C2299" s="58" t="str">
        <f t="shared" si="343"/>
        <v/>
      </c>
      <c r="D2299" s="58" t="str">
        <f>IF(OR(E2299=0,E2299=""),"",COUNTIF($E$7:E2299,E2299)&amp;E2299)</f>
        <v/>
      </c>
      <c r="E2299" s="58" t="str">
        <f t="shared" si="344"/>
        <v/>
      </c>
      <c r="F2299" s="57">
        <f t="shared" si="345"/>
        <v>0</v>
      </c>
      <c r="H2299" s="51"/>
      <c r="I2299" s="50"/>
      <c r="J2299" s="50"/>
      <c r="K2299" s="50"/>
      <c r="L2299" s="55" t="str">
        <f t="shared" ref="L2299:L2362" si="346">IFERROR(IF(K2299="","",VLOOKUP(K2299,T_Akun,2,0)),"Cek Kembali Kode Akun nya!!!")</f>
        <v/>
      </c>
      <c r="M2299" s="48"/>
      <c r="N2299" s="49"/>
      <c r="O2299" s="50"/>
      <c r="P2299" s="81" t="str">
        <f t="shared" si="341"/>
        <v/>
      </c>
      <c r="Q2299" s="5"/>
      <c r="R2299" s="81" t="str">
        <f t="shared" si="340"/>
        <v/>
      </c>
    </row>
    <row r="2300" spans="2:18" ht="13" x14ac:dyDescent="0.3">
      <c r="B2300" s="58">
        <f t="shared" si="342"/>
        <v>0</v>
      </c>
      <c r="C2300" s="58" t="str">
        <f t="shared" si="343"/>
        <v/>
      </c>
      <c r="D2300" s="58" t="str">
        <f>IF(OR(E2300=0,E2300=""),"",COUNTIF($E$7:E2300,E2300)&amp;E2300)</f>
        <v/>
      </c>
      <c r="E2300" s="58" t="str">
        <f t="shared" si="344"/>
        <v/>
      </c>
      <c r="F2300" s="57">
        <f t="shared" si="345"/>
        <v>0</v>
      </c>
      <c r="H2300" s="51"/>
      <c r="I2300" s="50"/>
      <c r="J2300" s="50"/>
      <c r="K2300" s="50"/>
      <c r="L2300" s="55" t="str">
        <f t="shared" si="346"/>
        <v/>
      </c>
      <c r="M2300" s="48"/>
      <c r="N2300" s="49"/>
      <c r="O2300" s="50"/>
      <c r="P2300" s="81" t="str">
        <f t="shared" si="341"/>
        <v/>
      </c>
      <c r="Q2300" s="5"/>
      <c r="R2300" s="81" t="str">
        <f t="shared" si="340"/>
        <v/>
      </c>
    </row>
    <row r="2301" spans="2:18" ht="13" x14ac:dyDescent="0.3">
      <c r="B2301" s="58">
        <f t="shared" si="342"/>
        <v>0</v>
      </c>
      <c r="C2301" s="58" t="str">
        <f t="shared" si="343"/>
        <v/>
      </c>
      <c r="D2301" s="58" t="str">
        <f>IF(OR(E2301=0,E2301=""),"",COUNTIF($E$7:E2301,E2301)&amp;E2301)</f>
        <v/>
      </c>
      <c r="E2301" s="58" t="str">
        <f t="shared" si="344"/>
        <v/>
      </c>
      <c r="F2301" s="57">
        <f t="shared" si="345"/>
        <v>0</v>
      </c>
      <c r="H2301" s="51"/>
      <c r="I2301" s="50"/>
      <c r="J2301" s="50"/>
      <c r="K2301" s="50"/>
      <c r="L2301" s="55" t="str">
        <f t="shared" si="346"/>
        <v/>
      </c>
      <c r="M2301" s="48"/>
      <c r="N2301" s="49"/>
      <c r="O2301" s="50"/>
      <c r="P2301" s="81" t="str">
        <f t="shared" si="341"/>
        <v/>
      </c>
      <c r="Q2301" s="5"/>
      <c r="R2301" s="81" t="str">
        <f t="shared" si="340"/>
        <v/>
      </c>
    </row>
    <row r="2302" spans="2:18" ht="13" x14ac:dyDescent="0.3">
      <c r="B2302" s="58">
        <f t="shared" si="342"/>
        <v>0</v>
      </c>
      <c r="C2302" s="58" t="str">
        <f t="shared" si="343"/>
        <v/>
      </c>
      <c r="D2302" s="58" t="str">
        <f>IF(OR(E2302=0,E2302=""),"",COUNTIF($E$7:E2302,E2302)&amp;E2302)</f>
        <v/>
      </c>
      <c r="E2302" s="58" t="str">
        <f t="shared" si="344"/>
        <v/>
      </c>
      <c r="F2302" s="57">
        <f t="shared" si="345"/>
        <v>0</v>
      </c>
      <c r="H2302" s="51"/>
      <c r="I2302" s="50"/>
      <c r="J2302" s="50"/>
      <c r="K2302" s="50"/>
      <c r="L2302" s="55" t="str">
        <f t="shared" si="346"/>
        <v/>
      </c>
      <c r="M2302" s="48"/>
      <c r="N2302" s="49"/>
      <c r="O2302" s="50"/>
      <c r="P2302" s="81" t="str">
        <f t="shared" si="341"/>
        <v/>
      </c>
      <c r="Q2302" s="5"/>
      <c r="R2302" s="81" t="str">
        <f t="shared" si="340"/>
        <v/>
      </c>
    </row>
    <row r="2303" spans="2:18" ht="13" x14ac:dyDescent="0.3">
      <c r="B2303" s="58">
        <f t="shared" si="342"/>
        <v>0</v>
      </c>
      <c r="C2303" s="58" t="str">
        <f t="shared" si="343"/>
        <v/>
      </c>
      <c r="D2303" s="58" t="str">
        <f>IF(OR(E2303=0,E2303=""),"",COUNTIF($E$7:E2303,E2303)&amp;E2303)</f>
        <v/>
      </c>
      <c r="E2303" s="58" t="str">
        <f t="shared" si="344"/>
        <v/>
      </c>
      <c r="F2303" s="57">
        <f t="shared" si="345"/>
        <v>0</v>
      </c>
      <c r="H2303" s="51"/>
      <c r="I2303" s="50"/>
      <c r="J2303" s="50"/>
      <c r="K2303" s="50"/>
      <c r="L2303" s="55" t="str">
        <f t="shared" si="346"/>
        <v/>
      </c>
      <c r="M2303" s="48"/>
      <c r="N2303" s="49"/>
      <c r="O2303" s="50"/>
      <c r="P2303" s="81" t="str">
        <f t="shared" si="341"/>
        <v/>
      </c>
      <c r="Q2303" s="5"/>
      <c r="R2303" s="81" t="str">
        <f t="shared" si="340"/>
        <v/>
      </c>
    </row>
    <row r="2304" spans="2:18" ht="13" x14ac:dyDescent="0.3">
      <c r="B2304" s="58">
        <f t="shared" si="342"/>
        <v>0</v>
      </c>
      <c r="C2304" s="58" t="str">
        <f t="shared" si="343"/>
        <v/>
      </c>
      <c r="D2304" s="58" t="str">
        <f>IF(OR(E2304=0,E2304=""),"",COUNTIF($E$7:E2304,E2304)&amp;E2304)</f>
        <v/>
      </c>
      <c r="E2304" s="58" t="str">
        <f t="shared" si="344"/>
        <v/>
      </c>
      <c r="F2304" s="57">
        <f t="shared" si="345"/>
        <v>0</v>
      </c>
      <c r="H2304" s="51"/>
      <c r="I2304" s="50"/>
      <c r="J2304" s="50"/>
      <c r="K2304" s="50"/>
      <c r="L2304" s="55" t="str">
        <f t="shared" si="346"/>
        <v/>
      </c>
      <c r="M2304" s="48"/>
      <c r="N2304" s="49"/>
      <c r="O2304" s="50"/>
      <c r="P2304" s="81" t="str">
        <f t="shared" si="341"/>
        <v/>
      </c>
      <c r="Q2304" s="5"/>
      <c r="R2304" s="81" t="str">
        <f t="shared" si="340"/>
        <v/>
      </c>
    </row>
    <row r="2305" spans="2:18" ht="13" x14ac:dyDescent="0.3">
      <c r="B2305" s="58">
        <f t="shared" si="342"/>
        <v>0</v>
      </c>
      <c r="C2305" s="58" t="str">
        <f t="shared" si="343"/>
        <v/>
      </c>
      <c r="D2305" s="58" t="str">
        <f>IF(OR(E2305=0,E2305=""),"",COUNTIF($E$7:E2305,E2305)&amp;E2305)</f>
        <v/>
      </c>
      <c r="E2305" s="58" t="str">
        <f t="shared" si="344"/>
        <v/>
      </c>
      <c r="F2305" s="57">
        <f t="shared" si="345"/>
        <v>0</v>
      </c>
      <c r="H2305" s="51"/>
      <c r="I2305" s="50"/>
      <c r="J2305" s="50"/>
      <c r="K2305" s="50"/>
      <c r="L2305" s="55" t="str">
        <f t="shared" si="346"/>
        <v/>
      </c>
      <c r="M2305" s="48"/>
      <c r="N2305" s="49"/>
      <c r="O2305" s="50"/>
      <c r="P2305" s="81" t="str">
        <f t="shared" si="341"/>
        <v/>
      </c>
      <c r="Q2305" s="5"/>
      <c r="R2305" s="81" t="str">
        <f t="shared" si="340"/>
        <v/>
      </c>
    </row>
    <row r="2306" spans="2:18" ht="13" x14ac:dyDescent="0.3">
      <c r="B2306" s="58">
        <f t="shared" si="342"/>
        <v>0</v>
      </c>
      <c r="C2306" s="58" t="str">
        <f t="shared" si="343"/>
        <v/>
      </c>
      <c r="D2306" s="58" t="str">
        <f>IF(OR(E2306=0,E2306=""),"",COUNTIF($E$7:E2306,E2306)&amp;E2306)</f>
        <v/>
      </c>
      <c r="E2306" s="58" t="str">
        <f t="shared" si="344"/>
        <v/>
      </c>
      <c r="F2306" s="57">
        <f t="shared" si="345"/>
        <v>0</v>
      </c>
      <c r="H2306" s="51"/>
      <c r="I2306" s="50"/>
      <c r="J2306" s="50"/>
      <c r="K2306" s="50"/>
      <c r="L2306" s="55" t="str">
        <f t="shared" si="346"/>
        <v/>
      </c>
      <c r="M2306" s="48"/>
      <c r="N2306" s="49"/>
      <c r="O2306" s="50"/>
      <c r="P2306" s="81" t="str">
        <f t="shared" si="341"/>
        <v/>
      </c>
      <c r="Q2306" s="5"/>
      <c r="R2306" s="81" t="str">
        <f t="shared" si="340"/>
        <v/>
      </c>
    </row>
    <row r="2307" spans="2:18" ht="13" x14ac:dyDescent="0.3">
      <c r="B2307" s="58">
        <f t="shared" si="342"/>
        <v>0</v>
      </c>
      <c r="C2307" s="58" t="str">
        <f t="shared" si="343"/>
        <v/>
      </c>
      <c r="D2307" s="58" t="str">
        <f>IF(OR(E2307=0,E2307=""),"",COUNTIF($E$7:E2307,E2307)&amp;E2307)</f>
        <v/>
      </c>
      <c r="E2307" s="58" t="str">
        <f t="shared" si="344"/>
        <v/>
      </c>
      <c r="F2307" s="57">
        <f t="shared" si="345"/>
        <v>0</v>
      </c>
      <c r="H2307" s="51"/>
      <c r="I2307" s="50"/>
      <c r="J2307" s="50"/>
      <c r="K2307" s="50"/>
      <c r="L2307" s="55" t="str">
        <f t="shared" si="346"/>
        <v/>
      </c>
      <c r="M2307" s="48"/>
      <c r="N2307" s="49"/>
      <c r="O2307" s="50"/>
      <c r="P2307" s="81" t="str">
        <f t="shared" si="341"/>
        <v/>
      </c>
      <c r="Q2307" s="5"/>
      <c r="R2307" s="81" t="str">
        <f t="shared" si="340"/>
        <v/>
      </c>
    </row>
    <row r="2308" spans="2:18" ht="13" x14ac:dyDescent="0.3">
      <c r="B2308" s="58">
        <f t="shared" si="342"/>
        <v>0</v>
      </c>
      <c r="C2308" s="58" t="str">
        <f t="shared" si="343"/>
        <v/>
      </c>
      <c r="D2308" s="58" t="str">
        <f>IF(OR(E2308=0,E2308=""),"",COUNTIF($E$7:E2308,E2308)&amp;E2308)</f>
        <v/>
      </c>
      <c r="E2308" s="58" t="str">
        <f t="shared" si="344"/>
        <v/>
      </c>
      <c r="F2308" s="57">
        <f t="shared" si="345"/>
        <v>0</v>
      </c>
      <c r="H2308" s="51"/>
      <c r="I2308" s="50"/>
      <c r="J2308" s="50"/>
      <c r="K2308" s="50"/>
      <c r="L2308" s="55" t="str">
        <f t="shared" si="346"/>
        <v/>
      </c>
      <c r="M2308" s="48"/>
      <c r="N2308" s="49"/>
      <c r="O2308" s="50"/>
      <c r="P2308" s="81" t="str">
        <f t="shared" si="341"/>
        <v/>
      </c>
      <c r="Q2308" s="5"/>
      <c r="R2308" s="81" t="str">
        <f t="shared" si="340"/>
        <v/>
      </c>
    </row>
    <row r="2309" spans="2:18" ht="13" x14ac:dyDescent="0.3">
      <c r="B2309" s="58">
        <f t="shared" si="342"/>
        <v>0</v>
      </c>
      <c r="C2309" s="58" t="str">
        <f t="shared" si="343"/>
        <v/>
      </c>
      <c r="D2309" s="58" t="str">
        <f>IF(OR(E2309=0,E2309=""),"",COUNTIF($E$7:E2309,E2309)&amp;E2309)</f>
        <v/>
      </c>
      <c r="E2309" s="58" t="str">
        <f t="shared" si="344"/>
        <v/>
      </c>
      <c r="F2309" s="57">
        <f t="shared" si="345"/>
        <v>0</v>
      </c>
      <c r="H2309" s="51"/>
      <c r="I2309" s="50"/>
      <c r="J2309" s="50"/>
      <c r="K2309" s="50"/>
      <c r="L2309" s="55" t="str">
        <f t="shared" si="346"/>
        <v/>
      </c>
      <c r="M2309" s="48"/>
      <c r="N2309" s="49"/>
      <c r="O2309" s="50"/>
      <c r="P2309" s="81" t="str">
        <f t="shared" si="341"/>
        <v/>
      </c>
      <c r="Q2309" s="5"/>
      <c r="R2309" s="81" t="str">
        <f t="shared" si="340"/>
        <v/>
      </c>
    </row>
    <row r="2310" spans="2:18" ht="13" x14ac:dyDescent="0.3">
      <c r="B2310" s="58">
        <f t="shared" si="342"/>
        <v>0</v>
      </c>
      <c r="C2310" s="58" t="str">
        <f t="shared" si="343"/>
        <v/>
      </c>
      <c r="D2310" s="58" t="str">
        <f>IF(OR(E2310=0,E2310=""),"",COUNTIF($E$7:E2310,E2310)&amp;E2310)</f>
        <v/>
      </c>
      <c r="E2310" s="58" t="str">
        <f t="shared" si="344"/>
        <v/>
      </c>
      <c r="F2310" s="57">
        <f t="shared" si="345"/>
        <v>0</v>
      </c>
      <c r="H2310" s="51"/>
      <c r="I2310" s="50"/>
      <c r="J2310" s="50"/>
      <c r="K2310" s="50"/>
      <c r="L2310" s="55" t="str">
        <f t="shared" si="346"/>
        <v/>
      </c>
      <c r="M2310" s="48"/>
      <c r="N2310" s="49"/>
      <c r="O2310" s="50"/>
      <c r="P2310" s="81" t="str">
        <f t="shared" si="341"/>
        <v/>
      </c>
      <c r="Q2310" s="5"/>
      <c r="R2310" s="81" t="str">
        <f t="shared" si="340"/>
        <v/>
      </c>
    </row>
    <row r="2311" spans="2:18" ht="13" x14ac:dyDescent="0.3">
      <c r="B2311" s="58">
        <f t="shared" si="342"/>
        <v>0</v>
      </c>
      <c r="C2311" s="58" t="str">
        <f t="shared" si="343"/>
        <v/>
      </c>
      <c r="D2311" s="58" t="str">
        <f>IF(OR(E2311=0,E2311=""),"",COUNTIF($E$7:E2311,E2311)&amp;E2311)</f>
        <v/>
      </c>
      <c r="E2311" s="58" t="str">
        <f t="shared" si="344"/>
        <v/>
      </c>
      <c r="F2311" s="57">
        <f t="shared" si="345"/>
        <v>0</v>
      </c>
      <c r="H2311" s="51"/>
      <c r="I2311" s="50"/>
      <c r="J2311" s="50"/>
      <c r="K2311" s="50"/>
      <c r="L2311" s="55" t="str">
        <f t="shared" si="346"/>
        <v/>
      </c>
      <c r="M2311" s="48"/>
      <c r="N2311" s="49"/>
      <c r="O2311" s="50"/>
      <c r="P2311" s="81" t="str">
        <f t="shared" si="341"/>
        <v/>
      </c>
      <c r="Q2311" s="5"/>
      <c r="R2311" s="81" t="str">
        <f t="shared" si="340"/>
        <v/>
      </c>
    </row>
    <row r="2312" spans="2:18" ht="13" x14ac:dyDescent="0.3">
      <c r="B2312" s="58">
        <f t="shared" si="342"/>
        <v>0</v>
      </c>
      <c r="C2312" s="58" t="str">
        <f t="shared" si="343"/>
        <v/>
      </c>
      <c r="D2312" s="58" t="str">
        <f>IF(OR(E2312=0,E2312=""),"",COUNTIF($E$7:E2312,E2312)&amp;E2312)</f>
        <v/>
      </c>
      <c r="E2312" s="58" t="str">
        <f t="shared" si="344"/>
        <v/>
      </c>
      <c r="F2312" s="57">
        <f t="shared" si="345"/>
        <v>0</v>
      </c>
      <c r="H2312" s="51"/>
      <c r="I2312" s="50"/>
      <c r="J2312" s="50"/>
      <c r="K2312" s="50"/>
      <c r="L2312" s="55" t="str">
        <f t="shared" si="346"/>
        <v/>
      </c>
      <c r="M2312" s="48"/>
      <c r="N2312" s="49"/>
      <c r="O2312" s="50"/>
      <c r="P2312" s="81" t="str">
        <f t="shared" si="341"/>
        <v/>
      </c>
      <c r="Q2312" s="5"/>
      <c r="R2312" s="81" t="str">
        <f t="shared" si="340"/>
        <v/>
      </c>
    </row>
    <row r="2313" spans="2:18" ht="13" x14ac:dyDescent="0.3">
      <c r="B2313" s="58">
        <f t="shared" si="342"/>
        <v>0</v>
      </c>
      <c r="C2313" s="58" t="str">
        <f t="shared" si="343"/>
        <v/>
      </c>
      <c r="D2313" s="58" t="str">
        <f>IF(OR(E2313=0,E2313=""),"",COUNTIF($E$7:E2313,E2313)&amp;E2313)</f>
        <v/>
      </c>
      <c r="E2313" s="58" t="str">
        <f t="shared" si="344"/>
        <v/>
      </c>
      <c r="F2313" s="57">
        <f t="shared" si="345"/>
        <v>0</v>
      </c>
      <c r="H2313" s="51"/>
      <c r="I2313" s="50"/>
      <c r="J2313" s="50"/>
      <c r="K2313" s="50"/>
      <c r="L2313" s="55" t="str">
        <f t="shared" si="346"/>
        <v/>
      </c>
      <c r="M2313" s="48"/>
      <c r="N2313" s="49"/>
      <c r="O2313" s="50"/>
      <c r="P2313" s="81" t="str">
        <f t="shared" si="341"/>
        <v/>
      </c>
      <c r="Q2313" s="5"/>
      <c r="R2313" s="81" t="str">
        <f t="shared" si="340"/>
        <v/>
      </c>
    </row>
    <row r="2314" spans="2:18" ht="13" x14ac:dyDescent="0.3">
      <c r="B2314" s="58">
        <f t="shared" si="342"/>
        <v>0</v>
      </c>
      <c r="C2314" s="58" t="str">
        <f t="shared" si="343"/>
        <v/>
      </c>
      <c r="D2314" s="58" t="str">
        <f>IF(OR(E2314=0,E2314=""),"",COUNTIF($E$7:E2314,E2314)&amp;E2314)</f>
        <v/>
      </c>
      <c r="E2314" s="58" t="str">
        <f t="shared" si="344"/>
        <v/>
      </c>
      <c r="F2314" s="57">
        <f t="shared" si="345"/>
        <v>0</v>
      </c>
      <c r="H2314" s="51"/>
      <c r="I2314" s="50"/>
      <c r="J2314" s="50"/>
      <c r="K2314" s="50"/>
      <c r="L2314" s="55" t="str">
        <f t="shared" si="346"/>
        <v/>
      </c>
      <c r="M2314" s="48"/>
      <c r="N2314" s="49"/>
      <c r="O2314" s="50"/>
      <c r="P2314" s="81" t="str">
        <f t="shared" si="341"/>
        <v/>
      </c>
      <c r="Q2314" s="5"/>
      <c r="R2314" s="81" t="str">
        <f t="shared" si="340"/>
        <v/>
      </c>
    </row>
    <row r="2315" spans="2:18" ht="13" x14ac:dyDescent="0.3">
      <c r="B2315" s="58">
        <f t="shared" si="342"/>
        <v>0</v>
      </c>
      <c r="C2315" s="58" t="str">
        <f t="shared" si="343"/>
        <v/>
      </c>
      <c r="D2315" s="58" t="str">
        <f>IF(OR(E2315=0,E2315=""),"",COUNTIF($E$7:E2315,E2315)&amp;E2315)</f>
        <v/>
      </c>
      <c r="E2315" s="58" t="str">
        <f t="shared" si="344"/>
        <v/>
      </c>
      <c r="F2315" s="57">
        <f t="shared" si="345"/>
        <v>0</v>
      </c>
      <c r="H2315" s="51"/>
      <c r="I2315" s="50"/>
      <c r="J2315" s="50"/>
      <c r="K2315" s="50"/>
      <c r="L2315" s="55" t="str">
        <f t="shared" si="346"/>
        <v/>
      </c>
      <c r="M2315" s="48"/>
      <c r="N2315" s="49"/>
      <c r="O2315" s="50"/>
      <c r="P2315" s="81" t="str">
        <f t="shared" si="341"/>
        <v/>
      </c>
      <c r="Q2315" s="5"/>
      <c r="R2315" s="81" t="str">
        <f t="shared" si="340"/>
        <v/>
      </c>
    </row>
    <row r="2316" spans="2:18" ht="13" x14ac:dyDescent="0.3">
      <c r="B2316" s="58">
        <f t="shared" si="342"/>
        <v>0</v>
      </c>
      <c r="C2316" s="58" t="str">
        <f t="shared" si="343"/>
        <v/>
      </c>
      <c r="D2316" s="58" t="str">
        <f>IF(OR(E2316=0,E2316=""),"",COUNTIF($E$7:E2316,E2316)&amp;E2316)</f>
        <v/>
      </c>
      <c r="E2316" s="58" t="str">
        <f t="shared" si="344"/>
        <v/>
      </c>
      <c r="F2316" s="57">
        <f t="shared" si="345"/>
        <v>0</v>
      </c>
      <c r="H2316" s="51"/>
      <c r="I2316" s="50"/>
      <c r="J2316" s="50"/>
      <c r="K2316" s="50"/>
      <c r="L2316" s="55" t="str">
        <f t="shared" si="346"/>
        <v/>
      </c>
      <c r="M2316" s="48"/>
      <c r="N2316" s="49"/>
      <c r="O2316" s="50"/>
      <c r="P2316" s="81" t="str">
        <f t="shared" si="341"/>
        <v/>
      </c>
      <c r="Q2316" s="5"/>
      <c r="R2316" s="81" t="str">
        <f t="shared" si="340"/>
        <v/>
      </c>
    </row>
    <row r="2317" spans="2:18" ht="13" x14ac:dyDescent="0.3">
      <c r="B2317" s="58">
        <f t="shared" si="342"/>
        <v>0</v>
      </c>
      <c r="C2317" s="58" t="str">
        <f t="shared" si="343"/>
        <v/>
      </c>
      <c r="D2317" s="58" t="str">
        <f>IF(OR(E2317=0,E2317=""),"",COUNTIF($E$7:E2317,E2317)&amp;E2317)</f>
        <v/>
      </c>
      <c r="E2317" s="58" t="str">
        <f t="shared" si="344"/>
        <v/>
      </c>
      <c r="F2317" s="57">
        <f t="shared" si="345"/>
        <v>0</v>
      </c>
      <c r="H2317" s="51"/>
      <c r="I2317" s="50"/>
      <c r="J2317" s="50"/>
      <c r="K2317" s="85"/>
      <c r="L2317" s="55" t="str">
        <f t="shared" si="346"/>
        <v/>
      </c>
      <c r="M2317" s="48"/>
      <c r="N2317" s="49"/>
      <c r="O2317" s="50"/>
      <c r="P2317" s="81" t="str">
        <f t="shared" si="341"/>
        <v/>
      </c>
      <c r="Q2317" s="5"/>
      <c r="R2317" s="81" t="str">
        <f t="shared" si="340"/>
        <v/>
      </c>
    </row>
    <row r="2318" spans="2:18" ht="13" x14ac:dyDescent="0.3">
      <c r="B2318" s="58">
        <f t="shared" si="342"/>
        <v>0</v>
      </c>
      <c r="C2318" s="58" t="str">
        <f t="shared" si="343"/>
        <v/>
      </c>
      <c r="D2318" s="58" t="str">
        <f>IF(OR(E2318=0,E2318=""),"",COUNTIF($E$7:E2318,E2318)&amp;E2318)</f>
        <v/>
      </c>
      <c r="E2318" s="58" t="str">
        <f t="shared" si="344"/>
        <v/>
      </c>
      <c r="F2318" s="57">
        <f t="shared" si="345"/>
        <v>0</v>
      </c>
      <c r="H2318" s="51"/>
      <c r="I2318" s="50"/>
      <c r="J2318" s="50"/>
      <c r="K2318" s="50"/>
      <c r="L2318" s="55" t="str">
        <f t="shared" si="346"/>
        <v/>
      </c>
      <c r="M2318" s="48"/>
      <c r="N2318" s="49"/>
      <c r="O2318" s="50"/>
      <c r="P2318" s="81" t="str">
        <f t="shared" si="341"/>
        <v/>
      </c>
      <c r="Q2318" s="5"/>
      <c r="R2318" s="81" t="str">
        <f t="shared" si="340"/>
        <v/>
      </c>
    </row>
    <row r="2319" spans="2:18" ht="13" x14ac:dyDescent="0.3">
      <c r="B2319" s="58">
        <f t="shared" si="342"/>
        <v>0</v>
      </c>
      <c r="C2319" s="58" t="str">
        <f t="shared" si="343"/>
        <v/>
      </c>
      <c r="D2319" s="58" t="str">
        <f>IF(OR(E2319=0,E2319=""),"",COUNTIF($E$7:E2319,E2319)&amp;E2319)</f>
        <v/>
      </c>
      <c r="E2319" s="58" t="str">
        <f t="shared" si="344"/>
        <v/>
      </c>
      <c r="F2319" s="57">
        <f t="shared" si="345"/>
        <v>0</v>
      </c>
      <c r="H2319" s="51"/>
      <c r="I2319" s="50"/>
      <c r="J2319" s="50"/>
      <c r="K2319" s="50"/>
      <c r="L2319" s="55" t="str">
        <f t="shared" si="346"/>
        <v/>
      </c>
      <c r="M2319" s="48"/>
      <c r="N2319" s="49"/>
      <c r="O2319" s="50"/>
      <c r="P2319" s="81" t="str">
        <f t="shared" si="341"/>
        <v/>
      </c>
      <c r="Q2319" s="5"/>
      <c r="R2319" s="81" t="str">
        <f t="shared" si="340"/>
        <v/>
      </c>
    </row>
    <row r="2320" spans="2:18" ht="13" x14ac:dyDescent="0.3">
      <c r="B2320" s="58">
        <f t="shared" si="342"/>
        <v>0</v>
      </c>
      <c r="C2320" s="58" t="str">
        <f t="shared" si="343"/>
        <v/>
      </c>
      <c r="D2320" s="58" t="str">
        <f>IF(OR(E2320=0,E2320=""),"",COUNTIF($E$7:E2320,E2320)&amp;E2320)</f>
        <v/>
      </c>
      <c r="E2320" s="58" t="str">
        <f t="shared" si="344"/>
        <v/>
      </c>
      <c r="F2320" s="57">
        <f t="shared" si="345"/>
        <v>0</v>
      </c>
      <c r="H2320" s="51"/>
      <c r="I2320" s="50"/>
      <c r="J2320" s="50"/>
      <c r="K2320" s="50"/>
      <c r="L2320" s="55" t="str">
        <f t="shared" si="346"/>
        <v/>
      </c>
      <c r="M2320" s="48"/>
      <c r="N2320" s="49"/>
      <c r="O2320" s="50"/>
      <c r="P2320" s="81" t="str">
        <f t="shared" si="341"/>
        <v/>
      </c>
      <c r="Q2320" s="5"/>
      <c r="R2320" s="81" t="str">
        <f t="shared" si="340"/>
        <v/>
      </c>
    </row>
    <row r="2321" spans="2:18" ht="13" x14ac:dyDescent="0.3">
      <c r="B2321" s="58">
        <f t="shared" si="342"/>
        <v>0</v>
      </c>
      <c r="C2321" s="58" t="str">
        <f t="shared" si="343"/>
        <v/>
      </c>
      <c r="D2321" s="58" t="str">
        <f>IF(OR(E2321=0,E2321=""),"",COUNTIF($E$7:E2321,E2321)&amp;E2321)</f>
        <v/>
      </c>
      <c r="E2321" s="58" t="str">
        <f t="shared" si="344"/>
        <v/>
      </c>
      <c r="F2321" s="57">
        <f t="shared" si="345"/>
        <v>0</v>
      </c>
      <c r="H2321" s="51"/>
      <c r="I2321" s="50"/>
      <c r="J2321" s="50"/>
      <c r="K2321" s="50"/>
      <c r="L2321" s="55" t="str">
        <f t="shared" si="346"/>
        <v/>
      </c>
      <c r="M2321" s="48"/>
      <c r="N2321" s="49"/>
      <c r="O2321" s="50"/>
      <c r="P2321" s="81" t="str">
        <f t="shared" si="341"/>
        <v/>
      </c>
      <c r="Q2321" s="5"/>
      <c r="R2321" s="81" t="str">
        <f t="shared" si="340"/>
        <v/>
      </c>
    </row>
    <row r="2322" spans="2:18" ht="13" x14ac:dyDescent="0.3">
      <c r="B2322" s="58">
        <f t="shared" si="342"/>
        <v>0</v>
      </c>
      <c r="C2322" s="58" t="str">
        <f t="shared" si="343"/>
        <v/>
      </c>
      <c r="D2322" s="58" t="str">
        <f>IF(OR(E2322=0,E2322=""),"",COUNTIF($E$7:E2322,E2322)&amp;E2322)</f>
        <v/>
      </c>
      <c r="E2322" s="58" t="str">
        <f t="shared" si="344"/>
        <v/>
      </c>
      <c r="F2322" s="57">
        <f t="shared" si="345"/>
        <v>0</v>
      </c>
      <c r="H2322" s="51"/>
      <c r="I2322" s="50"/>
      <c r="J2322" s="50"/>
      <c r="K2322" s="50"/>
      <c r="L2322" s="55" t="str">
        <f t="shared" si="346"/>
        <v/>
      </c>
      <c r="M2322" s="48"/>
      <c r="N2322" s="49"/>
      <c r="O2322" s="50"/>
      <c r="P2322" s="81" t="str">
        <f t="shared" si="341"/>
        <v/>
      </c>
      <c r="Q2322" s="5"/>
      <c r="R2322" s="81" t="str">
        <f t="shared" si="340"/>
        <v/>
      </c>
    </row>
    <row r="2323" spans="2:18" ht="13" x14ac:dyDescent="0.3">
      <c r="B2323" s="58">
        <f t="shared" si="342"/>
        <v>0</v>
      </c>
      <c r="C2323" s="58" t="str">
        <f t="shared" si="343"/>
        <v/>
      </c>
      <c r="D2323" s="58" t="str">
        <f>IF(OR(E2323=0,E2323=""),"",COUNTIF($E$7:E2323,E2323)&amp;E2323)</f>
        <v/>
      </c>
      <c r="E2323" s="58" t="str">
        <f t="shared" si="344"/>
        <v/>
      </c>
      <c r="F2323" s="57">
        <f t="shared" si="345"/>
        <v>0</v>
      </c>
      <c r="H2323" s="51"/>
      <c r="I2323" s="50"/>
      <c r="J2323" s="50"/>
      <c r="K2323" s="50"/>
      <c r="L2323" s="55" t="str">
        <f t="shared" si="346"/>
        <v/>
      </c>
      <c r="M2323" s="48"/>
      <c r="N2323" s="49"/>
      <c r="O2323" s="50"/>
      <c r="P2323" s="81" t="str">
        <f t="shared" si="341"/>
        <v/>
      </c>
      <c r="Q2323" s="5"/>
      <c r="R2323" s="81" t="str">
        <f t="shared" si="340"/>
        <v/>
      </c>
    </row>
    <row r="2324" spans="2:18" ht="13" x14ac:dyDescent="0.3">
      <c r="B2324" s="58">
        <f t="shared" si="342"/>
        <v>0</v>
      </c>
      <c r="C2324" s="58" t="str">
        <f t="shared" si="343"/>
        <v/>
      </c>
      <c r="D2324" s="58" t="str">
        <f>IF(OR(E2324=0,E2324=""),"",COUNTIF($E$7:E2324,E2324)&amp;E2324)</f>
        <v/>
      </c>
      <c r="E2324" s="58" t="str">
        <f t="shared" si="344"/>
        <v/>
      </c>
      <c r="F2324" s="57">
        <f t="shared" si="345"/>
        <v>0</v>
      </c>
      <c r="H2324" s="51"/>
      <c r="I2324" s="50"/>
      <c r="J2324" s="50"/>
      <c r="K2324" s="50"/>
      <c r="L2324" s="55" t="str">
        <f t="shared" si="346"/>
        <v/>
      </c>
      <c r="M2324" s="48"/>
      <c r="N2324" s="49"/>
      <c r="O2324" s="50"/>
      <c r="P2324" s="81" t="str">
        <f t="shared" si="341"/>
        <v/>
      </c>
      <c r="Q2324" s="5"/>
      <c r="R2324" s="81" t="str">
        <f t="shared" si="340"/>
        <v/>
      </c>
    </row>
    <row r="2325" spans="2:18" ht="13" x14ac:dyDescent="0.3">
      <c r="B2325" s="58">
        <f t="shared" si="342"/>
        <v>0</v>
      </c>
      <c r="C2325" s="58" t="str">
        <f t="shared" si="343"/>
        <v/>
      </c>
      <c r="D2325" s="58" t="str">
        <f>IF(OR(E2325=0,E2325=""),"",COUNTIF($E$7:E2325,E2325)&amp;E2325)</f>
        <v/>
      </c>
      <c r="E2325" s="58" t="str">
        <f t="shared" si="344"/>
        <v/>
      </c>
      <c r="F2325" s="57">
        <f t="shared" si="345"/>
        <v>0</v>
      </c>
      <c r="H2325" s="51"/>
      <c r="I2325" s="50"/>
      <c r="J2325" s="50"/>
      <c r="K2325" s="50"/>
      <c r="L2325" s="55" t="str">
        <f t="shared" si="346"/>
        <v/>
      </c>
      <c r="M2325" s="48"/>
      <c r="N2325" s="49"/>
      <c r="O2325" s="50"/>
      <c r="P2325" s="81" t="str">
        <f t="shared" si="341"/>
        <v/>
      </c>
      <c r="Q2325" s="5"/>
      <c r="R2325" s="81" t="str">
        <f t="shared" si="340"/>
        <v/>
      </c>
    </row>
    <row r="2326" spans="2:18" ht="13" x14ac:dyDescent="0.3">
      <c r="B2326" s="58">
        <f t="shared" si="342"/>
        <v>0</v>
      </c>
      <c r="C2326" s="58" t="str">
        <f t="shared" si="343"/>
        <v/>
      </c>
      <c r="D2326" s="58" t="str">
        <f>IF(OR(E2326=0,E2326=""),"",COUNTIF($E$7:E2326,E2326)&amp;E2326)</f>
        <v/>
      </c>
      <c r="E2326" s="58" t="str">
        <f t="shared" si="344"/>
        <v/>
      </c>
      <c r="F2326" s="57">
        <f t="shared" si="345"/>
        <v>0</v>
      </c>
      <c r="H2326" s="51"/>
      <c r="I2326" s="50"/>
      <c r="J2326" s="50"/>
      <c r="K2326" s="50"/>
      <c r="L2326" s="55" t="str">
        <f t="shared" si="346"/>
        <v/>
      </c>
      <c r="M2326" s="48"/>
      <c r="N2326" s="49"/>
      <c r="O2326" s="50"/>
      <c r="P2326" s="81" t="str">
        <f t="shared" si="341"/>
        <v/>
      </c>
      <c r="Q2326" s="5"/>
      <c r="R2326" s="81" t="str">
        <f t="shared" si="340"/>
        <v/>
      </c>
    </row>
    <row r="2327" spans="2:18" ht="13" x14ac:dyDescent="0.3">
      <c r="B2327" s="58">
        <f t="shared" si="342"/>
        <v>0</v>
      </c>
      <c r="C2327" s="58" t="str">
        <f t="shared" si="343"/>
        <v/>
      </c>
      <c r="D2327" s="58" t="str">
        <f>IF(OR(E2327=0,E2327=""),"",COUNTIF($E$7:E2327,E2327)&amp;E2327)</f>
        <v/>
      </c>
      <c r="E2327" s="58" t="str">
        <f t="shared" si="344"/>
        <v/>
      </c>
      <c r="F2327" s="57">
        <f t="shared" si="345"/>
        <v>0</v>
      </c>
      <c r="H2327" s="51"/>
      <c r="I2327" s="50"/>
      <c r="J2327" s="50"/>
      <c r="K2327" s="50"/>
      <c r="L2327" s="55" t="str">
        <f t="shared" si="346"/>
        <v/>
      </c>
      <c r="M2327" s="48"/>
      <c r="N2327" s="49"/>
      <c r="O2327" s="50"/>
      <c r="P2327" s="81" t="str">
        <f t="shared" si="341"/>
        <v/>
      </c>
      <c r="Q2327" s="5"/>
      <c r="R2327" s="81" t="str">
        <f t="shared" si="340"/>
        <v/>
      </c>
    </row>
    <row r="2328" spans="2:18" ht="13" x14ac:dyDescent="0.3">
      <c r="B2328" s="58">
        <f t="shared" si="342"/>
        <v>0</v>
      </c>
      <c r="C2328" s="58" t="str">
        <f t="shared" si="343"/>
        <v/>
      </c>
      <c r="D2328" s="58" t="str">
        <f>IF(OR(E2328=0,E2328=""),"",COUNTIF($E$7:E2328,E2328)&amp;E2328)</f>
        <v/>
      </c>
      <c r="E2328" s="58" t="str">
        <f t="shared" si="344"/>
        <v/>
      </c>
      <c r="F2328" s="57">
        <f t="shared" si="345"/>
        <v>0</v>
      </c>
      <c r="H2328" s="51"/>
      <c r="I2328" s="50"/>
      <c r="J2328" s="50"/>
      <c r="K2328" s="50"/>
      <c r="L2328" s="55" t="str">
        <f t="shared" si="346"/>
        <v/>
      </c>
      <c r="M2328" s="48"/>
      <c r="N2328" s="49"/>
      <c r="O2328" s="50"/>
      <c r="P2328" s="81" t="str">
        <f t="shared" si="341"/>
        <v/>
      </c>
      <c r="Q2328" s="5"/>
      <c r="R2328" s="81" t="str">
        <f t="shared" ref="R2328:R2391" si="347">IF($O2328&gt;0,$O2328,IF($H2328&gt;0,IF($O2329&gt;0,$O2329,""),""))</f>
        <v/>
      </c>
    </row>
    <row r="2329" spans="2:18" ht="13" x14ac:dyDescent="0.3">
      <c r="B2329" s="58">
        <f t="shared" si="342"/>
        <v>0</v>
      </c>
      <c r="C2329" s="58" t="str">
        <f t="shared" si="343"/>
        <v/>
      </c>
      <c r="D2329" s="58" t="str">
        <f>IF(OR(E2329=0,E2329=""),"",COUNTIF($E$7:E2329,E2329)&amp;E2329)</f>
        <v/>
      </c>
      <c r="E2329" s="58" t="str">
        <f t="shared" si="344"/>
        <v/>
      </c>
      <c r="F2329" s="57">
        <f t="shared" si="345"/>
        <v>0</v>
      </c>
      <c r="H2329" s="51"/>
      <c r="I2329" s="50"/>
      <c r="J2329" s="50"/>
      <c r="K2329" s="50"/>
      <c r="L2329" s="55" t="str">
        <f t="shared" si="346"/>
        <v/>
      </c>
      <c r="M2329" s="48"/>
      <c r="N2329" s="49"/>
      <c r="O2329" s="50"/>
      <c r="P2329" s="81" t="str">
        <f t="shared" ref="P2329:P2392" si="348">IF(O2329&gt;0,O2329,IF(H2329&gt;0,IF(OR(P2328="F.TTD",P2328=""),R2330,P2328),""))</f>
        <v/>
      </c>
      <c r="Q2329" s="5"/>
      <c r="R2329" s="81" t="str">
        <f t="shared" si="347"/>
        <v/>
      </c>
    </row>
    <row r="2330" spans="2:18" ht="13" x14ac:dyDescent="0.3">
      <c r="B2330" s="58">
        <f t="shared" si="342"/>
        <v>0</v>
      </c>
      <c r="C2330" s="58" t="str">
        <f t="shared" si="343"/>
        <v/>
      </c>
      <c r="D2330" s="58" t="str">
        <f>IF(OR(E2330=0,E2330=""),"",COUNTIF($E$7:E2330,E2330)&amp;E2330)</f>
        <v/>
      </c>
      <c r="E2330" s="58" t="str">
        <f t="shared" si="344"/>
        <v/>
      </c>
      <c r="F2330" s="57">
        <f t="shared" si="345"/>
        <v>0</v>
      </c>
      <c r="H2330" s="51"/>
      <c r="I2330" s="50"/>
      <c r="J2330" s="50"/>
      <c r="K2330" s="50"/>
      <c r="L2330" s="55" t="str">
        <f t="shared" si="346"/>
        <v/>
      </c>
      <c r="M2330" s="48"/>
      <c r="N2330" s="49"/>
      <c r="O2330" s="50"/>
      <c r="P2330" s="81" t="str">
        <f t="shared" si="348"/>
        <v/>
      </c>
      <c r="Q2330" s="5"/>
      <c r="R2330" s="81" t="str">
        <f t="shared" si="347"/>
        <v/>
      </c>
    </row>
    <row r="2331" spans="2:18" ht="13" x14ac:dyDescent="0.3">
      <c r="B2331" s="58">
        <f t="shared" si="342"/>
        <v>0</v>
      </c>
      <c r="C2331" s="58" t="str">
        <f t="shared" si="343"/>
        <v/>
      </c>
      <c r="D2331" s="58" t="str">
        <f>IF(OR(E2331=0,E2331=""),"",COUNTIF($E$7:E2331,E2331)&amp;E2331)</f>
        <v/>
      </c>
      <c r="E2331" s="58" t="str">
        <f t="shared" si="344"/>
        <v/>
      </c>
      <c r="F2331" s="57">
        <f t="shared" si="345"/>
        <v>0</v>
      </c>
      <c r="H2331" s="51"/>
      <c r="I2331" s="50"/>
      <c r="J2331" s="50"/>
      <c r="K2331" s="50"/>
      <c r="L2331" s="55" t="str">
        <f t="shared" si="346"/>
        <v/>
      </c>
      <c r="M2331" s="48"/>
      <c r="N2331" s="49"/>
      <c r="O2331" s="50"/>
      <c r="P2331" s="81" t="str">
        <f t="shared" si="348"/>
        <v/>
      </c>
      <c r="Q2331" s="5"/>
      <c r="R2331" s="81" t="str">
        <f t="shared" si="347"/>
        <v/>
      </c>
    </row>
    <row r="2332" spans="2:18" ht="13" x14ac:dyDescent="0.3">
      <c r="B2332" s="58">
        <f t="shared" ref="B2332:B2395" si="349">IF(C2332&lt;&gt;"","",K2332)</f>
        <v>0</v>
      </c>
      <c r="C2332" s="58" t="str">
        <f t="shared" ref="C2332:C2395" si="350">IF(LEFT(I2332,3)="JP-",K2332,"")</f>
        <v/>
      </c>
      <c r="D2332" s="58" t="str">
        <f>IF(OR(E2332=0,E2332=""),"",COUNTIF($E$7:E2332,E2332)&amp;E2332)</f>
        <v/>
      </c>
      <c r="E2332" s="58" t="str">
        <f t="shared" ref="E2332:E2395" si="351">IF(K2332=Filter_BB,K2332,"")</f>
        <v/>
      </c>
      <c r="F2332" s="57">
        <f t="shared" ref="F2332:F2395" si="352">IF(J2332="",0,1)</f>
        <v>0</v>
      </c>
      <c r="H2332" s="51"/>
      <c r="I2332" s="50"/>
      <c r="J2332" s="50"/>
      <c r="K2332" s="50"/>
      <c r="L2332" s="55" t="str">
        <f t="shared" si="346"/>
        <v/>
      </c>
      <c r="M2332" s="48"/>
      <c r="N2332" s="49"/>
      <c r="O2332" s="50"/>
      <c r="P2332" s="81" t="str">
        <f t="shared" si="348"/>
        <v/>
      </c>
      <c r="Q2332" s="5"/>
      <c r="R2332" s="81" t="str">
        <f t="shared" si="347"/>
        <v/>
      </c>
    </row>
    <row r="2333" spans="2:18" ht="13" x14ac:dyDescent="0.3">
      <c r="B2333" s="58">
        <f t="shared" si="349"/>
        <v>0</v>
      </c>
      <c r="C2333" s="58" t="str">
        <f t="shared" si="350"/>
        <v/>
      </c>
      <c r="D2333" s="58" t="str">
        <f>IF(OR(E2333=0,E2333=""),"",COUNTIF($E$7:E2333,E2333)&amp;E2333)</f>
        <v/>
      </c>
      <c r="E2333" s="58" t="str">
        <f t="shared" si="351"/>
        <v/>
      </c>
      <c r="F2333" s="57">
        <f t="shared" si="352"/>
        <v>0</v>
      </c>
      <c r="H2333" s="51"/>
      <c r="I2333" s="50"/>
      <c r="J2333" s="50"/>
      <c r="K2333" s="50"/>
      <c r="L2333" s="55" t="str">
        <f t="shared" si="346"/>
        <v/>
      </c>
      <c r="M2333" s="48"/>
      <c r="N2333" s="49"/>
      <c r="O2333" s="50"/>
      <c r="P2333" s="81" t="str">
        <f t="shared" si="348"/>
        <v/>
      </c>
      <c r="Q2333" s="5"/>
      <c r="R2333" s="81" t="str">
        <f t="shared" si="347"/>
        <v/>
      </c>
    </row>
    <row r="2334" spans="2:18" ht="13" x14ac:dyDescent="0.3">
      <c r="B2334" s="58">
        <f t="shared" si="349"/>
        <v>0</v>
      </c>
      <c r="C2334" s="58" t="str">
        <f t="shared" si="350"/>
        <v/>
      </c>
      <c r="D2334" s="58" t="str">
        <f>IF(OR(E2334=0,E2334=""),"",COUNTIF($E$7:E2334,E2334)&amp;E2334)</f>
        <v/>
      </c>
      <c r="E2334" s="58" t="str">
        <f t="shared" si="351"/>
        <v/>
      </c>
      <c r="F2334" s="57">
        <f t="shared" si="352"/>
        <v>0</v>
      </c>
      <c r="H2334" s="51"/>
      <c r="I2334" s="50"/>
      <c r="J2334" s="50"/>
      <c r="K2334" s="50"/>
      <c r="L2334" s="55" t="str">
        <f t="shared" si="346"/>
        <v/>
      </c>
      <c r="M2334" s="48"/>
      <c r="N2334" s="49"/>
      <c r="O2334" s="50"/>
      <c r="P2334" s="81" t="str">
        <f t="shared" si="348"/>
        <v/>
      </c>
      <c r="Q2334" s="5"/>
      <c r="R2334" s="81" t="str">
        <f t="shared" si="347"/>
        <v/>
      </c>
    </row>
    <row r="2335" spans="2:18" ht="13" x14ac:dyDescent="0.3">
      <c r="B2335" s="58">
        <f t="shared" si="349"/>
        <v>0</v>
      </c>
      <c r="C2335" s="58" t="str">
        <f t="shared" si="350"/>
        <v/>
      </c>
      <c r="D2335" s="58" t="str">
        <f>IF(OR(E2335=0,E2335=""),"",COUNTIF($E$7:E2335,E2335)&amp;E2335)</f>
        <v/>
      </c>
      <c r="E2335" s="58" t="str">
        <f t="shared" si="351"/>
        <v/>
      </c>
      <c r="F2335" s="57">
        <f t="shared" si="352"/>
        <v>0</v>
      </c>
      <c r="H2335" s="51"/>
      <c r="I2335" s="50"/>
      <c r="J2335" s="50"/>
      <c r="K2335" s="50"/>
      <c r="L2335" s="55" t="str">
        <f t="shared" si="346"/>
        <v/>
      </c>
      <c r="M2335" s="48"/>
      <c r="N2335" s="49"/>
      <c r="O2335" s="50"/>
      <c r="P2335" s="81" t="str">
        <f t="shared" si="348"/>
        <v/>
      </c>
      <c r="Q2335" s="5"/>
      <c r="R2335" s="81" t="str">
        <f t="shared" si="347"/>
        <v/>
      </c>
    </row>
    <row r="2336" spans="2:18" ht="13" x14ac:dyDescent="0.3">
      <c r="B2336" s="58">
        <f t="shared" si="349"/>
        <v>0</v>
      </c>
      <c r="C2336" s="58" t="str">
        <f t="shared" si="350"/>
        <v/>
      </c>
      <c r="D2336" s="58" t="str">
        <f>IF(OR(E2336=0,E2336=""),"",COUNTIF($E$7:E2336,E2336)&amp;E2336)</f>
        <v/>
      </c>
      <c r="E2336" s="58" t="str">
        <f t="shared" si="351"/>
        <v/>
      </c>
      <c r="F2336" s="57">
        <f t="shared" si="352"/>
        <v>0</v>
      </c>
      <c r="H2336" s="51"/>
      <c r="I2336" s="50"/>
      <c r="J2336" s="50"/>
      <c r="K2336" s="50"/>
      <c r="L2336" s="55" t="str">
        <f t="shared" si="346"/>
        <v/>
      </c>
      <c r="M2336" s="48"/>
      <c r="N2336" s="49"/>
      <c r="O2336" s="50"/>
      <c r="P2336" s="81" t="str">
        <f t="shared" si="348"/>
        <v/>
      </c>
      <c r="Q2336" s="5"/>
      <c r="R2336" s="81" t="str">
        <f t="shared" si="347"/>
        <v/>
      </c>
    </row>
    <row r="2337" spans="2:18" ht="13" x14ac:dyDescent="0.3">
      <c r="B2337" s="58">
        <f t="shared" si="349"/>
        <v>0</v>
      </c>
      <c r="C2337" s="58" t="str">
        <f t="shared" si="350"/>
        <v/>
      </c>
      <c r="D2337" s="58" t="str">
        <f>IF(OR(E2337=0,E2337=""),"",COUNTIF($E$7:E2337,E2337)&amp;E2337)</f>
        <v/>
      </c>
      <c r="E2337" s="58" t="str">
        <f t="shared" si="351"/>
        <v/>
      </c>
      <c r="F2337" s="57">
        <f t="shared" si="352"/>
        <v>0</v>
      </c>
      <c r="H2337" s="51"/>
      <c r="I2337" s="50"/>
      <c r="J2337" s="50"/>
      <c r="K2337" s="50"/>
      <c r="L2337" s="55" t="str">
        <f t="shared" si="346"/>
        <v/>
      </c>
      <c r="M2337" s="48"/>
      <c r="N2337" s="49"/>
      <c r="O2337" s="50"/>
      <c r="P2337" s="81" t="str">
        <f t="shared" si="348"/>
        <v/>
      </c>
      <c r="Q2337" s="5"/>
      <c r="R2337" s="81" t="str">
        <f t="shared" si="347"/>
        <v/>
      </c>
    </row>
    <row r="2338" spans="2:18" ht="13" x14ac:dyDescent="0.3">
      <c r="B2338" s="58">
        <f t="shared" si="349"/>
        <v>0</v>
      </c>
      <c r="C2338" s="58" t="str">
        <f t="shared" si="350"/>
        <v/>
      </c>
      <c r="D2338" s="58" t="str">
        <f>IF(OR(E2338=0,E2338=""),"",COUNTIF($E$7:E2338,E2338)&amp;E2338)</f>
        <v/>
      </c>
      <c r="E2338" s="58" t="str">
        <f t="shared" si="351"/>
        <v/>
      </c>
      <c r="F2338" s="57">
        <f t="shared" si="352"/>
        <v>0</v>
      </c>
      <c r="H2338" s="51"/>
      <c r="I2338" s="50"/>
      <c r="J2338" s="50"/>
      <c r="K2338" s="50"/>
      <c r="L2338" s="55" t="str">
        <f t="shared" si="346"/>
        <v/>
      </c>
      <c r="M2338" s="48"/>
      <c r="N2338" s="49"/>
      <c r="O2338" s="50"/>
      <c r="P2338" s="81" t="str">
        <f t="shared" si="348"/>
        <v/>
      </c>
      <c r="Q2338" s="5"/>
      <c r="R2338" s="81" t="str">
        <f t="shared" si="347"/>
        <v/>
      </c>
    </row>
    <row r="2339" spans="2:18" ht="13" x14ac:dyDescent="0.3">
      <c r="B2339" s="58">
        <f t="shared" si="349"/>
        <v>0</v>
      </c>
      <c r="C2339" s="58" t="str">
        <f t="shared" si="350"/>
        <v/>
      </c>
      <c r="D2339" s="58" t="str">
        <f>IF(OR(E2339=0,E2339=""),"",COUNTIF($E$7:E2339,E2339)&amp;E2339)</f>
        <v/>
      </c>
      <c r="E2339" s="58" t="str">
        <f t="shared" si="351"/>
        <v/>
      </c>
      <c r="F2339" s="57">
        <f t="shared" si="352"/>
        <v>0</v>
      </c>
      <c r="H2339" s="51"/>
      <c r="I2339" s="50"/>
      <c r="J2339" s="50"/>
      <c r="K2339" s="50"/>
      <c r="L2339" s="55" t="str">
        <f t="shared" si="346"/>
        <v/>
      </c>
      <c r="M2339" s="48"/>
      <c r="N2339" s="49"/>
      <c r="O2339" s="50"/>
      <c r="P2339" s="81" t="str">
        <f t="shared" si="348"/>
        <v/>
      </c>
      <c r="Q2339" s="5"/>
      <c r="R2339" s="81" t="str">
        <f t="shared" si="347"/>
        <v/>
      </c>
    </row>
    <row r="2340" spans="2:18" ht="13" x14ac:dyDescent="0.3">
      <c r="B2340" s="58">
        <f t="shared" si="349"/>
        <v>0</v>
      </c>
      <c r="C2340" s="58" t="str">
        <f t="shared" si="350"/>
        <v/>
      </c>
      <c r="D2340" s="58" t="str">
        <f>IF(OR(E2340=0,E2340=""),"",COUNTIF($E$7:E2340,E2340)&amp;E2340)</f>
        <v/>
      </c>
      <c r="E2340" s="58" t="str">
        <f t="shared" si="351"/>
        <v/>
      </c>
      <c r="F2340" s="57">
        <f t="shared" si="352"/>
        <v>0</v>
      </c>
      <c r="H2340" s="51"/>
      <c r="I2340" s="50"/>
      <c r="J2340" s="50"/>
      <c r="K2340" s="50"/>
      <c r="L2340" s="55" t="str">
        <f t="shared" si="346"/>
        <v/>
      </c>
      <c r="M2340" s="48"/>
      <c r="N2340" s="49"/>
      <c r="O2340" s="50"/>
      <c r="P2340" s="81" t="str">
        <f t="shared" si="348"/>
        <v/>
      </c>
      <c r="Q2340" s="5"/>
      <c r="R2340" s="81" t="str">
        <f t="shared" si="347"/>
        <v/>
      </c>
    </row>
    <row r="2341" spans="2:18" ht="13" x14ac:dyDescent="0.3">
      <c r="B2341" s="58">
        <f t="shared" si="349"/>
        <v>0</v>
      </c>
      <c r="C2341" s="58" t="str">
        <f t="shared" si="350"/>
        <v/>
      </c>
      <c r="D2341" s="58" t="str">
        <f>IF(OR(E2341=0,E2341=""),"",COUNTIF($E$7:E2341,E2341)&amp;E2341)</f>
        <v/>
      </c>
      <c r="E2341" s="58" t="str">
        <f t="shared" si="351"/>
        <v/>
      </c>
      <c r="F2341" s="57">
        <f t="shared" si="352"/>
        <v>0</v>
      </c>
      <c r="H2341" s="51"/>
      <c r="I2341" s="50"/>
      <c r="J2341" s="50"/>
      <c r="K2341" s="50"/>
      <c r="L2341" s="55" t="str">
        <f t="shared" si="346"/>
        <v/>
      </c>
      <c r="M2341" s="48"/>
      <c r="N2341" s="49"/>
      <c r="O2341" s="50"/>
      <c r="P2341" s="81" t="str">
        <f t="shared" si="348"/>
        <v/>
      </c>
      <c r="Q2341" s="5"/>
      <c r="R2341" s="81" t="str">
        <f t="shared" si="347"/>
        <v/>
      </c>
    </row>
    <row r="2342" spans="2:18" ht="13" x14ac:dyDescent="0.3">
      <c r="B2342" s="58">
        <f t="shared" si="349"/>
        <v>0</v>
      </c>
      <c r="C2342" s="58" t="str">
        <f t="shared" si="350"/>
        <v/>
      </c>
      <c r="D2342" s="58" t="str">
        <f>IF(OR(E2342=0,E2342=""),"",COUNTIF($E$7:E2342,E2342)&amp;E2342)</f>
        <v/>
      </c>
      <c r="E2342" s="58" t="str">
        <f t="shared" si="351"/>
        <v/>
      </c>
      <c r="F2342" s="57">
        <f t="shared" si="352"/>
        <v>0</v>
      </c>
      <c r="H2342" s="51"/>
      <c r="I2342" s="50"/>
      <c r="J2342" s="50"/>
      <c r="K2342" s="50"/>
      <c r="L2342" s="55" t="str">
        <f t="shared" si="346"/>
        <v/>
      </c>
      <c r="M2342" s="48"/>
      <c r="N2342" s="49"/>
      <c r="O2342" s="50"/>
      <c r="P2342" s="81" t="str">
        <f t="shared" si="348"/>
        <v/>
      </c>
      <c r="Q2342" s="5"/>
      <c r="R2342" s="81" t="str">
        <f t="shared" si="347"/>
        <v/>
      </c>
    </row>
    <row r="2343" spans="2:18" ht="13" x14ac:dyDescent="0.3">
      <c r="B2343" s="58">
        <f t="shared" si="349"/>
        <v>0</v>
      </c>
      <c r="C2343" s="58" t="str">
        <f t="shared" si="350"/>
        <v/>
      </c>
      <c r="D2343" s="58" t="str">
        <f>IF(OR(E2343=0,E2343=""),"",COUNTIF($E$7:E2343,E2343)&amp;E2343)</f>
        <v/>
      </c>
      <c r="E2343" s="58" t="str">
        <f t="shared" si="351"/>
        <v/>
      </c>
      <c r="F2343" s="57">
        <f t="shared" si="352"/>
        <v>0</v>
      </c>
      <c r="H2343" s="51"/>
      <c r="I2343" s="50"/>
      <c r="J2343" s="50"/>
      <c r="K2343" s="50"/>
      <c r="L2343" s="55" t="str">
        <f t="shared" si="346"/>
        <v/>
      </c>
      <c r="M2343" s="48"/>
      <c r="N2343" s="49"/>
      <c r="O2343" s="50"/>
      <c r="P2343" s="81" t="str">
        <f t="shared" si="348"/>
        <v/>
      </c>
      <c r="Q2343" s="5"/>
      <c r="R2343" s="81" t="str">
        <f t="shared" si="347"/>
        <v/>
      </c>
    </row>
    <row r="2344" spans="2:18" ht="13" x14ac:dyDescent="0.3">
      <c r="B2344" s="58">
        <f t="shared" si="349"/>
        <v>0</v>
      </c>
      <c r="C2344" s="58" t="str">
        <f t="shared" si="350"/>
        <v/>
      </c>
      <c r="D2344" s="58" t="str">
        <f>IF(OR(E2344=0,E2344=""),"",COUNTIF($E$7:E2344,E2344)&amp;E2344)</f>
        <v/>
      </c>
      <c r="E2344" s="58" t="str">
        <f t="shared" si="351"/>
        <v/>
      </c>
      <c r="F2344" s="57">
        <f t="shared" si="352"/>
        <v>0</v>
      </c>
      <c r="H2344" s="51"/>
      <c r="I2344" s="50"/>
      <c r="J2344" s="50"/>
      <c r="K2344" s="50"/>
      <c r="L2344" s="55" t="str">
        <f t="shared" si="346"/>
        <v/>
      </c>
      <c r="M2344" s="48"/>
      <c r="N2344" s="49"/>
      <c r="O2344" s="50"/>
      <c r="P2344" s="81" t="str">
        <f t="shared" si="348"/>
        <v/>
      </c>
      <c r="Q2344" s="5"/>
      <c r="R2344" s="81" t="str">
        <f t="shared" si="347"/>
        <v/>
      </c>
    </row>
    <row r="2345" spans="2:18" ht="13" x14ac:dyDescent="0.3">
      <c r="B2345" s="58">
        <f t="shared" si="349"/>
        <v>0</v>
      </c>
      <c r="C2345" s="58" t="str">
        <f t="shared" si="350"/>
        <v/>
      </c>
      <c r="D2345" s="58" t="str">
        <f>IF(OR(E2345=0,E2345=""),"",COUNTIF($E$7:E2345,E2345)&amp;E2345)</f>
        <v/>
      </c>
      <c r="E2345" s="58" t="str">
        <f t="shared" si="351"/>
        <v/>
      </c>
      <c r="F2345" s="57">
        <f t="shared" si="352"/>
        <v>0</v>
      </c>
      <c r="H2345" s="51"/>
      <c r="I2345" s="50"/>
      <c r="J2345" s="50"/>
      <c r="K2345" s="50"/>
      <c r="L2345" s="55" t="str">
        <f t="shared" si="346"/>
        <v/>
      </c>
      <c r="M2345" s="48"/>
      <c r="N2345" s="49"/>
      <c r="O2345" s="50"/>
      <c r="P2345" s="81" t="str">
        <f t="shared" si="348"/>
        <v/>
      </c>
      <c r="Q2345" s="5"/>
      <c r="R2345" s="81" t="str">
        <f t="shared" si="347"/>
        <v/>
      </c>
    </row>
    <row r="2346" spans="2:18" ht="13" x14ac:dyDescent="0.3">
      <c r="B2346" s="58">
        <f t="shared" si="349"/>
        <v>0</v>
      </c>
      <c r="C2346" s="58" t="str">
        <f t="shared" si="350"/>
        <v/>
      </c>
      <c r="D2346" s="58" t="str">
        <f>IF(OR(E2346=0,E2346=""),"",COUNTIF($E$7:E2346,E2346)&amp;E2346)</f>
        <v/>
      </c>
      <c r="E2346" s="58" t="str">
        <f t="shared" si="351"/>
        <v/>
      </c>
      <c r="F2346" s="57">
        <f t="shared" si="352"/>
        <v>0</v>
      </c>
      <c r="H2346" s="51"/>
      <c r="I2346" s="50"/>
      <c r="J2346" s="50"/>
      <c r="K2346" s="50"/>
      <c r="L2346" s="55" t="str">
        <f t="shared" si="346"/>
        <v/>
      </c>
      <c r="M2346" s="48"/>
      <c r="N2346" s="49"/>
      <c r="O2346" s="50"/>
      <c r="P2346" s="81" t="str">
        <f t="shared" si="348"/>
        <v/>
      </c>
      <c r="Q2346" s="5"/>
      <c r="R2346" s="81" t="str">
        <f t="shared" si="347"/>
        <v/>
      </c>
    </row>
    <row r="2347" spans="2:18" ht="13" x14ac:dyDescent="0.3">
      <c r="B2347" s="58">
        <f t="shared" si="349"/>
        <v>0</v>
      </c>
      <c r="C2347" s="58" t="str">
        <f t="shared" si="350"/>
        <v/>
      </c>
      <c r="D2347" s="58" t="str">
        <f>IF(OR(E2347=0,E2347=""),"",COUNTIF($E$7:E2347,E2347)&amp;E2347)</f>
        <v/>
      </c>
      <c r="E2347" s="58" t="str">
        <f t="shared" si="351"/>
        <v/>
      </c>
      <c r="F2347" s="57">
        <f t="shared" si="352"/>
        <v>0</v>
      </c>
      <c r="H2347" s="51"/>
      <c r="I2347" s="50"/>
      <c r="J2347" s="50"/>
      <c r="K2347" s="50"/>
      <c r="L2347" s="55" t="str">
        <f t="shared" si="346"/>
        <v/>
      </c>
      <c r="M2347" s="48"/>
      <c r="N2347" s="49"/>
      <c r="O2347" s="50"/>
      <c r="P2347" s="81" t="str">
        <f t="shared" si="348"/>
        <v/>
      </c>
      <c r="Q2347" s="5"/>
      <c r="R2347" s="81" t="str">
        <f t="shared" si="347"/>
        <v/>
      </c>
    </row>
    <row r="2348" spans="2:18" ht="13" x14ac:dyDescent="0.3">
      <c r="B2348" s="58">
        <f t="shared" si="349"/>
        <v>0</v>
      </c>
      <c r="C2348" s="58" t="str">
        <f t="shared" si="350"/>
        <v/>
      </c>
      <c r="D2348" s="58" t="str">
        <f>IF(OR(E2348=0,E2348=""),"",COUNTIF($E$7:E2348,E2348)&amp;E2348)</f>
        <v/>
      </c>
      <c r="E2348" s="58" t="str">
        <f t="shared" si="351"/>
        <v/>
      </c>
      <c r="F2348" s="57">
        <f t="shared" si="352"/>
        <v>0</v>
      </c>
      <c r="H2348" s="51"/>
      <c r="I2348" s="50"/>
      <c r="J2348" s="50"/>
      <c r="K2348" s="50"/>
      <c r="L2348" s="55" t="str">
        <f t="shared" si="346"/>
        <v/>
      </c>
      <c r="M2348" s="48"/>
      <c r="N2348" s="49"/>
      <c r="O2348" s="50"/>
      <c r="P2348" s="81" t="str">
        <f t="shared" si="348"/>
        <v/>
      </c>
      <c r="Q2348" s="5"/>
      <c r="R2348" s="81" t="str">
        <f t="shared" si="347"/>
        <v/>
      </c>
    </row>
    <row r="2349" spans="2:18" ht="13" x14ac:dyDescent="0.3">
      <c r="B2349" s="58">
        <f t="shared" si="349"/>
        <v>0</v>
      </c>
      <c r="C2349" s="58" t="str">
        <f t="shared" si="350"/>
        <v/>
      </c>
      <c r="D2349" s="58" t="str">
        <f>IF(OR(E2349=0,E2349=""),"",COUNTIF($E$7:E2349,E2349)&amp;E2349)</f>
        <v/>
      </c>
      <c r="E2349" s="58" t="str">
        <f t="shared" si="351"/>
        <v/>
      </c>
      <c r="F2349" s="57">
        <f t="shared" si="352"/>
        <v>0</v>
      </c>
      <c r="H2349" s="51"/>
      <c r="I2349" s="50"/>
      <c r="J2349" s="50"/>
      <c r="K2349" s="50"/>
      <c r="L2349" s="55" t="str">
        <f t="shared" si="346"/>
        <v/>
      </c>
      <c r="M2349" s="48"/>
      <c r="N2349" s="49"/>
      <c r="O2349" s="50"/>
      <c r="P2349" s="81" t="str">
        <f t="shared" si="348"/>
        <v/>
      </c>
      <c r="Q2349" s="5"/>
      <c r="R2349" s="81" t="str">
        <f t="shared" si="347"/>
        <v/>
      </c>
    </row>
    <row r="2350" spans="2:18" ht="13" x14ac:dyDescent="0.3">
      <c r="B2350" s="58">
        <f t="shared" si="349"/>
        <v>0</v>
      </c>
      <c r="C2350" s="58" t="str">
        <f t="shared" si="350"/>
        <v/>
      </c>
      <c r="D2350" s="58" t="str">
        <f>IF(OR(E2350=0,E2350=""),"",COUNTIF($E$7:E2350,E2350)&amp;E2350)</f>
        <v/>
      </c>
      <c r="E2350" s="58" t="str">
        <f t="shared" si="351"/>
        <v/>
      </c>
      <c r="F2350" s="57">
        <f t="shared" si="352"/>
        <v>0</v>
      </c>
      <c r="H2350" s="51"/>
      <c r="I2350" s="50"/>
      <c r="J2350" s="50"/>
      <c r="K2350" s="50"/>
      <c r="L2350" s="55" t="str">
        <f t="shared" si="346"/>
        <v/>
      </c>
      <c r="M2350" s="48"/>
      <c r="N2350" s="49"/>
      <c r="O2350" s="50"/>
      <c r="P2350" s="81" t="str">
        <f t="shared" si="348"/>
        <v/>
      </c>
      <c r="Q2350" s="5"/>
      <c r="R2350" s="81" t="str">
        <f t="shared" si="347"/>
        <v/>
      </c>
    </row>
    <row r="2351" spans="2:18" ht="13" x14ac:dyDescent="0.3">
      <c r="B2351" s="58">
        <f t="shared" si="349"/>
        <v>0</v>
      </c>
      <c r="C2351" s="58" t="str">
        <f t="shared" si="350"/>
        <v/>
      </c>
      <c r="D2351" s="58" t="str">
        <f>IF(OR(E2351=0,E2351=""),"",COUNTIF($E$7:E2351,E2351)&amp;E2351)</f>
        <v/>
      </c>
      <c r="E2351" s="58" t="str">
        <f t="shared" si="351"/>
        <v/>
      </c>
      <c r="F2351" s="57">
        <f t="shared" si="352"/>
        <v>0</v>
      </c>
      <c r="H2351" s="51"/>
      <c r="I2351" s="50"/>
      <c r="J2351" s="50"/>
      <c r="K2351" s="50"/>
      <c r="L2351" s="55" t="str">
        <f t="shared" si="346"/>
        <v/>
      </c>
      <c r="M2351" s="48"/>
      <c r="N2351" s="49"/>
      <c r="O2351" s="50"/>
      <c r="P2351" s="81" t="str">
        <f t="shared" si="348"/>
        <v/>
      </c>
      <c r="Q2351" s="5"/>
      <c r="R2351" s="81" t="str">
        <f t="shared" si="347"/>
        <v/>
      </c>
    </row>
    <row r="2352" spans="2:18" ht="13" x14ac:dyDescent="0.3">
      <c r="B2352" s="58">
        <f t="shared" si="349"/>
        <v>0</v>
      </c>
      <c r="C2352" s="58" t="str">
        <f t="shared" si="350"/>
        <v/>
      </c>
      <c r="D2352" s="58" t="str">
        <f>IF(OR(E2352=0,E2352=""),"",COUNTIF($E$7:E2352,E2352)&amp;E2352)</f>
        <v/>
      </c>
      <c r="E2352" s="58" t="str">
        <f t="shared" si="351"/>
        <v/>
      </c>
      <c r="F2352" s="57">
        <f t="shared" si="352"/>
        <v>0</v>
      </c>
      <c r="H2352" s="51"/>
      <c r="I2352" s="50"/>
      <c r="J2352" s="50"/>
      <c r="K2352" s="50"/>
      <c r="L2352" s="55" t="str">
        <f t="shared" si="346"/>
        <v/>
      </c>
      <c r="M2352" s="48"/>
      <c r="N2352" s="49"/>
      <c r="O2352" s="50"/>
      <c r="P2352" s="81" t="str">
        <f t="shared" si="348"/>
        <v/>
      </c>
      <c r="Q2352" s="5"/>
      <c r="R2352" s="81" t="str">
        <f t="shared" si="347"/>
        <v/>
      </c>
    </row>
    <row r="2353" spans="2:18" ht="13" x14ac:dyDescent="0.3">
      <c r="B2353" s="58">
        <f t="shared" si="349"/>
        <v>0</v>
      </c>
      <c r="C2353" s="58" t="str">
        <f t="shared" si="350"/>
        <v/>
      </c>
      <c r="D2353" s="58" t="str">
        <f>IF(OR(E2353=0,E2353=""),"",COUNTIF($E$7:E2353,E2353)&amp;E2353)</f>
        <v/>
      </c>
      <c r="E2353" s="58" t="str">
        <f t="shared" si="351"/>
        <v/>
      </c>
      <c r="F2353" s="57">
        <f t="shared" si="352"/>
        <v>0</v>
      </c>
      <c r="H2353" s="51"/>
      <c r="I2353" s="50"/>
      <c r="J2353" s="50"/>
      <c r="K2353" s="50"/>
      <c r="L2353" s="55" t="str">
        <f t="shared" si="346"/>
        <v/>
      </c>
      <c r="M2353" s="48"/>
      <c r="N2353" s="49"/>
      <c r="O2353" s="50"/>
      <c r="P2353" s="81" t="str">
        <f t="shared" si="348"/>
        <v/>
      </c>
      <c r="Q2353" s="5"/>
      <c r="R2353" s="81" t="str">
        <f t="shared" si="347"/>
        <v/>
      </c>
    </row>
    <row r="2354" spans="2:18" ht="13" x14ac:dyDescent="0.3">
      <c r="B2354" s="58">
        <f t="shared" si="349"/>
        <v>0</v>
      </c>
      <c r="C2354" s="58" t="str">
        <f t="shared" si="350"/>
        <v/>
      </c>
      <c r="D2354" s="58" t="str">
        <f>IF(OR(E2354=0,E2354=""),"",COUNTIF($E$7:E2354,E2354)&amp;E2354)</f>
        <v/>
      </c>
      <c r="E2354" s="58" t="str">
        <f t="shared" si="351"/>
        <v/>
      </c>
      <c r="F2354" s="57">
        <f t="shared" si="352"/>
        <v>0</v>
      </c>
      <c r="H2354" s="51"/>
      <c r="I2354" s="50"/>
      <c r="J2354" s="50"/>
      <c r="K2354" s="50"/>
      <c r="L2354" s="55" t="str">
        <f t="shared" si="346"/>
        <v/>
      </c>
      <c r="M2354" s="48"/>
      <c r="N2354" s="49"/>
      <c r="O2354" s="50"/>
      <c r="P2354" s="81" t="str">
        <f t="shared" si="348"/>
        <v/>
      </c>
      <c r="Q2354" s="5"/>
      <c r="R2354" s="81" t="str">
        <f t="shared" si="347"/>
        <v/>
      </c>
    </row>
    <row r="2355" spans="2:18" ht="13" x14ac:dyDescent="0.3">
      <c r="B2355" s="58">
        <f t="shared" si="349"/>
        <v>0</v>
      </c>
      <c r="C2355" s="58" t="str">
        <f t="shared" si="350"/>
        <v/>
      </c>
      <c r="D2355" s="58" t="str">
        <f>IF(OR(E2355=0,E2355=""),"",COUNTIF($E$7:E2355,E2355)&amp;E2355)</f>
        <v/>
      </c>
      <c r="E2355" s="58" t="str">
        <f t="shared" si="351"/>
        <v/>
      </c>
      <c r="F2355" s="57">
        <f t="shared" si="352"/>
        <v>0</v>
      </c>
      <c r="H2355" s="51"/>
      <c r="I2355" s="50"/>
      <c r="J2355" s="50"/>
      <c r="K2355" s="50"/>
      <c r="L2355" s="55" t="str">
        <f t="shared" si="346"/>
        <v/>
      </c>
      <c r="M2355" s="48"/>
      <c r="N2355" s="49"/>
      <c r="O2355" s="50"/>
      <c r="P2355" s="81" t="str">
        <f t="shared" si="348"/>
        <v/>
      </c>
      <c r="Q2355" s="5"/>
      <c r="R2355" s="81" t="str">
        <f t="shared" si="347"/>
        <v/>
      </c>
    </row>
    <row r="2356" spans="2:18" ht="13" x14ac:dyDescent="0.3">
      <c r="B2356" s="58">
        <f t="shared" si="349"/>
        <v>0</v>
      </c>
      <c r="C2356" s="58" t="str">
        <f t="shared" si="350"/>
        <v/>
      </c>
      <c r="D2356" s="58" t="str">
        <f>IF(OR(E2356=0,E2356=""),"",COUNTIF($E$7:E2356,E2356)&amp;E2356)</f>
        <v/>
      </c>
      <c r="E2356" s="58" t="str">
        <f t="shared" si="351"/>
        <v/>
      </c>
      <c r="F2356" s="57">
        <f t="shared" si="352"/>
        <v>0</v>
      </c>
      <c r="H2356" s="51"/>
      <c r="I2356" s="50"/>
      <c r="J2356" s="50"/>
      <c r="K2356" s="50"/>
      <c r="L2356" s="55" t="str">
        <f t="shared" si="346"/>
        <v/>
      </c>
      <c r="M2356" s="48"/>
      <c r="N2356" s="49"/>
      <c r="O2356" s="50"/>
      <c r="P2356" s="81" t="str">
        <f t="shared" si="348"/>
        <v/>
      </c>
      <c r="Q2356" s="5"/>
      <c r="R2356" s="81" t="str">
        <f t="shared" si="347"/>
        <v/>
      </c>
    </row>
    <row r="2357" spans="2:18" ht="13" x14ac:dyDescent="0.3">
      <c r="B2357" s="58">
        <f t="shared" si="349"/>
        <v>0</v>
      </c>
      <c r="C2357" s="58" t="str">
        <f t="shared" si="350"/>
        <v/>
      </c>
      <c r="D2357" s="58" t="str">
        <f>IF(OR(E2357=0,E2357=""),"",COUNTIF($E$7:E2357,E2357)&amp;E2357)</f>
        <v/>
      </c>
      <c r="E2357" s="58" t="str">
        <f t="shared" si="351"/>
        <v/>
      </c>
      <c r="F2357" s="57">
        <f t="shared" si="352"/>
        <v>0</v>
      </c>
      <c r="H2357" s="51"/>
      <c r="I2357" s="50"/>
      <c r="J2357" s="50"/>
      <c r="K2357" s="50"/>
      <c r="L2357" s="55" t="str">
        <f t="shared" si="346"/>
        <v/>
      </c>
      <c r="M2357" s="48"/>
      <c r="N2357" s="49"/>
      <c r="O2357" s="50"/>
      <c r="P2357" s="81" t="str">
        <f t="shared" si="348"/>
        <v/>
      </c>
      <c r="Q2357" s="5"/>
      <c r="R2357" s="81" t="str">
        <f t="shared" si="347"/>
        <v/>
      </c>
    </row>
    <row r="2358" spans="2:18" ht="13" x14ac:dyDescent="0.3">
      <c r="B2358" s="58">
        <f t="shared" si="349"/>
        <v>0</v>
      </c>
      <c r="C2358" s="58" t="str">
        <f t="shared" si="350"/>
        <v/>
      </c>
      <c r="D2358" s="58" t="str">
        <f>IF(OR(E2358=0,E2358=""),"",COUNTIF($E$7:E2358,E2358)&amp;E2358)</f>
        <v/>
      </c>
      <c r="E2358" s="58" t="str">
        <f t="shared" si="351"/>
        <v/>
      </c>
      <c r="F2358" s="57">
        <f t="shared" si="352"/>
        <v>0</v>
      </c>
      <c r="H2358" s="51"/>
      <c r="I2358" s="50"/>
      <c r="J2358" s="50"/>
      <c r="K2358" s="50"/>
      <c r="L2358" s="55" t="str">
        <f t="shared" si="346"/>
        <v/>
      </c>
      <c r="M2358" s="48"/>
      <c r="N2358" s="49"/>
      <c r="O2358" s="50"/>
      <c r="P2358" s="81" t="str">
        <f t="shared" si="348"/>
        <v/>
      </c>
      <c r="Q2358" s="5"/>
      <c r="R2358" s="81" t="str">
        <f t="shared" si="347"/>
        <v/>
      </c>
    </row>
    <row r="2359" spans="2:18" ht="13" x14ac:dyDescent="0.3">
      <c r="B2359" s="58">
        <f t="shared" si="349"/>
        <v>0</v>
      </c>
      <c r="C2359" s="58" t="str">
        <f t="shared" si="350"/>
        <v/>
      </c>
      <c r="D2359" s="58" t="str">
        <f>IF(OR(E2359=0,E2359=""),"",COUNTIF($E$7:E2359,E2359)&amp;E2359)</f>
        <v/>
      </c>
      <c r="E2359" s="58" t="str">
        <f t="shared" si="351"/>
        <v/>
      </c>
      <c r="F2359" s="57">
        <f t="shared" si="352"/>
        <v>0</v>
      </c>
      <c r="H2359" s="51"/>
      <c r="I2359" s="50"/>
      <c r="J2359" s="50"/>
      <c r="K2359" s="50"/>
      <c r="L2359" s="55" t="str">
        <f t="shared" si="346"/>
        <v/>
      </c>
      <c r="M2359" s="48"/>
      <c r="N2359" s="49"/>
      <c r="O2359" s="50"/>
      <c r="P2359" s="81" t="str">
        <f t="shared" si="348"/>
        <v/>
      </c>
      <c r="Q2359" s="5"/>
      <c r="R2359" s="81" t="str">
        <f t="shared" si="347"/>
        <v/>
      </c>
    </row>
    <row r="2360" spans="2:18" ht="13" x14ac:dyDescent="0.3">
      <c r="B2360" s="58">
        <f t="shared" si="349"/>
        <v>0</v>
      </c>
      <c r="C2360" s="58" t="str">
        <f t="shared" si="350"/>
        <v/>
      </c>
      <c r="D2360" s="58" t="str">
        <f>IF(OR(E2360=0,E2360=""),"",COUNTIF($E$7:E2360,E2360)&amp;E2360)</f>
        <v/>
      </c>
      <c r="E2360" s="58" t="str">
        <f t="shared" si="351"/>
        <v/>
      </c>
      <c r="F2360" s="57">
        <f t="shared" si="352"/>
        <v>0</v>
      </c>
      <c r="H2360" s="51"/>
      <c r="I2360" s="50"/>
      <c r="J2360" s="50"/>
      <c r="K2360" s="50"/>
      <c r="L2360" s="55" t="str">
        <f t="shared" si="346"/>
        <v/>
      </c>
      <c r="M2360" s="48"/>
      <c r="N2360" s="49"/>
      <c r="O2360" s="50"/>
      <c r="P2360" s="81" t="str">
        <f t="shared" si="348"/>
        <v/>
      </c>
      <c r="Q2360" s="5"/>
      <c r="R2360" s="81" t="str">
        <f t="shared" si="347"/>
        <v/>
      </c>
    </row>
    <row r="2361" spans="2:18" ht="13" x14ac:dyDescent="0.3">
      <c r="B2361" s="58">
        <f t="shared" si="349"/>
        <v>0</v>
      </c>
      <c r="C2361" s="58" t="str">
        <f t="shared" si="350"/>
        <v/>
      </c>
      <c r="D2361" s="58" t="str">
        <f>IF(OR(E2361=0,E2361=""),"",COUNTIF($E$7:E2361,E2361)&amp;E2361)</f>
        <v/>
      </c>
      <c r="E2361" s="58" t="str">
        <f t="shared" si="351"/>
        <v/>
      </c>
      <c r="F2361" s="57">
        <f t="shared" si="352"/>
        <v>0</v>
      </c>
      <c r="H2361" s="51"/>
      <c r="I2361" s="50"/>
      <c r="J2361" s="50"/>
      <c r="K2361" s="50"/>
      <c r="L2361" s="55" t="str">
        <f t="shared" si="346"/>
        <v/>
      </c>
      <c r="M2361" s="48"/>
      <c r="N2361" s="49"/>
      <c r="O2361" s="50"/>
      <c r="P2361" s="81" t="str">
        <f t="shared" si="348"/>
        <v/>
      </c>
      <c r="Q2361" s="5"/>
      <c r="R2361" s="81" t="str">
        <f t="shared" si="347"/>
        <v/>
      </c>
    </row>
    <row r="2362" spans="2:18" ht="13" x14ac:dyDescent="0.3">
      <c r="B2362" s="58">
        <f t="shared" si="349"/>
        <v>0</v>
      </c>
      <c r="C2362" s="58" t="str">
        <f t="shared" si="350"/>
        <v/>
      </c>
      <c r="D2362" s="58" t="str">
        <f>IF(OR(E2362=0,E2362=""),"",COUNTIF($E$7:E2362,E2362)&amp;E2362)</f>
        <v/>
      </c>
      <c r="E2362" s="58" t="str">
        <f t="shared" si="351"/>
        <v/>
      </c>
      <c r="F2362" s="57">
        <f t="shared" si="352"/>
        <v>0</v>
      </c>
      <c r="H2362" s="51"/>
      <c r="I2362" s="50"/>
      <c r="J2362" s="50"/>
      <c r="K2362" s="50"/>
      <c r="L2362" s="55" t="str">
        <f t="shared" si="346"/>
        <v/>
      </c>
      <c r="M2362" s="48"/>
      <c r="N2362" s="49"/>
      <c r="O2362" s="50"/>
      <c r="P2362" s="81" t="str">
        <f t="shared" si="348"/>
        <v/>
      </c>
      <c r="Q2362" s="5"/>
      <c r="R2362" s="81" t="str">
        <f t="shared" si="347"/>
        <v/>
      </c>
    </row>
    <row r="2363" spans="2:18" ht="13" x14ac:dyDescent="0.3">
      <c r="B2363" s="58">
        <f t="shared" si="349"/>
        <v>0</v>
      </c>
      <c r="C2363" s="58" t="str">
        <f t="shared" si="350"/>
        <v/>
      </c>
      <c r="D2363" s="58" t="str">
        <f>IF(OR(E2363=0,E2363=""),"",COUNTIF($E$7:E2363,E2363)&amp;E2363)</f>
        <v/>
      </c>
      <c r="E2363" s="58" t="str">
        <f t="shared" si="351"/>
        <v/>
      </c>
      <c r="F2363" s="57">
        <f t="shared" si="352"/>
        <v>0</v>
      </c>
      <c r="H2363" s="51"/>
      <c r="I2363" s="50"/>
      <c r="J2363" s="50"/>
      <c r="K2363" s="50"/>
      <c r="L2363" s="55" t="str">
        <f t="shared" ref="L2363:L2426" si="353">IFERROR(IF(K2363="","",VLOOKUP(K2363,T_Akun,2,0)),"Cek Kembali Kode Akun nya!!!")</f>
        <v/>
      </c>
      <c r="M2363" s="48"/>
      <c r="N2363" s="49"/>
      <c r="O2363" s="50"/>
      <c r="P2363" s="81" t="str">
        <f t="shared" si="348"/>
        <v/>
      </c>
      <c r="Q2363" s="5"/>
      <c r="R2363" s="81" t="str">
        <f t="shared" si="347"/>
        <v/>
      </c>
    </row>
    <row r="2364" spans="2:18" ht="13" x14ac:dyDescent="0.3">
      <c r="B2364" s="58">
        <f t="shared" si="349"/>
        <v>0</v>
      </c>
      <c r="C2364" s="58" t="str">
        <f t="shared" si="350"/>
        <v/>
      </c>
      <c r="D2364" s="58" t="str">
        <f>IF(OR(E2364=0,E2364=""),"",COUNTIF($E$7:E2364,E2364)&amp;E2364)</f>
        <v/>
      </c>
      <c r="E2364" s="58" t="str">
        <f t="shared" si="351"/>
        <v/>
      </c>
      <c r="F2364" s="57">
        <f t="shared" si="352"/>
        <v>0</v>
      </c>
      <c r="H2364" s="51"/>
      <c r="I2364" s="50"/>
      <c r="J2364" s="50"/>
      <c r="K2364" s="50"/>
      <c r="L2364" s="55" t="str">
        <f t="shared" si="353"/>
        <v/>
      </c>
      <c r="M2364" s="48"/>
      <c r="N2364" s="49"/>
      <c r="O2364" s="50"/>
      <c r="P2364" s="81" t="str">
        <f t="shared" si="348"/>
        <v/>
      </c>
      <c r="Q2364" s="5"/>
      <c r="R2364" s="81" t="str">
        <f t="shared" si="347"/>
        <v/>
      </c>
    </row>
    <row r="2365" spans="2:18" ht="13" x14ac:dyDescent="0.3">
      <c r="B2365" s="58">
        <f t="shared" si="349"/>
        <v>0</v>
      </c>
      <c r="C2365" s="58" t="str">
        <f t="shared" si="350"/>
        <v/>
      </c>
      <c r="D2365" s="58" t="str">
        <f>IF(OR(E2365=0,E2365=""),"",COUNTIF($E$7:E2365,E2365)&amp;E2365)</f>
        <v/>
      </c>
      <c r="E2365" s="58" t="str">
        <f t="shared" si="351"/>
        <v/>
      </c>
      <c r="F2365" s="57">
        <f t="shared" si="352"/>
        <v>0</v>
      </c>
      <c r="H2365" s="51"/>
      <c r="I2365" s="50"/>
      <c r="J2365" s="50"/>
      <c r="K2365" s="50"/>
      <c r="L2365" s="55" t="str">
        <f t="shared" si="353"/>
        <v/>
      </c>
      <c r="M2365" s="48"/>
      <c r="N2365" s="49"/>
      <c r="O2365" s="50"/>
      <c r="P2365" s="81" t="str">
        <f t="shared" si="348"/>
        <v/>
      </c>
      <c r="Q2365" s="5"/>
      <c r="R2365" s="81" t="str">
        <f t="shared" si="347"/>
        <v/>
      </c>
    </row>
    <row r="2366" spans="2:18" ht="13" x14ac:dyDescent="0.3">
      <c r="B2366" s="58">
        <f t="shared" si="349"/>
        <v>0</v>
      </c>
      <c r="C2366" s="58" t="str">
        <f t="shared" si="350"/>
        <v/>
      </c>
      <c r="D2366" s="58" t="str">
        <f>IF(OR(E2366=0,E2366=""),"",COUNTIF($E$7:E2366,E2366)&amp;E2366)</f>
        <v/>
      </c>
      <c r="E2366" s="58" t="str">
        <f t="shared" si="351"/>
        <v/>
      </c>
      <c r="F2366" s="57">
        <f t="shared" si="352"/>
        <v>0</v>
      </c>
      <c r="H2366" s="51"/>
      <c r="I2366" s="50"/>
      <c r="J2366" s="50"/>
      <c r="K2366" s="50"/>
      <c r="L2366" s="55" t="str">
        <f t="shared" si="353"/>
        <v/>
      </c>
      <c r="M2366" s="48"/>
      <c r="N2366" s="49"/>
      <c r="O2366" s="50"/>
      <c r="P2366" s="81" t="str">
        <f t="shared" si="348"/>
        <v/>
      </c>
      <c r="Q2366" s="5"/>
      <c r="R2366" s="81" t="str">
        <f t="shared" si="347"/>
        <v/>
      </c>
    </row>
    <row r="2367" spans="2:18" ht="13" x14ac:dyDescent="0.3">
      <c r="B2367" s="58">
        <f t="shared" si="349"/>
        <v>0</v>
      </c>
      <c r="C2367" s="58" t="str">
        <f t="shared" si="350"/>
        <v/>
      </c>
      <c r="D2367" s="58" t="str">
        <f>IF(OR(E2367=0,E2367=""),"",COUNTIF($E$7:E2367,E2367)&amp;E2367)</f>
        <v/>
      </c>
      <c r="E2367" s="58" t="str">
        <f t="shared" si="351"/>
        <v/>
      </c>
      <c r="F2367" s="57">
        <f t="shared" si="352"/>
        <v>0</v>
      </c>
      <c r="H2367" s="51"/>
      <c r="I2367" s="50"/>
      <c r="J2367" s="50"/>
      <c r="K2367" s="50"/>
      <c r="L2367" s="55" t="str">
        <f t="shared" si="353"/>
        <v/>
      </c>
      <c r="M2367" s="48"/>
      <c r="N2367" s="49"/>
      <c r="O2367" s="50"/>
      <c r="P2367" s="81" t="str">
        <f t="shared" si="348"/>
        <v/>
      </c>
      <c r="Q2367" s="5"/>
      <c r="R2367" s="81" t="str">
        <f t="shared" si="347"/>
        <v/>
      </c>
    </row>
    <row r="2368" spans="2:18" ht="13" x14ac:dyDescent="0.3">
      <c r="B2368" s="58">
        <f t="shared" si="349"/>
        <v>0</v>
      </c>
      <c r="C2368" s="58" t="str">
        <f t="shared" si="350"/>
        <v/>
      </c>
      <c r="D2368" s="58" t="str">
        <f>IF(OR(E2368=0,E2368=""),"",COUNTIF($E$7:E2368,E2368)&amp;E2368)</f>
        <v/>
      </c>
      <c r="E2368" s="58" t="str">
        <f t="shared" si="351"/>
        <v/>
      </c>
      <c r="F2368" s="57">
        <f t="shared" si="352"/>
        <v>0</v>
      </c>
      <c r="H2368" s="51"/>
      <c r="I2368" s="50"/>
      <c r="J2368" s="50"/>
      <c r="K2368" s="50"/>
      <c r="L2368" s="55" t="str">
        <f t="shared" si="353"/>
        <v/>
      </c>
      <c r="M2368" s="48"/>
      <c r="N2368" s="49"/>
      <c r="O2368" s="50"/>
      <c r="P2368" s="81" t="str">
        <f t="shared" si="348"/>
        <v/>
      </c>
      <c r="Q2368" s="5"/>
      <c r="R2368" s="81" t="str">
        <f t="shared" si="347"/>
        <v/>
      </c>
    </row>
    <row r="2369" spans="2:18" ht="13" x14ac:dyDescent="0.3">
      <c r="B2369" s="58">
        <f t="shared" si="349"/>
        <v>0</v>
      </c>
      <c r="C2369" s="58" t="str">
        <f t="shared" si="350"/>
        <v/>
      </c>
      <c r="D2369" s="58" t="str">
        <f>IF(OR(E2369=0,E2369=""),"",COUNTIF($E$7:E2369,E2369)&amp;E2369)</f>
        <v/>
      </c>
      <c r="E2369" s="58" t="str">
        <f t="shared" si="351"/>
        <v/>
      </c>
      <c r="F2369" s="57">
        <f t="shared" si="352"/>
        <v>0</v>
      </c>
      <c r="H2369" s="51"/>
      <c r="I2369" s="50"/>
      <c r="J2369" s="50"/>
      <c r="K2369" s="50"/>
      <c r="L2369" s="55" t="str">
        <f t="shared" si="353"/>
        <v/>
      </c>
      <c r="M2369" s="48"/>
      <c r="N2369" s="49"/>
      <c r="O2369" s="50"/>
      <c r="P2369" s="81" t="str">
        <f t="shared" si="348"/>
        <v/>
      </c>
      <c r="Q2369" s="5"/>
      <c r="R2369" s="81" t="str">
        <f t="shared" si="347"/>
        <v/>
      </c>
    </row>
    <row r="2370" spans="2:18" ht="13" x14ac:dyDescent="0.3">
      <c r="B2370" s="58">
        <f t="shared" si="349"/>
        <v>0</v>
      </c>
      <c r="C2370" s="58" t="str">
        <f t="shared" si="350"/>
        <v/>
      </c>
      <c r="D2370" s="58" t="str">
        <f>IF(OR(E2370=0,E2370=""),"",COUNTIF($E$7:E2370,E2370)&amp;E2370)</f>
        <v/>
      </c>
      <c r="E2370" s="58" t="str">
        <f t="shared" si="351"/>
        <v/>
      </c>
      <c r="F2370" s="57">
        <f t="shared" si="352"/>
        <v>0</v>
      </c>
      <c r="H2370" s="51"/>
      <c r="I2370" s="50"/>
      <c r="J2370" s="50"/>
      <c r="K2370" s="50"/>
      <c r="L2370" s="55" t="str">
        <f t="shared" si="353"/>
        <v/>
      </c>
      <c r="M2370" s="48"/>
      <c r="N2370" s="49"/>
      <c r="O2370" s="50"/>
      <c r="P2370" s="81" t="str">
        <f t="shared" si="348"/>
        <v/>
      </c>
      <c r="Q2370" s="5"/>
      <c r="R2370" s="81" t="str">
        <f t="shared" si="347"/>
        <v/>
      </c>
    </row>
    <row r="2371" spans="2:18" ht="13" x14ac:dyDescent="0.3">
      <c r="B2371" s="58">
        <f t="shared" si="349"/>
        <v>0</v>
      </c>
      <c r="C2371" s="58" t="str">
        <f t="shared" si="350"/>
        <v/>
      </c>
      <c r="D2371" s="58" t="str">
        <f>IF(OR(E2371=0,E2371=""),"",COUNTIF($E$7:E2371,E2371)&amp;E2371)</f>
        <v/>
      </c>
      <c r="E2371" s="58" t="str">
        <f t="shared" si="351"/>
        <v/>
      </c>
      <c r="F2371" s="57">
        <f t="shared" si="352"/>
        <v>0</v>
      </c>
      <c r="H2371" s="51"/>
      <c r="I2371" s="50"/>
      <c r="J2371" s="50"/>
      <c r="K2371" s="50"/>
      <c r="L2371" s="55" t="str">
        <f t="shared" si="353"/>
        <v/>
      </c>
      <c r="M2371" s="48"/>
      <c r="N2371" s="49"/>
      <c r="O2371" s="50"/>
      <c r="P2371" s="81" t="str">
        <f t="shared" si="348"/>
        <v/>
      </c>
      <c r="Q2371" s="5"/>
      <c r="R2371" s="81" t="str">
        <f t="shared" si="347"/>
        <v/>
      </c>
    </row>
    <row r="2372" spans="2:18" ht="13" x14ac:dyDescent="0.3">
      <c r="B2372" s="58">
        <f t="shared" si="349"/>
        <v>0</v>
      </c>
      <c r="C2372" s="58" t="str">
        <f t="shared" si="350"/>
        <v/>
      </c>
      <c r="D2372" s="58" t="str">
        <f>IF(OR(E2372=0,E2372=""),"",COUNTIF($E$7:E2372,E2372)&amp;E2372)</f>
        <v/>
      </c>
      <c r="E2372" s="58" t="str">
        <f t="shared" si="351"/>
        <v/>
      </c>
      <c r="F2372" s="57">
        <f t="shared" si="352"/>
        <v>0</v>
      </c>
      <c r="H2372" s="51"/>
      <c r="I2372" s="50"/>
      <c r="J2372" s="50"/>
      <c r="K2372" s="50"/>
      <c r="L2372" s="55" t="str">
        <f t="shared" si="353"/>
        <v/>
      </c>
      <c r="M2372" s="48"/>
      <c r="N2372" s="49"/>
      <c r="O2372" s="50"/>
      <c r="P2372" s="81" t="str">
        <f t="shared" si="348"/>
        <v/>
      </c>
      <c r="Q2372" s="5"/>
      <c r="R2372" s="81" t="str">
        <f t="shared" si="347"/>
        <v/>
      </c>
    </row>
    <row r="2373" spans="2:18" ht="13" x14ac:dyDescent="0.3">
      <c r="B2373" s="58">
        <f t="shared" si="349"/>
        <v>0</v>
      </c>
      <c r="C2373" s="58" t="str">
        <f t="shared" si="350"/>
        <v/>
      </c>
      <c r="D2373" s="58" t="str">
        <f>IF(OR(E2373=0,E2373=""),"",COUNTIF($E$7:E2373,E2373)&amp;E2373)</f>
        <v/>
      </c>
      <c r="E2373" s="58" t="str">
        <f t="shared" si="351"/>
        <v/>
      </c>
      <c r="F2373" s="57">
        <f t="shared" si="352"/>
        <v>0</v>
      </c>
      <c r="H2373" s="51"/>
      <c r="I2373" s="50"/>
      <c r="J2373" s="50"/>
      <c r="K2373" s="50"/>
      <c r="L2373" s="55" t="str">
        <f t="shared" si="353"/>
        <v/>
      </c>
      <c r="M2373" s="48"/>
      <c r="N2373" s="49"/>
      <c r="O2373" s="50"/>
      <c r="P2373" s="81" t="str">
        <f t="shared" si="348"/>
        <v/>
      </c>
      <c r="Q2373" s="5"/>
      <c r="R2373" s="81" t="str">
        <f t="shared" si="347"/>
        <v/>
      </c>
    </row>
    <row r="2374" spans="2:18" ht="13" x14ac:dyDescent="0.3">
      <c r="B2374" s="58">
        <f t="shared" si="349"/>
        <v>0</v>
      </c>
      <c r="C2374" s="58" t="str">
        <f t="shared" si="350"/>
        <v/>
      </c>
      <c r="D2374" s="58" t="str">
        <f>IF(OR(E2374=0,E2374=""),"",COUNTIF($E$7:E2374,E2374)&amp;E2374)</f>
        <v/>
      </c>
      <c r="E2374" s="58" t="str">
        <f t="shared" si="351"/>
        <v/>
      </c>
      <c r="F2374" s="57">
        <f t="shared" si="352"/>
        <v>0</v>
      </c>
      <c r="H2374" s="51"/>
      <c r="I2374" s="50"/>
      <c r="J2374" s="50"/>
      <c r="K2374" s="50"/>
      <c r="L2374" s="55" t="str">
        <f t="shared" si="353"/>
        <v/>
      </c>
      <c r="M2374" s="48"/>
      <c r="N2374" s="49"/>
      <c r="O2374" s="50"/>
      <c r="P2374" s="81" t="str">
        <f t="shared" si="348"/>
        <v/>
      </c>
      <c r="Q2374" s="5"/>
      <c r="R2374" s="81" t="str">
        <f t="shared" si="347"/>
        <v/>
      </c>
    </row>
    <row r="2375" spans="2:18" ht="13" x14ac:dyDescent="0.3">
      <c r="B2375" s="58">
        <f t="shared" si="349"/>
        <v>0</v>
      </c>
      <c r="C2375" s="58" t="str">
        <f t="shared" si="350"/>
        <v/>
      </c>
      <c r="D2375" s="58" t="str">
        <f>IF(OR(E2375=0,E2375=""),"",COUNTIF($E$7:E2375,E2375)&amp;E2375)</f>
        <v/>
      </c>
      <c r="E2375" s="58" t="str">
        <f t="shared" si="351"/>
        <v/>
      </c>
      <c r="F2375" s="57">
        <f t="shared" si="352"/>
        <v>0</v>
      </c>
      <c r="H2375" s="51"/>
      <c r="I2375" s="50"/>
      <c r="J2375" s="50"/>
      <c r="K2375" s="50"/>
      <c r="L2375" s="55" t="str">
        <f t="shared" si="353"/>
        <v/>
      </c>
      <c r="M2375" s="48"/>
      <c r="N2375" s="49"/>
      <c r="O2375" s="50"/>
      <c r="P2375" s="81" t="str">
        <f t="shared" si="348"/>
        <v/>
      </c>
      <c r="Q2375" s="5"/>
      <c r="R2375" s="81" t="str">
        <f t="shared" si="347"/>
        <v/>
      </c>
    </row>
    <row r="2376" spans="2:18" ht="13" x14ac:dyDescent="0.3">
      <c r="B2376" s="58">
        <f t="shared" si="349"/>
        <v>0</v>
      </c>
      <c r="C2376" s="58" t="str">
        <f t="shared" si="350"/>
        <v/>
      </c>
      <c r="D2376" s="58" t="str">
        <f>IF(OR(E2376=0,E2376=""),"",COUNTIF($E$7:E2376,E2376)&amp;E2376)</f>
        <v/>
      </c>
      <c r="E2376" s="58" t="str">
        <f t="shared" si="351"/>
        <v/>
      </c>
      <c r="F2376" s="57">
        <f t="shared" si="352"/>
        <v>0</v>
      </c>
      <c r="H2376" s="51"/>
      <c r="I2376" s="50"/>
      <c r="J2376" s="50"/>
      <c r="K2376" s="50"/>
      <c r="L2376" s="55" t="str">
        <f t="shared" si="353"/>
        <v/>
      </c>
      <c r="M2376" s="48"/>
      <c r="N2376" s="49"/>
      <c r="O2376" s="50"/>
      <c r="P2376" s="81" t="str">
        <f t="shared" si="348"/>
        <v/>
      </c>
      <c r="Q2376" s="5"/>
      <c r="R2376" s="81" t="str">
        <f t="shared" si="347"/>
        <v/>
      </c>
    </row>
    <row r="2377" spans="2:18" ht="13" x14ac:dyDescent="0.3">
      <c r="B2377" s="58">
        <f t="shared" si="349"/>
        <v>0</v>
      </c>
      <c r="C2377" s="58" t="str">
        <f t="shared" si="350"/>
        <v/>
      </c>
      <c r="D2377" s="58" t="str">
        <f>IF(OR(E2377=0,E2377=""),"",COUNTIF($E$7:E2377,E2377)&amp;E2377)</f>
        <v/>
      </c>
      <c r="E2377" s="58" t="str">
        <f t="shared" si="351"/>
        <v/>
      </c>
      <c r="F2377" s="57">
        <f t="shared" si="352"/>
        <v>0</v>
      </c>
      <c r="H2377" s="51"/>
      <c r="I2377" s="50"/>
      <c r="J2377" s="50"/>
      <c r="K2377" s="50"/>
      <c r="L2377" s="55" t="str">
        <f t="shared" si="353"/>
        <v/>
      </c>
      <c r="M2377" s="48"/>
      <c r="N2377" s="49"/>
      <c r="O2377" s="50"/>
      <c r="P2377" s="81" t="str">
        <f t="shared" si="348"/>
        <v/>
      </c>
      <c r="Q2377" s="5"/>
      <c r="R2377" s="81" t="str">
        <f t="shared" si="347"/>
        <v/>
      </c>
    </row>
    <row r="2378" spans="2:18" ht="13" x14ac:dyDescent="0.3">
      <c r="B2378" s="58">
        <f t="shared" si="349"/>
        <v>0</v>
      </c>
      <c r="C2378" s="58" t="str">
        <f t="shared" si="350"/>
        <v/>
      </c>
      <c r="D2378" s="58" t="str">
        <f>IF(OR(E2378=0,E2378=""),"",COUNTIF($E$7:E2378,E2378)&amp;E2378)</f>
        <v/>
      </c>
      <c r="E2378" s="58" t="str">
        <f t="shared" si="351"/>
        <v/>
      </c>
      <c r="F2378" s="57">
        <f t="shared" si="352"/>
        <v>0</v>
      </c>
      <c r="H2378" s="51"/>
      <c r="I2378" s="50"/>
      <c r="J2378" s="50"/>
      <c r="K2378" s="50"/>
      <c r="L2378" s="55" t="str">
        <f t="shared" si="353"/>
        <v/>
      </c>
      <c r="M2378" s="48"/>
      <c r="N2378" s="49"/>
      <c r="O2378" s="50"/>
      <c r="P2378" s="81" t="str">
        <f t="shared" si="348"/>
        <v/>
      </c>
      <c r="Q2378" s="5"/>
      <c r="R2378" s="81" t="str">
        <f t="shared" si="347"/>
        <v/>
      </c>
    </row>
    <row r="2379" spans="2:18" ht="13" x14ac:dyDescent="0.3">
      <c r="B2379" s="58">
        <f t="shared" si="349"/>
        <v>0</v>
      </c>
      <c r="C2379" s="58" t="str">
        <f t="shared" si="350"/>
        <v/>
      </c>
      <c r="D2379" s="58" t="str">
        <f>IF(OR(E2379=0,E2379=""),"",COUNTIF($E$7:E2379,E2379)&amp;E2379)</f>
        <v/>
      </c>
      <c r="E2379" s="58" t="str">
        <f t="shared" si="351"/>
        <v/>
      </c>
      <c r="F2379" s="57">
        <f t="shared" si="352"/>
        <v>0</v>
      </c>
      <c r="H2379" s="51"/>
      <c r="I2379" s="50"/>
      <c r="J2379" s="50"/>
      <c r="K2379" s="50"/>
      <c r="L2379" s="55" t="str">
        <f t="shared" si="353"/>
        <v/>
      </c>
      <c r="M2379" s="48"/>
      <c r="N2379" s="49"/>
      <c r="O2379" s="50"/>
      <c r="P2379" s="81" t="str">
        <f t="shared" si="348"/>
        <v/>
      </c>
      <c r="Q2379" s="5"/>
      <c r="R2379" s="81" t="str">
        <f t="shared" si="347"/>
        <v/>
      </c>
    </row>
    <row r="2380" spans="2:18" ht="13" x14ac:dyDescent="0.3">
      <c r="B2380" s="58">
        <f t="shared" si="349"/>
        <v>0</v>
      </c>
      <c r="C2380" s="58" t="str">
        <f t="shared" si="350"/>
        <v/>
      </c>
      <c r="D2380" s="58" t="str">
        <f>IF(OR(E2380=0,E2380=""),"",COUNTIF($E$7:E2380,E2380)&amp;E2380)</f>
        <v/>
      </c>
      <c r="E2380" s="58" t="str">
        <f t="shared" si="351"/>
        <v/>
      </c>
      <c r="F2380" s="57">
        <f t="shared" si="352"/>
        <v>0</v>
      </c>
      <c r="H2380" s="51"/>
      <c r="I2380" s="50"/>
      <c r="J2380" s="50"/>
      <c r="K2380" s="50"/>
      <c r="L2380" s="55" t="str">
        <f t="shared" si="353"/>
        <v/>
      </c>
      <c r="M2380" s="48"/>
      <c r="N2380" s="49"/>
      <c r="O2380" s="50"/>
      <c r="P2380" s="81" t="str">
        <f t="shared" si="348"/>
        <v/>
      </c>
      <c r="Q2380" s="5"/>
      <c r="R2380" s="81" t="str">
        <f t="shared" si="347"/>
        <v/>
      </c>
    </row>
    <row r="2381" spans="2:18" ht="13" x14ac:dyDescent="0.3">
      <c r="B2381" s="58">
        <f t="shared" si="349"/>
        <v>0</v>
      </c>
      <c r="C2381" s="58" t="str">
        <f t="shared" si="350"/>
        <v/>
      </c>
      <c r="D2381" s="58" t="str">
        <f>IF(OR(E2381=0,E2381=""),"",COUNTIF($E$7:E2381,E2381)&amp;E2381)</f>
        <v/>
      </c>
      <c r="E2381" s="58" t="str">
        <f t="shared" si="351"/>
        <v/>
      </c>
      <c r="F2381" s="57">
        <f t="shared" si="352"/>
        <v>0</v>
      </c>
      <c r="H2381" s="51"/>
      <c r="I2381" s="50"/>
      <c r="J2381" s="50"/>
      <c r="K2381" s="50"/>
      <c r="L2381" s="55" t="str">
        <f t="shared" si="353"/>
        <v/>
      </c>
      <c r="M2381" s="48"/>
      <c r="N2381" s="49"/>
      <c r="O2381" s="50"/>
      <c r="P2381" s="81" t="str">
        <f t="shared" si="348"/>
        <v/>
      </c>
      <c r="Q2381" s="5"/>
      <c r="R2381" s="81" t="str">
        <f t="shared" si="347"/>
        <v/>
      </c>
    </row>
    <row r="2382" spans="2:18" ht="13" x14ac:dyDescent="0.3">
      <c r="B2382" s="58">
        <f t="shared" si="349"/>
        <v>0</v>
      </c>
      <c r="C2382" s="58" t="str">
        <f t="shared" si="350"/>
        <v/>
      </c>
      <c r="D2382" s="58" t="str">
        <f>IF(OR(E2382=0,E2382=""),"",COUNTIF($E$7:E2382,E2382)&amp;E2382)</f>
        <v/>
      </c>
      <c r="E2382" s="58" t="str">
        <f t="shared" si="351"/>
        <v/>
      </c>
      <c r="F2382" s="57">
        <f t="shared" si="352"/>
        <v>0</v>
      </c>
      <c r="H2382" s="51"/>
      <c r="I2382" s="50"/>
      <c r="J2382" s="50"/>
      <c r="K2382" s="50"/>
      <c r="L2382" s="55" t="str">
        <f t="shared" si="353"/>
        <v/>
      </c>
      <c r="M2382" s="48"/>
      <c r="N2382" s="49"/>
      <c r="O2382" s="50"/>
      <c r="P2382" s="81" t="str">
        <f t="shared" si="348"/>
        <v/>
      </c>
      <c r="Q2382" s="5"/>
      <c r="R2382" s="81" t="str">
        <f t="shared" si="347"/>
        <v/>
      </c>
    </row>
    <row r="2383" spans="2:18" ht="13" x14ac:dyDescent="0.3">
      <c r="B2383" s="58">
        <f t="shared" si="349"/>
        <v>0</v>
      </c>
      <c r="C2383" s="58" t="str">
        <f t="shared" si="350"/>
        <v/>
      </c>
      <c r="D2383" s="58" t="str">
        <f>IF(OR(E2383=0,E2383=""),"",COUNTIF($E$7:E2383,E2383)&amp;E2383)</f>
        <v/>
      </c>
      <c r="E2383" s="58" t="str">
        <f t="shared" si="351"/>
        <v/>
      </c>
      <c r="F2383" s="57">
        <f t="shared" si="352"/>
        <v>0</v>
      </c>
      <c r="H2383" s="51"/>
      <c r="I2383" s="50"/>
      <c r="J2383" s="50"/>
      <c r="K2383" s="50"/>
      <c r="L2383" s="55" t="str">
        <f t="shared" si="353"/>
        <v/>
      </c>
      <c r="M2383" s="48"/>
      <c r="N2383" s="49"/>
      <c r="O2383" s="50"/>
      <c r="P2383" s="81" t="str">
        <f t="shared" si="348"/>
        <v/>
      </c>
      <c r="Q2383" s="5"/>
      <c r="R2383" s="81" t="str">
        <f t="shared" si="347"/>
        <v/>
      </c>
    </row>
    <row r="2384" spans="2:18" ht="13" x14ac:dyDescent="0.3">
      <c r="B2384" s="58">
        <f t="shared" si="349"/>
        <v>0</v>
      </c>
      <c r="C2384" s="58" t="str">
        <f t="shared" si="350"/>
        <v/>
      </c>
      <c r="D2384" s="58" t="str">
        <f>IF(OR(E2384=0,E2384=""),"",COUNTIF($E$7:E2384,E2384)&amp;E2384)</f>
        <v/>
      </c>
      <c r="E2384" s="58" t="str">
        <f t="shared" si="351"/>
        <v/>
      </c>
      <c r="F2384" s="57">
        <f t="shared" si="352"/>
        <v>0</v>
      </c>
      <c r="H2384" s="51"/>
      <c r="I2384" s="50"/>
      <c r="J2384" s="50"/>
      <c r="K2384" s="50"/>
      <c r="L2384" s="55" t="str">
        <f t="shared" si="353"/>
        <v/>
      </c>
      <c r="M2384" s="48"/>
      <c r="N2384" s="49"/>
      <c r="O2384" s="50"/>
      <c r="P2384" s="81" t="str">
        <f t="shared" si="348"/>
        <v/>
      </c>
      <c r="Q2384" s="5"/>
      <c r="R2384" s="81" t="str">
        <f t="shared" si="347"/>
        <v/>
      </c>
    </row>
    <row r="2385" spans="2:18" ht="13" x14ac:dyDescent="0.3">
      <c r="B2385" s="58">
        <f t="shared" si="349"/>
        <v>0</v>
      </c>
      <c r="C2385" s="58" t="str">
        <f t="shared" si="350"/>
        <v/>
      </c>
      <c r="D2385" s="58" t="str">
        <f>IF(OR(E2385=0,E2385=""),"",COUNTIF($E$7:E2385,E2385)&amp;E2385)</f>
        <v/>
      </c>
      <c r="E2385" s="58" t="str">
        <f t="shared" si="351"/>
        <v/>
      </c>
      <c r="F2385" s="57">
        <f t="shared" si="352"/>
        <v>0</v>
      </c>
      <c r="H2385" s="51"/>
      <c r="I2385" s="50"/>
      <c r="J2385" s="50"/>
      <c r="K2385" s="50"/>
      <c r="L2385" s="55" t="str">
        <f t="shared" si="353"/>
        <v/>
      </c>
      <c r="M2385" s="48"/>
      <c r="N2385" s="49"/>
      <c r="O2385" s="50"/>
      <c r="P2385" s="81" t="str">
        <f t="shared" si="348"/>
        <v/>
      </c>
      <c r="Q2385" s="5"/>
      <c r="R2385" s="81" t="str">
        <f t="shared" si="347"/>
        <v/>
      </c>
    </row>
    <row r="2386" spans="2:18" ht="13" x14ac:dyDescent="0.3">
      <c r="B2386" s="58">
        <f t="shared" si="349"/>
        <v>0</v>
      </c>
      <c r="C2386" s="58" t="str">
        <f t="shared" si="350"/>
        <v/>
      </c>
      <c r="D2386" s="58" t="str">
        <f>IF(OR(E2386=0,E2386=""),"",COUNTIF($E$7:E2386,E2386)&amp;E2386)</f>
        <v/>
      </c>
      <c r="E2386" s="58" t="str">
        <f t="shared" si="351"/>
        <v/>
      </c>
      <c r="F2386" s="57">
        <f t="shared" si="352"/>
        <v>0</v>
      </c>
      <c r="H2386" s="51"/>
      <c r="I2386" s="50"/>
      <c r="J2386" s="50"/>
      <c r="K2386" s="50"/>
      <c r="L2386" s="55" t="str">
        <f t="shared" si="353"/>
        <v/>
      </c>
      <c r="M2386" s="48"/>
      <c r="N2386" s="49"/>
      <c r="O2386" s="50"/>
      <c r="P2386" s="81" t="str">
        <f t="shared" si="348"/>
        <v/>
      </c>
      <c r="Q2386" s="5"/>
      <c r="R2386" s="81" t="str">
        <f t="shared" si="347"/>
        <v/>
      </c>
    </row>
    <row r="2387" spans="2:18" ht="13" x14ac:dyDescent="0.3">
      <c r="B2387" s="58">
        <f t="shared" si="349"/>
        <v>0</v>
      </c>
      <c r="C2387" s="58" t="str">
        <f t="shared" si="350"/>
        <v/>
      </c>
      <c r="D2387" s="58" t="str">
        <f>IF(OR(E2387=0,E2387=""),"",COUNTIF($E$7:E2387,E2387)&amp;E2387)</f>
        <v/>
      </c>
      <c r="E2387" s="58" t="str">
        <f t="shared" si="351"/>
        <v/>
      </c>
      <c r="F2387" s="57">
        <f t="shared" si="352"/>
        <v>0</v>
      </c>
      <c r="H2387" s="51"/>
      <c r="I2387" s="50"/>
      <c r="J2387" s="50"/>
      <c r="K2387" s="50"/>
      <c r="L2387" s="55" t="str">
        <f t="shared" si="353"/>
        <v/>
      </c>
      <c r="M2387" s="48"/>
      <c r="N2387" s="49"/>
      <c r="O2387" s="50"/>
      <c r="P2387" s="81" t="str">
        <f t="shared" si="348"/>
        <v/>
      </c>
      <c r="Q2387" s="5"/>
      <c r="R2387" s="81" t="str">
        <f t="shared" si="347"/>
        <v/>
      </c>
    </row>
    <row r="2388" spans="2:18" ht="13" x14ac:dyDescent="0.3">
      <c r="B2388" s="58">
        <f t="shared" si="349"/>
        <v>0</v>
      </c>
      <c r="C2388" s="58" t="str">
        <f t="shared" si="350"/>
        <v/>
      </c>
      <c r="D2388" s="58" t="str">
        <f>IF(OR(E2388=0,E2388=""),"",COUNTIF($E$7:E2388,E2388)&amp;E2388)</f>
        <v/>
      </c>
      <c r="E2388" s="58" t="str">
        <f t="shared" si="351"/>
        <v/>
      </c>
      <c r="F2388" s="57">
        <f t="shared" si="352"/>
        <v>0</v>
      </c>
      <c r="H2388" s="51"/>
      <c r="I2388" s="50"/>
      <c r="J2388" s="50"/>
      <c r="K2388" s="50"/>
      <c r="L2388" s="55" t="str">
        <f t="shared" si="353"/>
        <v/>
      </c>
      <c r="M2388" s="48"/>
      <c r="N2388" s="49"/>
      <c r="O2388" s="50"/>
      <c r="P2388" s="81" t="str">
        <f t="shared" si="348"/>
        <v/>
      </c>
      <c r="Q2388" s="5"/>
      <c r="R2388" s="81" t="str">
        <f t="shared" si="347"/>
        <v/>
      </c>
    </row>
    <row r="2389" spans="2:18" ht="13" x14ac:dyDescent="0.3">
      <c r="B2389" s="58">
        <f t="shared" si="349"/>
        <v>0</v>
      </c>
      <c r="C2389" s="58" t="str">
        <f t="shared" si="350"/>
        <v/>
      </c>
      <c r="D2389" s="58" t="str">
        <f>IF(OR(E2389=0,E2389=""),"",COUNTIF($E$7:E2389,E2389)&amp;E2389)</f>
        <v/>
      </c>
      <c r="E2389" s="58" t="str">
        <f t="shared" si="351"/>
        <v/>
      </c>
      <c r="F2389" s="57">
        <f t="shared" si="352"/>
        <v>0</v>
      </c>
      <c r="H2389" s="51"/>
      <c r="I2389" s="50"/>
      <c r="J2389" s="50"/>
      <c r="K2389" s="50"/>
      <c r="L2389" s="55" t="str">
        <f t="shared" si="353"/>
        <v/>
      </c>
      <c r="M2389" s="48"/>
      <c r="N2389" s="49"/>
      <c r="O2389" s="50"/>
      <c r="P2389" s="81" t="str">
        <f t="shared" si="348"/>
        <v/>
      </c>
      <c r="Q2389" s="5"/>
      <c r="R2389" s="81" t="str">
        <f t="shared" si="347"/>
        <v/>
      </c>
    </row>
    <row r="2390" spans="2:18" ht="13" x14ac:dyDescent="0.3">
      <c r="B2390" s="58">
        <f t="shared" si="349"/>
        <v>0</v>
      </c>
      <c r="C2390" s="58" t="str">
        <f t="shared" si="350"/>
        <v/>
      </c>
      <c r="D2390" s="58" t="str">
        <f>IF(OR(E2390=0,E2390=""),"",COUNTIF($E$7:E2390,E2390)&amp;E2390)</f>
        <v/>
      </c>
      <c r="E2390" s="58" t="str">
        <f t="shared" si="351"/>
        <v/>
      </c>
      <c r="F2390" s="57">
        <f t="shared" si="352"/>
        <v>0</v>
      </c>
      <c r="H2390" s="51"/>
      <c r="I2390" s="50"/>
      <c r="J2390" s="50"/>
      <c r="K2390" s="50"/>
      <c r="L2390" s="55" t="str">
        <f t="shared" si="353"/>
        <v/>
      </c>
      <c r="M2390" s="48"/>
      <c r="N2390" s="49"/>
      <c r="O2390" s="50"/>
      <c r="P2390" s="81" t="str">
        <f t="shared" si="348"/>
        <v/>
      </c>
      <c r="Q2390" s="5"/>
      <c r="R2390" s="81" t="str">
        <f t="shared" si="347"/>
        <v/>
      </c>
    </row>
    <row r="2391" spans="2:18" ht="13" x14ac:dyDescent="0.3">
      <c r="B2391" s="58">
        <f t="shared" si="349"/>
        <v>0</v>
      </c>
      <c r="C2391" s="58" t="str">
        <f t="shared" si="350"/>
        <v/>
      </c>
      <c r="D2391" s="58" t="str">
        <f>IF(OR(E2391=0,E2391=""),"",COUNTIF($E$7:E2391,E2391)&amp;E2391)</f>
        <v/>
      </c>
      <c r="E2391" s="58" t="str">
        <f t="shared" si="351"/>
        <v/>
      </c>
      <c r="F2391" s="57">
        <f t="shared" si="352"/>
        <v>0</v>
      </c>
      <c r="H2391" s="51"/>
      <c r="I2391" s="50"/>
      <c r="J2391" s="50"/>
      <c r="K2391" s="50"/>
      <c r="L2391" s="55" t="str">
        <f t="shared" si="353"/>
        <v/>
      </c>
      <c r="M2391" s="48"/>
      <c r="N2391" s="49"/>
      <c r="O2391" s="50"/>
      <c r="P2391" s="81" t="str">
        <f t="shared" si="348"/>
        <v/>
      </c>
      <c r="Q2391" s="5"/>
      <c r="R2391" s="81" t="str">
        <f t="shared" si="347"/>
        <v/>
      </c>
    </row>
    <row r="2392" spans="2:18" ht="13" x14ac:dyDescent="0.3">
      <c r="B2392" s="58">
        <f t="shared" si="349"/>
        <v>0</v>
      </c>
      <c r="C2392" s="58" t="str">
        <f t="shared" si="350"/>
        <v/>
      </c>
      <c r="D2392" s="58" t="str">
        <f>IF(OR(E2392=0,E2392=""),"",COUNTIF($E$7:E2392,E2392)&amp;E2392)</f>
        <v/>
      </c>
      <c r="E2392" s="58" t="str">
        <f t="shared" si="351"/>
        <v/>
      </c>
      <c r="F2392" s="57">
        <f t="shared" si="352"/>
        <v>0</v>
      </c>
      <c r="H2392" s="51"/>
      <c r="I2392" s="50"/>
      <c r="J2392" s="50"/>
      <c r="K2392" s="50"/>
      <c r="L2392" s="55" t="str">
        <f t="shared" si="353"/>
        <v/>
      </c>
      <c r="M2392" s="48"/>
      <c r="N2392" s="49"/>
      <c r="O2392" s="50"/>
      <c r="P2392" s="81" t="str">
        <f t="shared" si="348"/>
        <v/>
      </c>
      <c r="Q2392" s="5"/>
      <c r="R2392" s="81" t="str">
        <f t="shared" ref="R2392:R2455" si="354">IF($O2392&gt;0,$O2392,IF($H2392&gt;0,IF($O2393&gt;0,$O2393,""),""))</f>
        <v/>
      </c>
    </row>
    <row r="2393" spans="2:18" ht="13" x14ac:dyDescent="0.3">
      <c r="B2393" s="58">
        <f t="shared" si="349"/>
        <v>0</v>
      </c>
      <c r="C2393" s="58" t="str">
        <f t="shared" si="350"/>
        <v/>
      </c>
      <c r="D2393" s="58" t="str">
        <f>IF(OR(E2393=0,E2393=""),"",COUNTIF($E$7:E2393,E2393)&amp;E2393)</f>
        <v/>
      </c>
      <c r="E2393" s="58" t="str">
        <f t="shared" si="351"/>
        <v/>
      </c>
      <c r="F2393" s="57">
        <f t="shared" si="352"/>
        <v>0</v>
      </c>
      <c r="H2393" s="51"/>
      <c r="I2393" s="50"/>
      <c r="J2393" s="50"/>
      <c r="K2393" s="50"/>
      <c r="L2393" s="55" t="str">
        <f t="shared" si="353"/>
        <v/>
      </c>
      <c r="M2393" s="48"/>
      <c r="N2393" s="49"/>
      <c r="O2393" s="50"/>
      <c r="P2393" s="81" t="str">
        <f t="shared" ref="P2393:P2456" si="355">IF(O2393&gt;0,O2393,IF(H2393&gt;0,IF(OR(P2392="F.TTD",P2392=""),R2394,P2392),""))</f>
        <v/>
      </c>
      <c r="Q2393" s="5"/>
      <c r="R2393" s="81" t="str">
        <f t="shared" si="354"/>
        <v/>
      </c>
    </row>
    <row r="2394" spans="2:18" ht="13" x14ac:dyDescent="0.3">
      <c r="B2394" s="58">
        <f t="shared" si="349"/>
        <v>0</v>
      </c>
      <c r="C2394" s="58" t="str">
        <f t="shared" si="350"/>
        <v/>
      </c>
      <c r="D2394" s="58" t="str">
        <f>IF(OR(E2394=0,E2394=""),"",COUNTIF($E$7:E2394,E2394)&amp;E2394)</f>
        <v/>
      </c>
      <c r="E2394" s="58" t="str">
        <f t="shared" si="351"/>
        <v/>
      </c>
      <c r="F2394" s="57">
        <f t="shared" si="352"/>
        <v>0</v>
      </c>
      <c r="H2394" s="51"/>
      <c r="I2394" s="50"/>
      <c r="J2394" s="50"/>
      <c r="K2394" s="50"/>
      <c r="L2394" s="55" t="str">
        <f t="shared" si="353"/>
        <v/>
      </c>
      <c r="M2394" s="48"/>
      <c r="N2394" s="49"/>
      <c r="O2394" s="50"/>
      <c r="P2394" s="81" t="str">
        <f t="shared" si="355"/>
        <v/>
      </c>
      <c r="Q2394" s="5"/>
      <c r="R2394" s="81" t="str">
        <f t="shared" si="354"/>
        <v/>
      </c>
    </row>
    <row r="2395" spans="2:18" ht="13" x14ac:dyDescent="0.3">
      <c r="B2395" s="58">
        <f t="shared" si="349"/>
        <v>0</v>
      </c>
      <c r="C2395" s="58" t="str">
        <f t="shared" si="350"/>
        <v/>
      </c>
      <c r="D2395" s="58" t="str">
        <f>IF(OR(E2395=0,E2395=""),"",COUNTIF($E$7:E2395,E2395)&amp;E2395)</f>
        <v/>
      </c>
      <c r="E2395" s="58" t="str">
        <f t="shared" si="351"/>
        <v/>
      </c>
      <c r="F2395" s="57">
        <f t="shared" si="352"/>
        <v>0</v>
      </c>
      <c r="H2395" s="51"/>
      <c r="I2395" s="50"/>
      <c r="J2395" s="50"/>
      <c r="K2395" s="50"/>
      <c r="L2395" s="55" t="str">
        <f t="shared" si="353"/>
        <v/>
      </c>
      <c r="M2395" s="48"/>
      <c r="N2395" s="49"/>
      <c r="O2395" s="50"/>
      <c r="P2395" s="81" t="str">
        <f t="shared" si="355"/>
        <v/>
      </c>
      <c r="Q2395" s="5"/>
      <c r="R2395" s="81" t="str">
        <f t="shared" si="354"/>
        <v/>
      </c>
    </row>
    <row r="2396" spans="2:18" ht="13" x14ac:dyDescent="0.3">
      <c r="B2396" s="58">
        <f t="shared" ref="B2396:B2459" si="356">IF(C2396&lt;&gt;"","",K2396)</f>
        <v>0</v>
      </c>
      <c r="C2396" s="58" t="str">
        <f t="shared" ref="C2396:C2459" si="357">IF(LEFT(I2396,3)="JP-",K2396,"")</f>
        <v/>
      </c>
      <c r="D2396" s="58" t="str">
        <f>IF(OR(E2396=0,E2396=""),"",COUNTIF($E$7:E2396,E2396)&amp;E2396)</f>
        <v/>
      </c>
      <c r="E2396" s="58" t="str">
        <f t="shared" ref="E2396:E2459" si="358">IF(K2396=Filter_BB,K2396,"")</f>
        <v/>
      </c>
      <c r="F2396" s="57">
        <f t="shared" ref="F2396:F2459" si="359">IF(J2396="",0,1)</f>
        <v>0</v>
      </c>
      <c r="H2396" s="51"/>
      <c r="I2396" s="50"/>
      <c r="J2396" s="50"/>
      <c r="K2396" s="50"/>
      <c r="L2396" s="55" t="str">
        <f t="shared" si="353"/>
        <v/>
      </c>
      <c r="M2396" s="48"/>
      <c r="N2396" s="49"/>
      <c r="O2396" s="50"/>
      <c r="P2396" s="81" t="str">
        <f t="shared" si="355"/>
        <v/>
      </c>
      <c r="Q2396" s="5"/>
      <c r="R2396" s="81" t="str">
        <f t="shared" si="354"/>
        <v/>
      </c>
    </row>
    <row r="2397" spans="2:18" ht="13" x14ac:dyDescent="0.3">
      <c r="B2397" s="58">
        <f t="shared" si="356"/>
        <v>0</v>
      </c>
      <c r="C2397" s="58" t="str">
        <f t="shared" si="357"/>
        <v/>
      </c>
      <c r="D2397" s="58" t="str">
        <f>IF(OR(E2397=0,E2397=""),"",COUNTIF($E$7:E2397,E2397)&amp;E2397)</f>
        <v/>
      </c>
      <c r="E2397" s="58" t="str">
        <f t="shared" si="358"/>
        <v/>
      </c>
      <c r="F2397" s="57">
        <f t="shared" si="359"/>
        <v>0</v>
      </c>
      <c r="H2397" s="51"/>
      <c r="I2397" s="50"/>
      <c r="J2397" s="50"/>
      <c r="K2397" s="50"/>
      <c r="L2397" s="55" t="str">
        <f t="shared" si="353"/>
        <v/>
      </c>
      <c r="M2397" s="48"/>
      <c r="N2397" s="49"/>
      <c r="O2397" s="50"/>
      <c r="P2397" s="81" t="str">
        <f t="shared" si="355"/>
        <v/>
      </c>
      <c r="Q2397" s="5"/>
      <c r="R2397" s="81" t="str">
        <f t="shared" si="354"/>
        <v/>
      </c>
    </row>
    <row r="2398" spans="2:18" ht="13" x14ac:dyDescent="0.3">
      <c r="B2398" s="58">
        <f t="shared" si="356"/>
        <v>0</v>
      </c>
      <c r="C2398" s="58" t="str">
        <f t="shared" si="357"/>
        <v/>
      </c>
      <c r="D2398" s="58" t="str">
        <f>IF(OR(E2398=0,E2398=""),"",COUNTIF($E$7:E2398,E2398)&amp;E2398)</f>
        <v/>
      </c>
      <c r="E2398" s="58" t="str">
        <f t="shared" si="358"/>
        <v/>
      </c>
      <c r="F2398" s="57">
        <f t="shared" si="359"/>
        <v>0</v>
      </c>
      <c r="H2398" s="51"/>
      <c r="I2398" s="50"/>
      <c r="J2398" s="50"/>
      <c r="K2398" s="50"/>
      <c r="L2398" s="55" t="str">
        <f t="shared" si="353"/>
        <v/>
      </c>
      <c r="M2398" s="48"/>
      <c r="N2398" s="49"/>
      <c r="O2398" s="50"/>
      <c r="P2398" s="81" t="str">
        <f t="shared" si="355"/>
        <v/>
      </c>
      <c r="Q2398" s="5"/>
      <c r="R2398" s="81" t="str">
        <f t="shared" si="354"/>
        <v/>
      </c>
    </row>
    <row r="2399" spans="2:18" ht="13" x14ac:dyDescent="0.3">
      <c r="B2399" s="58">
        <f t="shared" si="356"/>
        <v>0</v>
      </c>
      <c r="C2399" s="58" t="str">
        <f t="shared" si="357"/>
        <v/>
      </c>
      <c r="D2399" s="58" t="str">
        <f>IF(OR(E2399=0,E2399=""),"",COUNTIF($E$7:E2399,E2399)&amp;E2399)</f>
        <v/>
      </c>
      <c r="E2399" s="58" t="str">
        <f t="shared" si="358"/>
        <v/>
      </c>
      <c r="F2399" s="57">
        <f t="shared" si="359"/>
        <v>0</v>
      </c>
      <c r="H2399" s="51"/>
      <c r="I2399" s="50"/>
      <c r="J2399" s="50"/>
      <c r="K2399" s="50"/>
      <c r="L2399" s="55" t="str">
        <f t="shared" si="353"/>
        <v/>
      </c>
      <c r="M2399" s="48"/>
      <c r="N2399" s="49"/>
      <c r="O2399" s="50"/>
      <c r="P2399" s="81" t="str">
        <f t="shared" si="355"/>
        <v/>
      </c>
      <c r="Q2399" s="5"/>
      <c r="R2399" s="81" t="str">
        <f t="shared" si="354"/>
        <v/>
      </c>
    </row>
    <row r="2400" spans="2:18" ht="13" x14ac:dyDescent="0.3">
      <c r="B2400" s="58">
        <f t="shared" si="356"/>
        <v>0</v>
      </c>
      <c r="C2400" s="58" t="str">
        <f t="shared" si="357"/>
        <v/>
      </c>
      <c r="D2400" s="58" t="str">
        <f>IF(OR(E2400=0,E2400=""),"",COUNTIF($E$7:E2400,E2400)&amp;E2400)</f>
        <v/>
      </c>
      <c r="E2400" s="58" t="str">
        <f t="shared" si="358"/>
        <v/>
      </c>
      <c r="F2400" s="57">
        <f t="shared" si="359"/>
        <v>0</v>
      </c>
      <c r="H2400" s="51"/>
      <c r="I2400" s="50"/>
      <c r="J2400" s="50"/>
      <c r="K2400" s="50"/>
      <c r="L2400" s="55" t="str">
        <f t="shared" si="353"/>
        <v/>
      </c>
      <c r="M2400" s="48"/>
      <c r="N2400" s="49"/>
      <c r="O2400" s="50"/>
      <c r="P2400" s="81" t="str">
        <f t="shared" si="355"/>
        <v/>
      </c>
      <c r="Q2400" s="5"/>
      <c r="R2400" s="81" t="str">
        <f t="shared" si="354"/>
        <v/>
      </c>
    </row>
    <row r="2401" spans="2:18" ht="13" x14ac:dyDescent="0.3">
      <c r="B2401" s="58">
        <f t="shared" si="356"/>
        <v>0</v>
      </c>
      <c r="C2401" s="58" t="str">
        <f t="shared" si="357"/>
        <v/>
      </c>
      <c r="D2401" s="58" t="str">
        <f>IF(OR(E2401=0,E2401=""),"",COUNTIF($E$7:E2401,E2401)&amp;E2401)</f>
        <v/>
      </c>
      <c r="E2401" s="58" t="str">
        <f t="shared" si="358"/>
        <v/>
      </c>
      <c r="F2401" s="57">
        <f t="shared" si="359"/>
        <v>0</v>
      </c>
      <c r="H2401" s="51"/>
      <c r="I2401" s="50"/>
      <c r="J2401" s="50"/>
      <c r="K2401" s="50"/>
      <c r="L2401" s="55" t="str">
        <f t="shared" si="353"/>
        <v/>
      </c>
      <c r="M2401" s="48"/>
      <c r="N2401" s="49"/>
      <c r="O2401" s="50"/>
      <c r="P2401" s="81" t="str">
        <f t="shared" si="355"/>
        <v/>
      </c>
      <c r="Q2401" s="5"/>
      <c r="R2401" s="81" t="str">
        <f t="shared" si="354"/>
        <v/>
      </c>
    </row>
    <row r="2402" spans="2:18" ht="13" x14ac:dyDescent="0.3">
      <c r="B2402" s="58">
        <f t="shared" si="356"/>
        <v>0</v>
      </c>
      <c r="C2402" s="58" t="str">
        <f t="shared" si="357"/>
        <v/>
      </c>
      <c r="D2402" s="58" t="str">
        <f>IF(OR(E2402=0,E2402=""),"",COUNTIF($E$7:E2402,E2402)&amp;E2402)</f>
        <v/>
      </c>
      <c r="E2402" s="58" t="str">
        <f t="shared" si="358"/>
        <v/>
      </c>
      <c r="F2402" s="57">
        <f t="shared" si="359"/>
        <v>0</v>
      </c>
      <c r="H2402" s="51"/>
      <c r="I2402" s="50"/>
      <c r="J2402" s="50"/>
      <c r="K2402" s="50"/>
      <c r="L2402" s="55" t="str">
        <f t="shared" si="353"/>
        <v/>
      </c>
      <c r="M2402" s="48"/>
      <c r="N2402" s="49"/>
      <c r="O2402" s="50"/>
      <c r="P2402" s="81" t="str">
        <f t="shared" si="355"/>
        <v/>
      </c>
      <c r="Q2402" s="5"/>
      <c r="R2402" s="81" t="str">
        <f t="shared" si="354"/>
        <v/>
      </c>
    </row>
    <row r="2403" spans="2:18" ht="13" x14ac:dyDescent="0.3">
      <c r="B2403" s="58">
        <f t="shared" si="356"/>
        <v>0</v>
      </c>
      <c r="C2403" s="58" t="str">
        <f t="shared" si="357"/>
        <v/>
      </c>
      <c r="D2403" s="58" t="str">
        <f>IF(OR(E2403=0,E2403=""),"",COUNTIF($E$7:E2403,E2403)&amp;E2403)</f>
        <v/>
      </c>
      <c r="E2403" s="58" t="str">
        <f t="shared" si="358"/>
        <v/>
      </c>
      <c r="F2403" s="57">
        <f t="shared" si="359"/>
        <v>0</v>
      </c>
      <c r="H2403" s="51"/>
      <c r="I2403" s="50"/>
      <c r="J2403" s="50"/>
      <c r="K2403" s="50"/>
      <c r="L2403" s="55" t="str">
        <f t="shared" si="353"/>
        <v/>
      </c>
      <c r="M2403" s="48"/>
      <c r="N2403" s="49"/>
      <c r="O2403" s="50"/>
      <c r="P2403" s="81" t="str">
        <f t="shared" si="355"/>
        <v/>
      </c>
      <c r="Q2403" s="5"/>
      <c r="R2403" s="81" t="str">
        <f t="shared" si="354"/>
        <v/>
      </c>
    </row>
    <row r="2404" spans="2:18" ht="13" x14ac:dyDescent="0.3">
      <c r="B2404" s="58">
        <f t="shared" si="356"/>
        <v>0</v>
      </c>
      <c r="C2404" s="58" t="str">
        <f t="shared" si="357"/>
        <v/>
      </c>
      <c r="D2404" s="58" t="str">
        <f>IF(OR(E2404=0,E2404=""),"",COUNTIF($E$7:E2404,E2404)&amp;E2404)</f>
        <v/>
      </c>
      <c r="E2404" s="58" t="str">
        <f t="shared" si="358"/>
        <v/>
      </c>
      <c r="F2404" s="57">
        <f t="shared" si="359"/>
        <v>0</v>
      </c>
      <c r="H2404" s="51"/>
      <c r="I2404" s="50"/>
      <c r="J2404" s="50"/>
      <c r="K2404" s="50"/>
      <c r="L2404" s="55" t="str">
        <f t="shared" si="353"/>
        <v/>
      </c>
      <c r="M2404" s="48"/>
      <c r="N2404" s="49"/>
      <c r="O2404" s="50"/>
      <c r="P2404" s="81" t="str">
        <f t="shared" si="355"/>
        <v/>
      </c>
      <c r="Q2404" s="5"/>
      <c r="R2404" s="81" t="str">
        <f t="shared" si="354"/>
        <v/>
      </c>
    </row>
    <row r="2405" spans="2:18" ht="13" x14ac:dyDescent="0.3">
      <c r="B2405" s="58">
        <f t="shared" si="356"/>
        <v>0</v>
      </c>
      <c r="C2405" s="58" t="str">
        <f t="shared" si="357"/>
        <v/>
      </c>
      <c r="D2405" s="58" t="str">
        <f>IF(OR(E2405=0,E2405=""),"",COUNTIF($E$7:E2405,E2405)&amp;E2405)</f>
        <v/>
      </c>
      <c r="E2405" s="58" t="str">
        <f t="shared" si="358"/>
        <v/>
      </c>
      <c r="F2405" s="57">
        <f t="shared" si="359"/>
        <v>0</v>
      </c>
      <c r="H2405" s="51"/>
      <c r="I2405" s="50"/>
      <c r="J2405" s="50"/>
      <c r="K2405" s="50"/>
      <c r="L2405" s="55" t="str">
        <f t="shared" si="353"/>
        <v/>
      </c>
      <c r="M2405" s="48"/>
      <c r="N2405" s="49"/>
      <c r="O2405" s="50"/>
      <c r="P2405" s="81" t="str">
        <f t="shared" si="355"/>
        <v/>
      </c>
      <c r="Q2405" s="5"/>
      <c r="R2405" s="81" t="str">
        <f t="shared" si="354"/>
        <v/>
      </c>
    </row>
    <row r="2406" spans="2:18" ht="13" x14ac:dyDescent="0.3">
      <c r="B2406" s="58">
        <f t="shared" si="356"/>
        <v>0</v>
      </c>
      <c r="C2406" s="58" t="str">
        <f t="shared" si="357"/>
        <v/>
      </c>
      <c r="D2406" s="58" t="str">
        <f>IF(OR(E2406=0,E2406=""),"",COUNTIF($E$7:E2406,E2406)&amp;E2406)</f>
        <v/>
      </c>
      <c r="E2406" s="58" t="str">
        <f t="shared" si="358"/>
        <v/>
      </c>
      <c r="F2406" s="57">
        <f t="shared" si="359"/>
        <v>0</v>
      </c>
      <c r="H2406" s="51"/>
      <c r="I2406" s="50"/>
      <c r="J2406" s="50"/>
      <c r="K2406" s="50"/>
      <c r="L2406" s="55" t="str">
        <f t="shared" si="353"/>
        <v/>
      </c>
      <c r="M2406" s="48"/>
      <c r="N2406" s="49"/>
      <c r="O2406" s="50"/>
      <c r="P2406" s="81" t="str">
        <f t="shared" si="355"/>
        <v/>
      </c>
      <c r="Q2406" s="5"/>
      <c r="R2406" s="81" t="str">
        <f t="shared" si="354"/>
        <v/>
      </c>
    </row>
    <row r="2407" spans="2:18" ht="13" x14ac:dyDescent="0.3">
      <c r="B2407" s="58">
        <f t="shared" si="356"/>
        <v>0</v>
      </c>
      <c r="C2407" s="58" t="str">
        <f t="shared" si="357"/>
        <v/>
      </c>
      <c r="D2407" s="58" t="str">
        <f>IF(OR(E2407=0,E2407=""),"",COUNTIF($E$7:E2407,E2407)&amp;E2407)</f>
        <v/>
      </c>
      <c r="E2407" s="58" t="str">
        <f t="shared" si="358"/>
        <v/>
      </c>
      <c r="F2407" s="57">
        <f t="shared" si="359"/>
        <v>0</v>
      </c>
      <c r="H2407" s="51"/>
      <c r="I2407" s="50"/>
      <c r="J2407" s="50"/>
      <c r="K2407" s="50"/>
      <c r="L2407" s="55" t="str">
        <f t="shared" si="353"/>
        <v/>
      </c>
      <c r="M2407" s="48"/>
      <c r="N2407" s="49"/>
      <c r="O2407" s="50"/>
      <c r="P2407" s="81" t="str">
        <f t="shared" si="355"/>
        <v/>
      </c>
      <c r="Q2407" s="5"/>
      <c r="R2407" s="81" t="str">
        <f t="shared" si="354"/>
        <v/>
      </c>
    </row>
    <row r="2408" spans="2:18" ht="13" x14ac:dyDescent="0.3">
      <c r="B2408" s="58">
        <f t="shared" si="356"/>
        <v>0</v>
      </c>
      <c r="C2408" s="58" t="str">
        <f t="shared" si="357"/>
        <v/>
      </c>
      <c r="D2408" s="58" t="str">
        <f>IF(OR(E2408=0,E2408=""),"",COUNTIF($E$7:E2408,E2408)&amp;E2408)</f>
        <v/>
      </c>
      <c r="E2408" s="58" t="str">
        <f t="shared" si="358"/>
        <v/>
      </c>
      <c r="F2408" s="57">
        <f t="shared" si="359"/>
        <v>0</v>
      </c>
      <c r="H2408" s="51"/>
      <c r="I2408" s="50"/>
      <c r="J2408" s="50"/>
      <c r="K2408" s="50"/>
      <c r="L2408" s="55" t="str">
        <f t="shared" si="353"/>
        <v/>
      </c>
      <c r="M2408" s="48"/>
      <c r="N2408" s="49"/>
      <c r="O2408" s="50"/>
      <c r="P2408" s="81" t="str">
        <f t="shared" si="355"/>
        <v/>
      </c>
      <c r="Q2408" s="5"/>
      <c r="R2408" s="81" t="str">
        <f t="shared" si="354"/>
        <v/>
      </c>
    </row>
    <row r="2409" spans="2:18" ht="13" x14ac:dyDescent="0.3">
      <c r="B2409" s="58">
        <f t="shared" si="356"/>
        <v>0</v>
      </c>
      <c r="C2409" s="58" t="str">
        <f t="shared" si="357"/>
        <v/>
      </c>
      <c r="D2409" s="58" t="str">
        <f>IF(OR(E2409=0,E2409=""),"",COUNTIF($E$7:E2409,E2409)&amp;E2409)</f>
        <v/>
      </c>
      <c r="E2409" s="58" t="str">
        <f t="shared" si="358"/>
        <v/>
      </c>
      <c r="F2409" s="57">
        <f t="shared" si="359"/>
        <v>0</v>
      </c>
      <c r="H2409" s="51"/>
      <c r="I2409" s="50"/>
      <c r="J2409" s="50"/>
      <c r="K2409" s="50"/>
      <c r="L2409" s="55" t="str">
        <f t="shared" si="353"/>
        <v/>
      </c>
      <c r="M2409" s="48"/>
      <c r="N2409" s="49"/>
      <c r="O2409" s="50"/>
      <c r="P2409" s="81" t="str">
        <f t="shared" si="355"/>
        <v/>
      </c>
      <c r="Q2409" s="5"/>
      <c r="R2409" s="81" t="str">
        <f t="shared" si="354"/>
        <v/>
      </c>
    </row>
    <row r="2410" spans="2:18" ht="13" x14ac:dyDescent="0.3">
      <c r="B2410" s="58">
        <f t="shared" si="356"/>
        <v>0</v>
      </c>
      <c r="C2410" s="58" t="str">
        <f t="shared" si="357"/>
        <v/>
      </c>
      <c r="D2410" s="58" t="str">
        <f>IF(OR(E2410=0,E2410=""),"",COUNTIF($E$7:E2410,E2410)&amp;E2410)</f>
        <v/>
      </c>
      <c r="E2410" s="58" t="str">
        <f t="shared" si="358"/>
        <v/>
      </c>
      <c r="F2410" s="57">
        <f t="shared" si="359"/>
        <v>0</v>
      </c>
      <c r="H2410" s="51"/>
      <c r="I2410" s="50"/>
      <c r="J2410" s="50"/>
      <c r="K2410" s="50"/>
      <c r="L2410" s="55" t="str">
        <f t="shared" si="353"/>
        <v/>
      </c>
      <c r="M2410" s="48"/>
      <c r="N2410" s="49"/>
      <c r="O2410" s="50"/>
      <c r="P2410" s="81" t="str">
        <f t="shared" si="355"/>
        <v/>
      </c>
      <c r="Q2410" s="5"/>
      <c r="R2410" s="81" t="str">
        <f t="shared" si="354"/>
        <v/>
      </c>
    </row>
    <row r="2411" spans="2:18" ht="13" x14ac:dyDescent="0.3">
      <c r="B2411" s="58">
        <f t="shared" si="356"/>
        <v>0</v>
      </c>
      <c r="C2411" s="58" t="str">
        <f t="shared" si="357"/>
        <v/>
      </c>
      <c r="D2411" s="58" t="str">
        <f>IF(OR(E2411=0,E2411=""),"",COUNTIF($E$7:E2411,E2411)&amp;E2411)</f>
        <v/>
      </c>
      <c r="E2411" s="58" t="str">
        <f t="shared" si="358"/>
        <v/>
      </c>
      <c r="F2411" s="57">
        <f t="shared" si="359"/>
        <v>0</v>
      </c>
      <c r="H2411" s="51"/>
      <c r="I2411" s="50"/>
      <c r="J2411" s="50"/>
      <c r="K2411" s="50"/>
      <c r="L2411" s="55" t="str">
        <f t="shared" si="353"/>
        <v/>
      </c>
      <c r="M2411" s="48"/>
      <c r="N2411" s="49"/>
      <c r="O2411" s="50"/>
      <c r="P2411" s="81" t="str">
        <f t="shared" si="355"/>
        <v/>
      </c>
      <c r="Q2411" s="5"/>
      <c r="R2411" s="81" t="str">
        <f t="shared" si="354"/>
        <v/>
      </c>
    </row>
    <row r="2412" spans="2:18" ht="13" x14ac:dyDescent="0.3">
      <c r="B2412" s="58">
        <f t="shared" si="356"/>
        <v>0</v>
      </c>
      <c r="C2412" s="58" t="str">
        <f t="shared" si="357"/>
        <v/>
      </c>
      <c r="D2412" s="58" t="str">
        <f>IF(OR(E2412=0,E2412=""),"",COUNTIF($E$7:E2412,E2412)&amp;E2412)</f>
        <v/>
      </c>
      <c r="E2412" s="58" t="str">
        <f t="shared" si="358"/>
        <v/>
      </c>
      <c r="F2412" s="57">
        <f t="shared" si="359"/>
        <v>0</v>
      </c>
      <c r="H2412" s="51"/>
      <c r="I2412" s="50"/>
      <c r="J2412" s="50"/>
      <c r="K2412" s="50"/>
      <c r="L2412" s="55" t="str">
        <f t="shared" si="353"/>
        <v/>
      </c>
      <c r="M2412" s="48"/>
      <c r="N2412" s="49"/>
      <c r="O2412" s="50"/>
      <c r="P2412" s="81" t="str">
        <f t="shared" si="355"/>
        <v/>
      </c>
      <c r="Q2412" s="5"/>
      <c r="R2412" s="81" t="str">
        <f t="shared" si="354"/>
        <v/>
      </c>
    </row>
    <row r="2413" spans="2:18" ht="13" x14ac:dyDescent="0.3">
      <c r="B2413" s="58">
        <f t="shared" si="356"/>
        <v>0</v>
      </c>
      <c r="C2413" s="58" t="str">
        <f t="shared" si="357"/>
        <v/>
      </c>
      <c r="D2413" s="58" t="str">
        <f>IF(OR(E2413=0,E2413=""),"",COUNTIF($E$7:E2413,E2413)&amp;E2413)</f>
        <v/>
      </c>
      <c r="E2413" s="58" t="str">
        <f t="shared" si="358"/>
        <v/>
      </c>
      <c r="F2413" s="57">
        <f t="shared" si="359"/>
        <v>0</v>
      </c>
      <c r="H2413" s="51"/>
      <c r="I2413" s="50"/>
      <c r="J2413" s="50"/>
      <c r="K2413" s="50"/>
      <c r="L2413" s="55" t="str">
        <f t="shared" si="353"/>
        <v/>
      </c>
      <c r="M2413" s="48"/>
      <c r="N2413" s="49"/>
      <c r="O2413" s="50"/>
      <c r="P2413" s="81" t="str">
        <f t="shared" si="355"/>
        <v/>
      </c>
      <c r="Q2413" s="5"/>
      <c r="R2413" s="81" t="str">
        <f t="shared" si="354"/>
        <v/>
      </c>
    </row>
    <row r="2414" spans="2:18" ht="13" x14ac:dyDescent="0.3">
      <c r="B2414" s="58">
        <f t="shared" si="356"/>
        <v>0</v>
      </c>
      <c r="C2414" s="58" t="str">
        <f t="shared" si="357"/>
        <v/>
      </c>
      <c r="D2414" s="58" t="str">
        <f>IF(OR(E2414=0,E2414=""),"",COUNTIF($E$7:E2414,E2414)&amp;E2414)</f>
        <v/>
      </c>
      <c r="E2414" s="58" t="str">
        <f t="shared" si="358"/>
        <v/>
      </c>
      <c r="F2414" s="57">
        <f t="shared" si="359"/>
        <v>0</v>
      </c>
      <c r="H2414" s="51"/>
      <c r="I2414" s="50"/>
      <c r="J2414" s="50"/>
      <c r="K2414" s="50"/>
      <c r="L2414" s="55" t="str">
        <f t="shared" si="353"/>
        <v/>
      </c>
      <c r="M2414" s="48"/>
      <c r="N2414" s="49"/>
      <c r="O2414" s="50"/>
      <c r="P2414" s="81" t="str">
        <f t="shared" si="355"/>
        <v/>
      </c>
      <c r="Q2414" s="5"/>
      <c r="R2414" s="81" t="str">
        <f t="shared" si="354"/>
        <v/>
      </c>
    </row>
    <row r="2415" spans="2:18" ht="13" x14ac:dyDescent="0.3">
      <c r="B2415" s="58">
        <f t="shared" si="356"/>
        <v>0</v>
      </c>
      <c r="C2415" s="58" t="str">
        <f t="shared" si="357"/>
        <v/>
      </c>
      <c r="D2415" s="58" t="str">
        <f>IF(OR(E2415=0,E2415=""),"",COUNTIF($E$7:E2415,E2415)&amp;E2415)</f>
        <v/>
      </c>
      <c r="E2415" s="58" t="str">
        <f t="shared" si="358"/>
        <v/>
      </c>
      <c r="F2415" s="57">
        <f t="shared" si="359"/>
        <v>0</v>
      </c>
      <c r="H2415" s="51"/>
      <c r="I2415" s="50"/>
      <c r="J2415" s="50"/>
      <c r="K2415" s="50"/>
      <c r="L2415" s="55" t="str">
        <f t="shared" si="353"/>
        <v/>
      </c>
      <c r="M2415" s="48"/>
      <c r="N2415" s="49"/>
      <c r="O2415" s="50"/>
      <c r="P2415" s="81" t="str">
        <f t="shared" si="355"/>
        <v/>
      </c>
      <c r="Q2415" s="5"/>
      <c r="R2415" s="81" t="str">
        <f t="shared" si="354"/>
        <v/>
      </c>
    </row>
    <row r="2416" spans="2:18" ht="13" x14ac:dyDescent="0.3">
      <c r="B2416" s="58">
        <f t="shared" si="356"/>
        <v>0</v>
      </c>
      <c r="C2416" s="58" t="str">
        <f t="shared" si="357"/>
        <v/>
      </c>
      <c r="D2416" s="58" t="str">
        <f>IF(OR(E2416=0,E2416=""),"",COUNTIF($E$7:E2416,E2416)&amp;E2416)</f>
        <v/>
      </c>
      <c r="E2416" s="58" t="str">
        <f t="shared" si="358"/>
        <v/>
      </c>
      <c r="F2416" s="57">
        <f t="shared" si="359"/>
        <v>0</v>
      </c>
      <c r="H2416" s="51"/>
      <c r="I2416" s="50"/>
      <c r="J2416" s="50"/>
      <c r="K2416" s="50"/>
      <c r="L2416" s="55" t="str">
        <f t="shared" si="353"/>
        <v/>
      </c>
      <c r="M2416" s="48"/>
      <c r="N2416" s="49"/>
      <c r="O2416" s="50"/>
      <c r="P2416" s="81" t="str">
        <f t="shared" si="355"/>
        <v/>
      </c>
      <c r="Q2416" s="5"/>
      <c r="R2416" s="81" t="str">
        <f t="shared" si="354"/>
        <v/>
      </c>
    </row>
    <row r="2417" spans="2:18" ht="13" x14ac:dyDescent="0.3">
      <c r="B2417" s="58">
        <f t="shared" si="356"/>
        <v>0</v>
      </c>
      <c r="C2417" s="58" t="str">
        <f t="shared" si="357"/>
        <v/>
      </c>
      <c r="D2417" s="58" t="str">
        <f>IF(OR(E2417=0,E2417=""),"",COUNTIF($E$7:E2417,E2417)&amp;E2417)</f>
        <v/>
      </c>
      <c r="E2417" s="58" t="str">
        <f t="shared" si="358"/>
        <v/>
      </c>
      <c r="F2417" s="57">
        <f t="shared" si="359"/>
        <v>0</v>
      </c>
      <c r="H2417" s="51"/>
      <c r="I2417" s="50"/>
      <c r="J2417" s="50"/>
      <c r="K2417" s="50"/>
      <c r="L2417" s="55" t="str">
        <f t="shared" si="353"/>
        <v/>
      </c>
      <c r="M2417" s="48"/>
      <c r="N2417" s="49"/>
      <c r="O2417" s="50"/>
      <c r="P2417" s="81" t="str">
        <f t="shared" si="355"/>
        <v/>
      </c>
      <c r="Q2417" s="5"/>
      <c r="R2417" s="81" t="str">
        <f t="shared" si="354"/>
        <v/>
      </c>
    </row>
    <row r="2418" spans="2:18" ht="13" x14ac:dyDescent="0.3">
      <c r="B2418" s="58">
        <f t="shared" si="356"/>
        <v>0</v>
      </c>
      <c r="C2418" s="58" t="str">
        <f t="shared" si="357"/>
        <v/>
      </c>
      <c r="D2418" s="58" t="str">
        <f>IF(OR(E2418=0,E2418=""),"",COUNTIF($E$7:E2418,E2418)&amp;E2418)</f>
        <v/>
      </c>
      <c r="E2418" s="58" t="str">
        <f t="shared" si="358"/>
        <v/>
      </c>
      <c r="F2418" s="57">
        <f t="shared" si="359"/>
        <v>0</v>
      </c>
      <c r="H2418" s="51"/>
      <c r="I2418" s="50"/>
      <c r="J2418" s="50"/>
      <c r="K2418" s="50"/>
      <c r="L2418" s="55" t="str">
        <f t="shared" si="353"/>
        <v/>
      </c>
      <c r="M2418" s="48"/>
      <c r="N2418" s="49"/>
      <c r="O2418" s="50"/>
      <c r="P2418" s="81" t="str">
        <f t="shared" si="355"/>
        <v/>
      </c>
      <c r="Q2418" s="5"/>
      <c r="R2418" s="81" t="str">
        <f t="shared" si="354"/>
        <v/>
      </c>
    </row>
    <row r="2419" spans="2:18" ht="13" x14ac:dyDescent="0.3">
      <c r="B2419" s="58">
        <f t="shared" si="356"/>
        <v>0</v>
      </c>
      <c r="C2419" s="58" t="str">
        <f t="shared" si="357"/>
        <v/>
      </c>
      <c r="D2419" s="58" t="str">
        <f>IF(OR(E2419=0,E2419=""),"",COUNTIF($E$7:E2419,E2419)&amp;E2419)</f>
        <v/>
      </c>
      <c r="E2419" s="58" t="str">
        <f t="shared" si="358"/>
        <v/>
      </c>
      <c r="F2419" s="57">
        <f t="shared" si="359"/>
        <v>0</v>
      </c>
      <c r="H2419" s="51"/>
      <c r="I2419" s="50"/>
      <c r="J2419" s="50"/>
      <c r="K2419" s="50"/>
      <c r="L2419" s="55" t="str">
        <f t="shared" si="353"/>
        <v/>
      </c>
      <c r="M2419" s="48"/>
      <c r="N2419" s="49"/>
      <c r="O2419" s="50"/>
      <c r="P2419" s="81" t="str">
        <f t="shared" si="355"/>
        <v/>
      </c>
      <c r="Q2419" s="5"/>
      <c r="R2419" s="81" t="str">
        <f t="shared" si="354"/>
        <v/>
      </c>
    </row>
    <row r="2420" spans="2:18" ht="13" x14ac:dyDescent="0.3">
      <c r="B2420" s="58">
        <f t="shared" si="356"/>
        <v>0</v>
      </c>
      <c r="C2420" s="58" t="str">
        <f t="shared" si="357"/>
        <v/>
      </c>
      <c r="D2420" s="58" t="str">
        <f>IF(OR(E2420=0,E2420=""),"",COUNTIF($E$7:E2420,E2420)&amp;E2420)</f>
        <v/>
      </c>
      <c r="E2420" s="58" t="str">
        <f t="shared" si="358"/>
        <v/>
      </c>
      <c r="F2420" s="57">
        <f t="shared" si="359"/>
        <v>0</v>
      </c>
      <c r="H2420" s="51"/>
      <c r="I2420" s="50"/>
      <c r="J2420" s="50"/>
      <c r="K2420" s="50"/>
      <c r="L2420" s="55" t="str">
        <f t="shared" si="353"/>
        <v/>
      </c>
      <c r="M2420" s="48"/>
      <c r="N2420" s="49"/>
      <c r="O2420" s="50"/>
      <c r="P2420" s="81" t="str">
        <f t="shared" si="355"/>
        <v/>
      </c>
      <c r="Q2420" s="5"/>
      <c r="R2420" s="81" t="str">
        <f t="shared" si="354"/>
        <v/>
      </c>
    </row>
    <row r="2421" spans="2:18" ht="13" x14ac:dyDescent="0.3">
      <c r="B2421" s="58">
        <f t="shared" si="356"/>
        <v>0</v>
      </c>
      <c r="C2421" s="58" t="str">
        <f t="shared" si="357"/>
        <v/>
      </c>
      <c r="D2421" s="58" t="str">
        <f>IF(OR(E2421=0,E2421=""),"",COUNTIF($E$7:E2421,E2421)&amp;E2421)</f>
        <v/>
      </c>
      <c r="E2421" s="58" t="str">
        <f t="shared" si="358"/>
        <v/>
      </c>
      <c r="F2421" s="57">
        <f t="shared" si="359"/>
        <v>0</v>
      </c>
      <c r="H2421" s="51"/>
      <c r="I2421" s="50"/>
      <c r="J2421" s="50"/>
      <c r="K2421" s="50"/>
      <c r="L2421" s="55" t="str">
        <f t="shared" si="353"/>
        <v/>
      </c>
      <c r="M2421" s="48"/>
      <c r="N2421" s="49"/>
      <c r="O2421" s="50"/>
      <c r="P2421" s="81" t="str">
        <f t="shared" si="355"/>
        <v/>
      </c>
      <c r="Q2421" s="5"/>
      <c r="R2421" s="81" t="str">
        <f t="shared" si="354"/>
        <v/>
      </c>
    </row>
    <row r="2422" spans="2:18" ht="13" x14ac:dyDescent="0.3">
      <c r="B2422" s="58">
        <f t="shared" si="356"/>
        <v>0</v>
      </c>
      <c r="C2422" s="58" t="str">
        <f t="shared" si="357"/>
        <v/>
      </c>
      <c r="D2422" s="58" t="str">
        <f>IF(OR(E2422=0,E2422=""),"",COUNTIF($E$7:E2422,E2422)&amp;E2422)</f>
        <v/>
      </c>
      <c r="E2422" s="58" t="str">
        <f t="shared" si="358"/>
        <v/>
      </c>
      <c r="F2422" s="57">
        <f t="shared" si="359"/>
        <v>0</v>
      </c>
      <c r="H2422" s="51"/>
      <c r="I2422" s="50"/>
      <c r="J2422" s="50"/>
      <c r="K2422" s="50"/>
      <c r="L2422" s="55" t="str">
        <f t="shared" si="353"/>
        <v/>
      </c>
      <c r="M2422" s="48"/>
      <c r="N2422" s="49"/>
      <c r="O2422" s="50"/>
      <c r="P2422" s="81" t="str">
        <f t="shared" si="355"/>
        <v/>
      </c>
      <c r="Q2422" s="5"/>
      <c r="R2422" s="81" t="str">
        <f t="shared" si="354"/>
        <v/>
      </c>
    </row>
    <row r="2423" spans="2:18" ht="13" x14ac:dyDescent="0.3">
      <c r="B2423" s="58">
        <f t="shared" si="356"/>
        <v>0</v>
      </c>
      <c r="C2423" s="58" t="str">
        <f t="shared" si="357"/>
        <v/>
      </c>
      <c r="D2423" s="58" t="str">
        <f>IF(OR(E2423=0,E2423=""),"",COUNTIF($E$7:E2423,E2423)&amp;E2423)</f>
        <v/>
      </c>
      <c r="E2423" s="58" t="str">
        <f t="shared" si="358"/>
        <v/>
      </c>
      <c r="F2423" s="57">
        <f t="shared" si="359"/>
        <v>0</v>
      </c>
      <c r="H2423" s="51"/>
      <c r="I2423" s="50"/>
      <c r="J2423" s="50"/>
      <c r="K2423" s="50"/>
      <c r="L2423" s="55" t="str">
        <f t="shared" si="353"/>
        <v/>
      </c>
      <c r="M2423" s="48"/>
      <c r="N2423" s="49"/>
      <c r="O2423" s="50"/>
      <c r="P2423" s="81" t="str">
        <f t="shared" si="355"/>
        <v/>
      </c>
      <c r="Q2423" s="5"/>
      <c r="R2423" s="81" t="str">
        <f t="shared" si="354"/>
        <v/>
      </c>
    </row>
    <row r="2424" spans="2:18" ht="13" x14ac:dyDescent="0.3">
      <c r="B2424" s="58">
        <f t="shared" si="356"/>
        <v>0</v>
      </c>
      <c r="C2424" s="58" t="str">
        <f t="shared" si="357"/>
        <v/>
      </c>
      <c r="D2424" s="58" t="str">
        <f>IF(OR(E2424=0,E2424=""),"",COUNTIF($E$7:E2424,E2424)&amp;E2424)</f>
        <v/>
      </c>
      <c r="E2424" s="58" t="str">
        <f t="shared" si="358"/>
        <v/>
      </c>
      <c r="F2424" s="57">
        <f t="shared" si="359"/>
        <v>0</v>
      </c>
      <c r="H2424" s="51"/>
      <c r="I2424" s="50"/>
      <c r="J2424" s="50"/>
      <c r="K2424" s="50"/>
      <c r="L2424" s="55" t="str">
        <f t="shared" si="353"/>
        <v/>
      </c>
      <c r="M2424" s="48"/>
      <c r="N2424" s="49"/>
      <c r="O2424" s="50"/>
      <c r="P2424" s="81" t="str">
        <f t="shared" si="355"/>
        <v/>
      </c>
      <c r="Q2424" s="5"/>
      <c r="R2424" s="81" t="str">
        <f t="shared" si="354"/>
        <v/>
      </c>
    </row>
    <row r="2425" spans="2:18" ht="13" x14ac:dyDescent="0.3">
      <c r="B2425" s="58">
        <f t="shared" si="356"/>
        <v>0</v>
      </c>
      <c r="C2425" s="58" t="str">
        <f t="shared" si="357"/>
        <v/>
      </c>
      <c r="D2425" s="58" t="str">
        <f>IF(OR(E2425=0,E2425=""),"",COUNTIF($E$7:E2425,E2425)&amp;E2425)</f>
        <v/>
      </c>
      <c r="E2425" s="58" t="str">
        <f t="shared" si="358"/>
        <v/>
      </c>
      <c r="F2425" s="57">
        <f t="shared" si="359"/>
        <v>0</v>
      </c>
      <c r="H2425" s="51"/>
      <c r="I2425" s="50"/>
      <c r="J2425" s="50"/>
      <c r="K2425" s="50"/>
      <c r="L2425" s="55" t="str">
        <f t="shared" si="353"/>
        <v/>
      </c>
      <c r="M2425" s="48"/>
      <c r="N2425" s="49"/>
      <c r="O2425" s="50"/>
      <c r="P2425" s="81" t="str">
        <f t="shared" si="355"/>
        <v/>
      </c>
      <c r="Q2425" s="5"/>
      <c r="R2425" s="81" t="str">
        <f t="shared" si="354"/>
        <v/>
      </c>
    </row>
    <row r="2426" spans="2:18" ht="13" x14ac:dyDescent="0.3">
      <c r="B2426" s="58">
        <f t="shared" si="356"/>
        <v>0</v>
      </c>
      <c r="C2426" s="58" t="str">
        <f t="shared" si="357"/>
        <v/>
      </c>
      <c r="D2426" s="58" t="str">
        <f>IF(OR(E2426=0,E2426=""),"",COUNTIF($E$7:E2426,E2426)&amp;E2426)</f>
        <v/>
      </c>
      <c r="E2426" s="58" t="str">
        <f t="shared" si="358"/>
        <v/>
      </c>
      <c r="F2426" s="57">
        <f t="shared" si="359"/>
        <v>0</v>
      </c>
      <c r="H2426" s="51"/>
      <c r="I2426" s="50"/>
      <c r="J2426" s="50"/>
      <c r="K2426" s="50"/>
      <c r="L2426" s="55" t="str">
        <f t="shared" si="353"/>
        <v/>
      </c>
      <c r="M2426" s="48"/>
      <c r="N2426" s="49"/>
      <c r="O2426" s="50"/>
      <c r="P2426" s="81" t="str">
        <f t="shared" si="355"/>
        <v/>
      </c>
      <c r="Q2426" s="5"/>
      <c r="R2426" s="81" t="str">
        <f t="shared" si="354"/>
        <v/>
      </c>
    </row>
    <row r="2427" spans="2:18" ht="13" x14ac:dyDescent="0.3">
      <c r="B2427" s="58">
        <f t="shared" si="356"/>
        <v>0</v>
      </c>
      <c r="C2427" s="58" t="str">
        <f t="shared" si="357"/>
        <v/>
      </c>
      <c r="D2427" s="58" t="str">
        <f>IF(OR(E2427=0,E2427=""),"",COUNTIF($E$7:E2427,E2427)&amp;E2427)</f>
        <v/>
      </c>
      <c r="E2427" s="58" t="str">
        <f t="shared" si="358"/>
        <v/>
      </c>
      <c r="F2427" s="57">
        <f t="shared" si="359"/>
        <v>0</v>
      </c>
      <c r="H2427" s="51"/>
      <c r="I2427" s="50"/>
      <c r="J2427" s="50"/>
      <c r="K2427" s="50"/>
      <c r="L2427" s="55" t="str">
        <f t="shared" ref="L2427:L2490" si="360">IFERROR(IF(K2427="","",VLOOKUP(K2427,T_Akun,2,0)),"Cek Kembali Kode Akun nya!!!")</f>
        <v/>
      </c>
      <c r="M2427" s="48"/>
      <c r="N2427" s="49"/>
      <c r="O2427" s="50"/>
      <c r="P2427" s="81" t="str">
        <f t="shared" si="355"/>
        <v/>
      </c>
      <c r="Q2427" s="5"/>
      <c r="R2427" s="81" t="str">
        <f t="shared" si="354"/>
        <v/>
      </c>
    </row>
    <row r="2428" spans="2:18" ht="13" x14ac:dyDescent="0.3">
      <c r="B2428" s="58">
        <f t="shared" si="356"/>
        <v>0</v>
      </c>
      <c r="C2428" s="58" t="str">
        <f t="shared" si="357"/>
        <v/>
      </c>
      <c r="D2428" s="58" t="str">
        <f>IF(OR(E2428=0,E2428=""),"",COUNTIF($E$7:E2428,E2428)&amp;E2428)</f>
        <v/>
      </c>
      <c r="E2428" s="58" t="str">
        <f t="shared" si="358"/>
        <v/>
      </c>
      <c r="F2428" s="57">
        <f t="shared" si="359"/>
        <v>0</v>
      </c>
      <c r="H2428" s="51"/>
      <c r="I2428" s="50"/>
      <c r="J2428" s="50"/>
      <c r="K2428" s="50"/>
      <c r="L2428" s="55" t="str">
        <f t="shared" si="360"/>
        <v/>
      </c>
      <c r="M2428" s="48"/>
      <c r="N2428" s="49"/>
      <c r="O2428" s="50"/>
      <c r="P2428" s="81" t="str">
        <f t="shared" si="355"/>
        <v/>
      </c>
      <c r="Q2428" s="5"/>
      <c r="R2428" s="81" t="str">
        <f t="shared" si="354"/>
        <v/>
      </c>
    </row>
    <row r="2429" spans="2:18" ht="13" x14ac:dyDescent="0.3">
      <c r="B2429" s="58">
        <f t="shared" si="356"/>
        <v>0</v>
      </c>
      <c r="C2429" s="58" t="str">
        <f t="shared" si="357"/>
        <v/>
      </c>
      <c r="D2429" s="58" t="str">
        <f>IF(OR(E2429=0,E2429=""),"",COUNTIF($E$7:E2429,E2429)&amp;E2429)</f>
        <v/>
      </c>
      <c r="E2429" s="58" t="str">
        <f t="shared" si="358"/>
        <v/>
      </c>
      <c r="F2429" s="57">
        <f t="shared" si="359"/>
        <v>0</v>
      </c>
      <c r="H2429" s="51"/>
      <c r="I2429" s="50"/>
      <c r="J2429" s="50"/>
      <c r="K2429" s="50"/>
      <c r="L2429" s="55" t="str">
        <f t="shared" si="360"/>
        <v/>
      </c>
      <c r="M2429" s="48"/>
      <c r="N2429" s="49"/>
      <c r="O2429" s="50"/>
      <c r="P2429" s="81" t="str">
        <f t="shared" si="355"/>
        <v/>
      </c>
      <c r="Q2429" s="5"/>
      <c r="R2429" s="81" t="str">
        <f t="shared" si="354"/>
        <v/>
      </c>
    </row>
    <row r="2430" spans="2:18" ht="13" x14ac:dyDescent="0.3">
      <c r="B2430" s="58">
        <f t="shared" si="356"/>
        <v>0</v>
      </c>
      <c r="C2430" s="58" t="str">
        <f t="shared" si="357"/>
        <v/>
      </c>
      <c r="D2430" s="58" t="str">
        <f>IF(OR(E2430=0,E2430=""),"",COUNTIF($E$7:E2430,E2430)&amp;E2430)</f>
        <v/>
      </c>
      <c r="E2430" s="58" t="str">
        <f t="shared" si="358"/>
        <v/>
      </c>
      <c r="F2430" s="57">
        <f t="shared" si="359"/>
        <v>0</v>
      </c>
      <c r="H2430" s="51"/>
      <c r="I2430" s="50"/>
      <c r="J2430" s="50"/>
      <c r="K2430" s="50"/>
      <c r="L2430" s="55" t="str">
        <f t="shared" si="360"/>
        <v/>
      </c>
      <c r="M2430" s="48"/>
      <c r="N2430" s="49"/>
      <c r="O2430" s="50"/>
      <c r="P2430" s="81" t="str">
        <f t="shared" si="355"/>
        <v/>
      </c>
      <c r="Q2430" s="5"/>
      <c r="R2430" s="81" t="str">
        <f t="shared" si="354"/>
        <v/>
      </c>
    </row>
    <row r="2431" spans="2:18" ht="13" x14ac:dyDescent="0.3">
      <c r="B2431" s="58">
        <f t="shared" si="356"/>
        <v>0</v>
      </c>
      <c r="C2431" s="58" t="str">
        <f t="shared" si="357"/>
        <v/>
      </c>
      <c r="D2431" s="58" t="str">
        <f>IF(OR(E2431=0,E2431=""),"",COUNTIF($E$7:E2431,E2431)&amp;E2431)</f>
        <v/>
      </c>
      <c r="E2431" s="58" t="str">
        <f t="shared" si="358"/>
        <v/>
      </c>
      <c r="F2431" s="57">
        <f t="shared" si="359"/>
        <v>0</v>
      </c>
      <c r="H2431" s="51"/>
      <c r="I2431" s="50"/>
      <c r="J2431" s="50"/>
      <c r="K2431" s="50"/>
      <c r="L2431" s="55" t="str">
        <f t="shared" si="360"/>
        <v/>
      </c>
      <c r="M2431" s="48"/>
      <c r="N2431" s="49"/>
      <c r="O2431" s="50"/>
      <c r="P2431" s="81" t="str">
        <f t="shared" si="355"/>
        <v/>
      </c>
      <c r="Q2431" s="5"/>
      <c r="R2431" s="81" t="str">
        <f t="shared" si="354"/>
        <v/>
      </c>
    </row>
    <row r="2432" spans="2:18" ht="13" x14ac:dyDescent="0.3">
      <c r="B2432" s="58">
        <f t="shared" si="356"/>
        <v>0</v>
      </c>
      <c r="C2432" s="58" t="str">
        <f t="shared" si="357"/>
        <v/>
      </c>
      <c r="D2432" s="58" t="str">
        <f>IF(OR(E2432=0,E2432=""),"",COUNTIF($E$7:E2432,E2432)&amp;E2432)</f>
        <v/>
      </c>
      <c r="E2432" s="58" t="str">
        <f t="shared" si="358"/>
        <v/>
      </c>
      <c r="F2432" s="57">
        <f t="shared" si="359"/>
        <v>0</v>
      </c>
      <c r="H2432" s="51"/>
      <c r="I2432" s="50"/>
      <c r="J2432" s="50"/>
      <c r="K2432" s="50"/>
      <c r="L2432" s="55" t="str">
        <f t="shared" si="360"/>
        <v/>
      </c>
      <c r="M2432" s="48"/>
      <c r="N2432" s="49"/>
      <c r="O2432" s="50"/>
      <c r="P2432" s="81" t="str">
        <f t="shared" si="355"/>
        <v/>
      </c>
      <c r="Q2432" s="5"/>
      <c r="R2432" s="81" t="str">
        <f t="shared" si="354"/>
        <v/>
      </c>
    </row>
    <row r="2433" spans="2:18" ht="13" x14ac:dyDescent="0.3">
      <c r="B2433" s="58">
        <f t="shared" si="356"/>
        <v>0</v>
      </c>
      <c r="C2433" s="58" t="str">
        <f t="shared" si="357"/>
        <v/>
      </c>
      <c r="D2433" s="58" t="str">
        <f>IF(OR(E2433=0,E2433=""),"",COUNTIF($E$7:E2433,E2433)&amp;E2433)</f>
        <v/>
      </c>
      <c r="E2433" s="58" t="str">
        <f t="shared" si="358"/>
        <v/>
      </c>
      <c r="F2433" s="57">
        <f t="shared" si="359"/>
        <v>0</v>
      </c>
      <c r="H2433" s="51"/>
      <c r="I2433" s="50"/>
      <c r="J2433" s="50"/>
      <c r="K2433" s="50"/>
      <c r="L2433" s="55" t="str">
        <f t="shared" si="360"/>
        <v/>
      </c>
      <c r="M2433" s="48"/>
      <c r="N2433" s="49"/>
      <c r="O2433" s="50"/>
      <c r="P2433" s="81" t="str">
        <f t="shared" si="355"/>
        <v/>
      </c>
      <c r="Q2433" s="5"/>
      <c r="R2433" s="81" t="str">
        <f t="shared" si="354"/>
        <v/>
      </c>
    </row>
    <row r="2434" spans="2:18" ht="13" x14ac:dyDescent="0.3">
      <c r="B2434" s="58">
        <f t="shared" si="356"/>
        <v>0</v>
      </c>
      <c r="C2434" s="58" t="str">
        <f t="shared" si="357"/>
        <v/>
      </c>
      <c r="D2434" s="58" t="str">
        <f>IF(OR(E2434=0,E2434=""),"",COUNTIF($E$7:E2434,E2434)&amp;E2434)</f>
        <v/>
      </c>
      <c r="E2434" s="58" t="str">
        <f t="shared" si="358"/>
        <v/>
      </c>
      <c r="F2434" s="57">
        <f t="shared" si="359"/>
        <v>0</v>
      </c>
      <c r="H2434" s="51"/>
      <c r="I2434" s="50"/>
      <c r="J2434" s="50"/>
      <c r="K2434" s="50"/>
      <c r="L2434" s="55" t="str">
        <f t="shared" si="360"/>
        <v/>
      </c>
      <c r="M2434" s="48"/>
      <c r="N2434" s="49"/>
      <c r="O2434" s="50"/>
      <c r="P2434" s="81" t="str">
        <f t="shared" si="355"/>
        <v/>
      </c>
      <c r="Q2434" s="5"/>
      <c r="R2434" s="81" t="str">
        <f t="shared" si="354"/>
        <v/>
      </c>
    </row>
    <row r="2435" spans="2:18" ht="13" x14ac:dyDescent="0.3">
      <c r="B2435" s="58">
        <f t="shared" si="356"/>
        <v>0</v>
      </c>
      <c r="C2435" s="58" t="str">
        <f t="shared" si="357"/>
        <v/>
      </c>
      <c r="D2435" s="58" t="str">
        <f>IF(OR(E2435=0,E2435=""),"",COUNTIF($E$7:E2435,E2435)&amp;E2435)</f>
        <v/>
      </c>
      <c r="E2435" s="58" t="str">
        <f t="shared" si="358"/>
        <v/>
      </c>
      <c r="F2435" s="57">
        <f t="shared" si="359"/>
        <v>0</v>
      </c>
      <c r="H2435" s="51"/>
      <c r="I2435" s="50"/>
      <c r="J2435" s="50"/>
      <c r="K2435" s="50"/>
      <c r="L2435" s="55" t="str">
        <f t="shared" si="360"/>
        <v/>
      </c>
      <c r="M2435" s="48"/>
      <c r="N2435" s="49"/>
      <c r="O2435" s="50"/>
      <c r="P2435" s="81" t="str">
        <f t="shared" si="355"/>
        <v/>
      </c>
      <c r="Q2435" s="5"/>
      <c r="R2435" s="81" t="str">
        <f t="shared" si="354"/>
        <v/>
      </c>
    </row>
    <row r="2436" spans="2:18" ht="13" x14ac:dyDescent="0.3">
      <c r="B2436" s="58">
        <f t="shared" si="356"/>
        <v>0</v>
      </c>
      <c r="C2436" s="58" t="str">
        <f t="shared" si="357"/>
        <v/>
      </c>
      <c r="D2436" s="58" t="str">
        <f>IF(OR(E2436=0,E2436=""),"",COUNTIF($E$7:E2436,E2436)&amp;E2436)</f>
        <v/>
      </c>
      <c r="E2436" s="58" t="str">
        <f t="shared" si="358"/>
        <v/>
      </c>
      <c r="F2436" s="57">
        <f t="shared" si="359"/>
        <v>0</v>
      </c>
      <c r="H2436" s="51"/>
      <c r="I2436" s="50"/>
      <c r="J2436" s="50"/>
      <c r="K2436" s="50"/>
      <c r="L2436" s="55" t="str">
        <f t="shared" si="360"/>
        <v/>
      </c>
      <c r="M2436" s="48"/>
      <c r="N2436" s="49"/>
      <c r="O2436" s="50"/>
      <c r="P2436" s="81" t="str">
        <f t="shared" si="355"/>
        <v/>
      </c>
      <c r="Q2436" s="5"/>
      <c r="R2436" s="81" t="str">
        <f t="shared" si="354"/>
        <v/>
      </c>
    </row>
    <row r="2437" spans="2:18" ht="13" x14ac:dyDescent="0.3">
      <c r="B2437" s="58">
        <f t="shared" si="356"/>
        <v>0</v>
      </c>
      <c r="C2437" s="58" t="str">
        <f t="shared" si="357"/>
        <v/>
      </c>
      <c r="D2437" s="58" t="str">
        <f>IF(OR(E2437=0,E2437=""),"",COUNTIF($E$7:E2437,E2437)&amp;E2437)</f>
        <v/>
      </c>
      <c r="E2437" s="58" t="str">
        <f t="shared" si="358"/>
        <v/>
      </c>
      <c r="F2437" s="57">
        <f t="shared" si="359"/>
        <v>0</v>
      </c>
      <c r="H2437" s="51"/>
      <c r="I2437" s="50"/>
      <c r="J2437" s="50"/>
      <c r="K2437" s="50"/>
      <c r="L2437" s="55" t="str">
        <f t="shared" si="360"/>
        <v/>
      </c>
      <c r="M2437" s="48"/>
      <c r="N2437" s="49"/>
      <c r="O2437" s="50"/>
      <c r="P2437" s="81" t="str">
        <f t="shared" si="355"/>
        <v/>
      </c>
      <c r="Q2437" s="5"/>
      <c r="R2437" s="81" t="str">
        <f t="shared" si="354"/>
        <v/>
      </c>
    </row>
    <row r="2438" spans="2:18" ht="13" x14ac:dyDescent="0.3">
      <c r="B2438" s="58">
        <f t="shared" si="356"/>
        <v>0</v>
      </c>
      <c r="C2438" s="58" t="str">
        <f t="shared" si="357"/>
        <v/>
      </c>
      <c r="D2438" s="58" t="str">
        <f>IF(OR(E2438=0,E2438=""),"",COUNTIF($E$7:E2438,E2438)&amp;E2438)</f>
        <v/>
      </c>
      <c r="E2438" s="58" t="str">
        <f t="shared" si="358"/>
        <v/>
      </c>
      <c r="F2438" s="57">
        <f t="shared" si="359"/>
        <v>0</v>
      </c>
      <c r="H2438" s="51"/>
      <c r="I2438" s="50"/>
      <c r="J2438" s="50"/>
      <c r="K2438" s="50"/>
      <c r="L2438" s="55" t="str">
        <f t="shared" si="360"/>
        <v/>
      </c>
      <c r="M2438" s="48"/>
      <c r="N2438" s="49"/>
      <c r="O2438" s="50"/>
      <c r="P2438" s="81" t="str">
        <f t="shared" si="355"/>
        <v/>
      </c>
      <c r="Q2438" s="5"/>
      <c r="R2438" s="81" t="str">
        <f t="shared" si="354"/>
        <v/>
      </c>
    </row>
    <row r="2439" spans="2:18" ht="13" x14ac:dyDescent="0.3">
      <c r="B2439" s="58">
        <f t="shared" si="356"/>
        <v>0</v>
      </c>
      <c r="C2439" s="58" t="str">
        <f t="shared" si="357"/>
        <v/>
      </c>
      <c r="D2439" s="58" t="str">
        <f>IF(OR(E2439=0,E2439=""),"",COUNTIF($E$7:E2439,E2439)&amp;E2439)</f>
        <v/>
      </c>
      <c r="E2439" s="58" t="str">
        <f t="shared" si="358"/>
        <v/>
      </c>
      <c r="F2439" s="57">
        <f t="shared" si="359"/>
        <v>0</v>
      </c>
      <c r="H2439" s="51"/>
      <c r="I2439" s="50"/>
      <c r="J2439" s="50"/>
      <c r="K2439" s="50"/>
      <c r="L2439" s="55" t="str">
        <f t="shared" si="360"/>
        <v/>
      </c>
      <c r="M2439" s="48"/>
      <c r="N2439" s="49"/>
      <c r="O2439" s="50"/>
      <c r="P2439" s="81" t="str">
        <f t="shared" si="355"/>
        <v/>
      </c>
      <c r="Q2439" s="5"/>
      <c r="R2439" s="81" t="str">
        <f t="shared" si="354"/>
        <v/>
      </c>
    </row>
    <row r="2440" spans="2:18" ht="13" x14ac:dyDescent="0.3">
      <c r="B2440" s="58">
        <f t="shared" si="356"/>
        <v>0</v>
      </c>
      <c r="C2440" s="58" t="str">
        <f t="shared" si="357"/>
        <v/>
      </c>
      <c r="D2440" s="58" t="str">
        <f>IF(OR(E2440=0,E2440=""),"",COUNTIF($E$7:E2440,E2440)&amp;E2440)</f>
        <v/>
      </c>
      <c r="E2440" s="58" t="str">
        <f t="shared" si="358"/>
        <v/>
      </c>
      <c r="F2440" s="57">
        <f t="shared" si="359"/>
        <v>0</v>
      </c>
      <c r="H2440" s="51"/>
      <c r="I2440" s="50"/>
      <c r="J2440" s="50"/>
      <c r="K2440" s="50"/>
      <c r="L2440" s="55" t="str">
        <f t="shared" si="360"/>
        <v/>
      </c>
      <c r="M2440" s="48"/>
      <c r="N2440" s="49"/>
      <c r="O2440" s="50"/>
      <c r="P2440" s="81" t="str">
        <f t="shared" si="355"/>
        <v/>
      </c>
      <c r="Q2440" s="5"/>
      <c r="R2440" s="81" t="str">
        <f t="shared" si="354"/>
        <v/>
      </c>
    </row>
    <row r="2441" spans="2:18" ht="13" x14ac:dyDescent="0.3">
      <c r="B2441" s="58">
        <f t="shared" si="356"/>
        <v>0</v>
      </c>
      <c r="C2441" s="58" t="str">
        <f t="shared" si="357"/>
        <v/>
      </c>
      <c r="D2441" s="58" t="str">
        <f>IF(OR(E2441=0,E2441=""),"",COUNTIF($E$7:E2441,E2441)&amp;E2441)</f>
        <v/>
      </c>
      <c r="E2441" s="58" t="str">
        <f t="shared" si="358"/>
        <v/>
      </c>
      <c r="F2441" s="57">
        <f t="shared" si="359"/>
        <v>0</v>
      </c>
      <c r="H2441" s="51"/>
      <c r="I2441" s="50"/>
      <c r="J2441" s="50"/>
      <c r="K2441" s="50"/>
      <c r="L2441" s="55" t="str">
        <f t="shared" si="360"/>
        <v/>
      </c>
      <c r="M2441" s="48"/>
      <c r="N2441" s="49"/>
      <c r="O2441" s="50"/>
      <c r="P2441" s="81" t="str">
        <f t="shared" si="355"/>
        <v/>
      </c>
      <c r="Q2441" s="5"/>
      <c r="R2441" s="81" t="str">
        <f t="shared" si="354"/>
        <v/>
      </c>
    </row>
    <row r="2442" spans="2:18" ht="13" x14ac:dyDescent="0.3">
      <c r="B2442" s="58">
        <f t="shared" si="356"/>
        <v>0</v>
      </c>
      <c r="C2442" s="58" t="str">
        <f t="shared" si="357"/>
        <v/>
      </c>
      <c r="D2442" s="58" t="str">
        <f>IF(OR(E2442=0,E2442=""),"",COUNTIF($E$7:E2442,E2442)&amp;E2442)</f>
        <v/>
      </c>
      <c r="E2442" s="58" t="str">
        <f t="shared" si="358"/>
        <v/>
      </c>
      <c r="F2442" s="57">
        <f t="shared" si="359"/>
        <v>0</v>
      </c>
      <c r="H2442" s="51"/>
      <c r="I2442" s="50"/>
      <c r="J2442" s="50"/>
      <c r="K2442" s="82"/>
      <c r="L2442" s="55" t="str">
        <f t="shared" si="360"/>
        <v/>
      </c>
      <c r="M2442" s="48"/>
      <c r="N2442" s="49"/>
      <c r="O2442" s="50"/>
      <c r="P2442" s="81" t="str">
        <f t="shared" si="355"/>
        <v/>
      </c>
      <c r="Q2442" s="5"/>
      <c r="R2442" s="81" t="str">
        <f t="shared" si="354"/>
        <v/>
      </c>
    </row>
    <row r="2443" spans="2:18" ht="13" x14ac:dyDescent="0.3">
      <c r="B2443" s="58">
        <f t="shared" si="356"/>
        <v>0</v>
      </c>
      <c r="C2443" s="58" t="str">
        <f t="shared" si="357"/>
        <v/>
      </c>
      <c r="D2443" s="58" t="str">
        <f>IF(OR(E2443=0,E2443=""),"",COUNTIF($E$7:E2443,E2443)&amp;E2443)</f>
        <v/>
      </c>
      <c r="E2443" s="58" t="str">
        <f t="shared" si="358"/>
        <v/>
      </c>
      <c r="F2443" s="57">
        <f t="shared" si="359"/>
        <v>0</v>
      </c>
      <c r="H2443" s="51"/>
      <c r="I2443" s="50"/>
      <c r="J2443" s="50"/>
      <c r="K2443" s="50"/>
      <c r="L2443" s="55" t="str">
        <f t="shared" si="360"/>
        <v/>
      </c>
      <c r="M2443" s="48"/>
      <c r="N2443" s="49"/>
      <c r="O2443" s="50"/>
      <c r="P2443" s="81" t="str">
        <f t="shared" si="355"/>
        <v/>
      </c>
      <c r="Q2443" s="5"/>
      <c r="R2443" s="81" t="str">
        <f t="shared" si="354"/>
        <v/>
      </c>
    </row>
    <row r="2444" spans="2:18" ht="13" x14ac:dyDescent="0.3">
      <c r="B2444" s="58">
        <f t="shared" si="356"/>
        <v>0</v>
      </c>
      <c r="C2444" s="58" t="str">
        <f t="shared" si="357"/>
        <v/>
      </c>
      <c r="D2444" s="58" t="str">
        <f>IF(OR(E2444=0,E2444=""),"",COUNTIF($E$7:E2444,E2444)&amp;E2444)</f>
        <v/>
      </c>
      <c r="E2444" s="58" t="str">
        <f t="shared" si="358"/>
        <v/>
      </c>
      <c r="F2444" s="57">
        <f t="shared" si="359"/>
        <v>0</v>
      </c>
      <c r="H2444" s="51"/>
      <c r="I2444" s="50"/>
      <c r="J2444" s="50"/>
      <c r="K2444" s="50"/>
      <c r="L2444" s="55" t="str">
        <f t="shared" si="360"/>
        <v/>
      </c>
      <c r="M2444" s="48"/>
      <c r="N2444" s="49"/>
      <c r="O2444" s="50"/>
      <c r="P2444" s="81" t="str">
        <f t="shared" si="355"/>
        <v/>
      </c>
      <c r="Q2444" s="5"/>
      <c r="R2444" s="81" t="str">
        <f t="shared" si="354"/>
        <v/>
      </c>
    </row>
    <row r="2445" spans="2:18" ht="13" x14ac:dyDescent="0.3">
      <c r="B2445" s="58">
        <f t="shared" si="356"/>
        <v>0</v>
      </c>
      <c r="C2445" s="58" t="str">
        <f t="shared" si="357"/>
        <v/>
      </c>
      <c r="D2445" s="58" t="str">
        <f>IF(OR(E2445=0,E2445=""),"",COUNTIF($E$7:E2445,E2445)&amp;E2445)</f>
        <v/>
      </c>
      <c r="E2445" s="58" t="str">
        <f t="shared" si="358"/>
        <v/>
      </c>
      <c r="F2445" s="57">
        <f t="shared" si="359"/>
        <v>0</v>
      </c>
      <c r="H2445" s="51"/>
      <c r="I2445" s="50"/>
      <c r="J2445" s="50"/>
      <c r="K2445" s="50"/>
      <c r="L2445" s="55" t="str">
        <f t="shared" si="360"/>
        <v/>
      </c>
      <c r="M2445" s="48"/>
      <c r="N2445" s="49"/>
      <c r="O2445" s="50"/>
      <c r="P2445" s="81" t="str">
        <f t="shared" si="355"/>
        <v/>
      </c>
      <c r="Q2445" s="5"/>
      <c r="R2445" s="81" t="str">
        <f t="shared" si="354"/>
        <v/>
      </c>
    </row>
    <row r="2446" spans="2:18" ht="13" x14ac:dyDescent="0.3">
      <c r="B2446" s="58">
        <f t="shared" si="356"/>
        <v>0</v>
      </c>
      <c r="C2446" s="58" t="str">
        <f t="shared" si="357"/>
        <v/>
      </c>
      <c r="D2446" s="58" t="str">
        <f>IF(OR(E2446=0,E2446=""),"",COUNTIF($E$7:E2446,E2446)&amp;E2446)</f>
        <v/>
      </c>
      <c r="E2446" s="58" t="str">
        <f t="shared" si="358"/>
        <v/>
      </c>
      <c r="F2446" s="57">
        <f t="shared" si="359"/>
        <v>0</v>
      </c>
      <c r="H2446" s="51"/>
      <c r="I2446" s="50"/>
      <c r="J2446" s="50"/>
      <c r="K2446" s="50"/>
      <c r="L2446" s="55" t="str">
        <f t="shared" si="360"/>
        <v/>
      </c>
      <c r="M2446" s="48"/>
      <c r="N2446" s="49"/>
      <c r="O2446" s="50"/>
      <c r="P2446" s="81" t="str">
        <f t="shared" si="355"/>
        <v/>
      </c>
      <c r="Q2446" s="5"/>
      <c r="R2446" s="81" t="str">
        <f t="shared" si="354"/>
        <v/>
      </c>
    </row>
    <row r="2447" spans="2:18" ht="13" x14ac:dyDescent="0.3">
      <c r="B2447" s="58">
        <f t="shared" si="356"/>
        <v>0</v>
      </c>
      <c r="C2447" s="58" t="str">
        <f t="shared" si="357"/>
        <v/>
      </c>
      <c r="D2447" s="58" t="str">
        <f>IF(OR(E2447=0,E2447=""),"",COUNTIF($E$7:E2447,E2447)&amp;E2447)</f>
        <v/>
      </c>
      <c r="E2447" s="58" t="str">
        <f t="shared" si="358"/>
        <v/>
      </c>
      <c r="F2447" s="57">
        <f t="shared" si="359"/>
        <v>0</v>
      </c>
      <c r="H2447" s="51"/>
      <c r="I2447" s="50"/>
      <c r="J2447" s="50"/>
      <c r="K2447" s="50"/>
      <c r="L2447" s="55" t="str">
        <f t="shared" si="360"/>
        <v/>
      </c>
      <c r="M2447" s="48"/>
      <c r="N2447" s="49"/>
      <c r="O2447" s="50"/>
      <c r="P2447" s="81" t="str">
        <f t="shared" si="355"/>
        <v/>
      </c>
      <c r="Q2447" s="5"/>
      <c r="R2447" s="81" t="str">
        <f t="shared" si="354"/>
        <v/>
      </c>
    </row>
    <row r="2448" spans="2:18" ht="13" x14ac:dyDescent="0.3">
      <c r="B2448" s="58">
        <f t="shared" si="356"/>
        <v>0</v>
      </c>
      <c r="C2448" s="58" t="str">
        <f t="shared" si="357"/>
        <v/>
      </c>
      <c r="D2448" s="58" t="str">
        <f>IF(OR(E2448=0,E2448=""),"",COUNTIF($E$7:E2448,E2448)&amp;E2448)</f>
        <v/>
      </c>
      <c r="E2448" s="58" t="str">
        <f t="shared" si="358"/>
        <v/>
      </c>
      <c r="F2448" s="57">
        <f t="shared" si="359"/>
        <v>0</v>
      </c>
      <c r="H2448" s="51"/>
      <c r="I2448" s="50"/>
      <c r="J2448" s="50"/>
      <c r="K2448" s="50"/>
      <c r="L2448" s="55" t="str">
        <f t="shared" si="360"/>
        <v/>
      </c>
      <c r="M2448" s="48"/>
      <c r="N2448" s="49"/>
      <c r="O2448" s="50"/>
      <c r="P2448" s="81" t="str">
        <f t="shared" si="355"/>
        <v/>
      </c>
      <c r="Q2448" s="5"/>
      <c r="R2448" s="81" t="str">
        <f t="shared" si="354"/>
        <v/>
      </c>
    </row>
    <row r="2449" spans="2:18" ht="13" x14ac:dyDescent="0.3">
      <c r="B2449" s="58">
        <f t="shared" si="356"/>
        <v>0</v>
      </c>
      <c r="C2449" s="58" t="str">
        <f t="shared" si="357"/>
        <v/>
      </c>
      <c r="D2449" s="58" t="str">
        <f>IF(OR(E2449=0,E2449=""),"",COUNTIF($E$7:E2449,E2449)&amp;E2449)</f>
        <v/>
      </c>
      <c r="E2449" s="58" t="str">
        <f t="shared" si="358"/>
        <v/>
      </c>
      <c r="F2449" s="57">
        <f t="shared" si="359"/>
        <v>0</v>
      </c>
      <c r="H2449" s="51"/>
      <c r="I2449" s="50"/>
      <c r="J2449" s="50"/>
      <c r="K2449" s="50"/>
      <c r="L2449" s="55" t="str">
        <f t="shared" si="360"/>
        <v/>
      </c>
      <c r="M2449" s="48"/>
      <c r="N2449" s="49"/>
      <c r="O2449" s="50"/>
      <c r="P2449" s="81" t="str">
        <f t="shared" si="355"/>
        <v/>
      </c>
      <c r="Q2449" s="5"/>
      <c r="R2449" s="81" t="str">
        <f t="shared" si="354"/>
        <v/>
      </c>
    </row>
    <row r="2450" spans="2:18" ht="13" x14ac:dyDescent="0.3">
      <c r="B2450" s="58">
        <f t="shared" si="356"/>
        <v>0</v>
      </c>
      <c r="C2450" s="58" t="str">
        <f t="shared" si="357"/>
        <v/>
      </c>
      <c r="D2450" s="58" t="str">
        <f>IF(OR(E2450=0,E2450=""),"",COUNTIF($E$7:E2450,E2450)&amp;E2450)</f>
        <v/>
      </c>
      <c r="E2450" s="58" t="str">
        <f t="shared" si="358"/>
        <v/>
      </c>
      <c r="F2450" s="57">
        <f t="shared" si="359"/>
        <v>0</v>
      </c>
      <c r="H2450" s="51"/>
      <c r="I2450" s="50"/>
      <c r="J2450" s="50"/>
      <c r="K2450" s="50"/>
      <c r="L2450" s="55" t="str">
        <f t="shared" si="360"/>
        <v/>
      </c>
      <c r="M2450" s="48"/>
      <c r="N2450" s="49"/>
      <c r="O2450" s="50"/>
      <c r="P2450" s="81" t="str">
        <f t="shared" si="355"/>
        <v/>
      </c>
      <c r="Q2450" s="5"/>
      <c r="R2450" s="81" t="str">
        <f t="shared" si="354"/>
        <v/>
      </c>
    </row>
    <row r="2451" spans="2:18" ht="13" x14ac:dyDescent="0.3">
      <c r="B2451" s="58">
        <f t="shared" si="356"/>
        <v>0</v>
      </c>
      <c r="C2451" s="58" t="str">
        <f t="shared" si="357"/>
        <v/>
      </c>
      <c r="D2451" s="58" t="str">
        <f>IF(OR(E2451=0,E2451=""),"",COUNTIF($E$7:E2451,E2451)&amp;E2451)</f>
        <v/>
      </c>
      <c r="E2451" s="58" t="str">
        <f t="shared" si="358"/>
        <v/>
      </c>
      <c r="F2451" s="57">
        <f t="shared" si="359"/>
        <v>0</v>
      </c>
      <c r="H2451" s="51"/>
      <c r="I2451" s="50"/>
      <c r="J2451" s="50"/>
      <c r="K2451" s="50"/>
      <c r="L2451" s="55" t="str">
        <f t="shared" si="360"/>
        <v/>
      </c>
      <c r="M2451" s="48"/>
      <c r="N2451" s="49"/>
      <c r="O2451" s="50"/>
      <c r="P2451" s="81" t="str">
        <f t="shared" si="355"/>
        <v/>
      </c>
      <c r="Q2451" s="5"/>
      <c r="R2451" s="81" t="str">
        <f t="shared" si="354"/>
        <v/>
      </c>
    </row>
    <row r="2452" spans="2:18" ht="13" x14ac:dyDescent="0.3">
      <c r="B2452" s="58">
        <f t="shared" si="356"/>
        <v>0</v>
      </c>
      <c r="C2452" s="58" t="str">
        <f t="shared" si="357"/>
        <v/>
      </c>
      <c r="D2452" s="58" t="str">
        <f>IF(OR(E2452=0,E2452=""),"",COUNTIF($E$7:E2452,E2452)&amp;E2452)</f>
        <v/>
      </c>
      <c r="E2452" s="58" t="str">
        <f t="shared" si="358"/>
        <v/>
      </c>
      <c r="F2452" s="57">
        <f t="shared" si="359"/>
        <v>0</v>
      </c>
      <c r="H2452" s="51"/>
      <c r="I2452" s="50"/>
      <c r="J2452" s="50"/>
      <c r="K2452" s="50"/>
      <c r="L2452" s="55" t="str">
        <f t="shared" si="360"/>
        <v/>
      </c>
      <c r="M2452" s="48"/>
      <c r="N2452" s="49"/>
      <c r="O2452" s="50"/>
      <c r="P2452" s="81" t="str">
        <f t="shared" si="355"/>
        <v/>
      </c>
      <c r="Q2452" s="5"/>
      <c r="R2452" s="81" t="str">
        <f t="shared" si="354"/>
        <v/>
      </c>
    </row>
    <row r="2453" spans="2:18" ht="13" x14ac:dyDescent="0.3">
      <c r="B2453" s="58">
        <f t="shared" si="356"/>
        <v>0</v>
      </c>
      <c r="C2453" s="58" t="str">
        <f t="shared" si="357"/>
        <v/>
      </c>
      <c r="D2453" s="58" t="str">
        <f>IF(OR(E2453=0,E2453=""),"",COUNTIF($E$7:E2453,E2453)&amp;E2453)</f>
        <v/>
      </c>
      <c r="E2453" s="58" t="str">
        <f t="shared" si="358"/>
        <v/>
      </c>
      <c r="F2453" s="57">
        <f t="shared" si="359"/>
        <v>0</v>
      </c>
      <c r="H2453" s="51"/>
      <c r="I2453" s="50"/>
      <c r="J2453" s="50"/>
      <c r="K2453" s="50"/>
      <c r="L2453" s="55" t="str">
        <f t="shared" si="360"/>
        <v/>
      </c>
      <c r="M2453" s="48"/>
      <c r="N2453" s="49"/>
      <c r="O2453" s="50"/>
      <c r="P2453" s="81" t="str">
        <f t="shared" si="355"/>
        <v/>
      </c>
      <c r="Q2453" s="5"/>
      <c r="R2453" s="81" t="str">
        <f t="shared" si="354"/>
        <v/>
      </c>
    </row>
    <row r="2454" spans="2:18" ht="13" x14ac:dyDescent="0.3">
      <c r="B2454" s="58">
        <f t="shared" si="356"/>
        <v>0</v>
      </c>
      <c r="C2454" s="58" t="str">
        <f t="shared" si="357"/>
        <v/>
      </c>
      <c r="D2454" s="58" t="str">
        <f>IF(OR(E2454=0,E2454=""),"",COUNTIF($E$7:E2454,E2454)&amp;E2454)</f>
        <v/>
      </c>
      <c r="E2454" s="58" t="str">
        <f t="shared" si="358"/>
        <v/>
      </c>
      <c r="F2454" s="57">
        <f t="shared" si="359"/>
        <v>0</v>
      </c>
      <c r="H2454" s="51"/>
      <c r="I2454" s="50"/>
      <c r="J2454" s="50"/>
      <c r="K2454" s="50"/>
      <c r="L2454" s="55" t="str">
        <f t="shared" si="360"/>
        <v/>
      </c>
      <c r="M2454" s="48"/>
      <c r="N2454" s="49"/>
      <c r="O2454" s="50"/>
      <c r="P2454" s="81" t="str">
        <f t="shared" si="355"/>
        <v/>
      </c>
      <c r="Q2454" s="5"/>
      <c r="R2454" s="81" t="str">
        <f t="shared" si="354"/>
        <v/>
      </c>
    </row>
    <row r="2455" spans="2:18" ht="13" x14ac:dyDescent="0.3">
      <c r="B2455" s="58">
        <f t="shared" si="356"/>
        <v>0</v>
      </c>
      <c r="C2455" s="58" t="str">
        <f t="shared" si="357"/>
        <v/>
      </c>
      <c r="D2455" s="58" t="str">
        <f>IF(OR(E2455=0,E2455=""),"",COUNTIF($E$7:E2455,E2455)&amp;E2455)</f>
        <v/>
      </c>
      <c r="E2455" s="58" t="str">
        <f t="shared" si="358"/>
        <v/>
      </c>
      <c r="F2455" s="57">
        <f t="shared" si="359"/>
        <v>0</v>
      </c>
      <c r="H2455" s="51"/>
      <c r="I2455" s="50"/>
      <c r="J2455" s="50"/>
      <c r="K2455" s="50"/>
      <c r="L2455" s="55" t="str">
        <f t="shared" si="360"/>
        <v/>
      </c>
      <c r="M2455" s="48"/>
      <c r="N2455" s="49"/>
      <c r="O2455" s="50"/>
      <c r="P2455" s="81" t="str">
        <f t="shared" si="355"/>
        <v/>
      </c>
      <c r="Q2455" s="5"/>
      <c r="R2455" s="81" t="str">
        <f t="shared" si="354"/>
        <v/>
      </c>
    </row>
    <row r="2456" spans="2:18" ht="13" x14ac:dyDescent="0.3">
      <c r="B2456" s="58">
        <f t="shared" si="356"/>
        <v>0</v>
      </c>
      <c r="C2456" s="58" t="str">
        <f t="shared" si="357"/>
        <v/>
      </c>
      <c r="D2456" s="58" t="str">
        <f>IF(OR(E2456=0,E2456=""),"",COUNTIF($E$7:E2456,E2456)&amp;E2456)</f>
        <v/>
      </c>
      <c r="E2456" s="58" t="str">
        <f t="shared" si="358"/>
        <v/>
      </c>
      <c r="F2456" s="57">
        <f t="shared" si="359"/>
        <v>0</v>
      </c>
      <c r="H2456" s="51"/>
      <c r="I2456" s="50"/>
      <c r="J2456" s="50"/>
      <c r="K2456" s="50"/>
      <c r="L2456" s="55" t="str">
        <f t="shared" si="360"/>
        <v/>
      </c>
      <c r="M2456" s="48"/>
      <c r="N2456" s="49"/>
      <c r="O2456" s="50"/>
      <c r="P2456" s="81" t="str">
        <f t="shared" si="355"/>
        <v/>
      </c>
      <c r="Q2456" s="5"/>
      <c r="R2456" s="81" t="str">
        <f t="shared" ref="R2456:R2519" si="361">IF($O2456&gt;0,$O2456,IF($H2456&gt;0,IF($O2457&gt;0,$O2457,""),""))</f>
        <v/>
      </c>
    </row>
    <row r="2457" spans="2:18" ht="13" x14ac:dyDescent="0.3">
      <c r="B2457" s="58">
        <f t="shared" si="356"/>
        <v>0</v>
      </c>
      <c r="C2457" s="58" t="str">
        <f t="shared" si="357"/>
        <v/>
      </c>
      <c r="D2457" s="58" t="str">
        <f>IF(OR(E2457=0,E2457=""),"",COUNTIF($E$7:E2457,E2457)&amp;E2457)</f>
        <v/>
      </c>
      <c r="E2457" s="58" t="str">
        <f t="shared" si="358"/>
        <v/>
      </c>
      <c r="F2457" s="57">
        <f t="shared" si="359"/>
        <v>0</v>
      </c>
      <c r="H2457" s="51"/>
      <c r="I2457" s="50"/>
      <c r="J2457" s="50"/>
      <c r="K2457" s="50"/>
      <c r="L2457" s="55" t="str">
        <f t="shared" si="360"/>
        <v/>
      </c>
      <c r="M2457" s="48"/>
      <c r="N2457" s="49"/>
      <c r="O2457" s="50"/>
      <c r="P2457" s="81" t="str">
        <f t="shared" ref="P2457:P2520" si="362">IF(O2457&gt;0,O2457,IF(H2457&gt;0,IF(OR(P2456="F.TTD",P2456=""),R2458,P2456),""))</f>
        <v/>
      </c>
      <c r="Q2457" s="5"/>
      <c r="R2457" s="81" t="str">
        <f t="shared" si="361"/>
        <v/>
      </c>
    </row>
    <row r="2458" spans="2:18" ht="13" x14ac:dyDescent="0.3">
      <c r="B2458" s="58">
        <f t="shared" si="356"/>
        <v>0</v>
      </c>
      <c r="C2458" s="58" t="str">
        <f t="shared" si="357"/>
        <v/>
      </c>
      <c r="D2458" s="58" t="str">
        <f>IF(OR(E2458=0,E2458=""),"",COUNTIF($E$7:E2458,E2458)&amp;E2458)</f>
        <v/>
      </c>
      <c r="E2458" s="58" t="str">
        <f t="shared" si="358"/>
        <v/>
      </c>
      <c r="F2458" s="57">
        <f t="shared" si="359"/>
        <v>0</v>
      </c>
      <c r="H2458" s="51"/>
      <c r="I2458" s="50"/>
      <c r="J2458" s="50"/>
      <c r="K2458" s="50"/>
      <c r="L2458" s="55" t="str">
        <f t="shared" si="360"/>
        <v/>
      </c>
      <c r="M2458" s="48"/>
      <c r="N2458" s="49"/>
      <c r="O2458" s="50"/>
      <c r="P2458" s="81" t="str">
        <f t="shared" si="362"/>
        <v/>
      </c>
      <c r="Q2458" s="5"/>
      <c r="R2458" s="81" t="str">
        <f t="shared" si="361"/>
        <v/>
      </c>
    </row>
    <row r="2459" spans="2:18" ht="13" x14ac:dyDescent="0.3">
      <c r="B2459" s="58">
        <f t="shared" si="356"/>
        <v>0</v>
      </c>
      <c r="C2459" s="58" t="str">
        <f t="shared" si="357"/>
        <v/>
      </c>
      <c r="D2459" s="58" t="str">
        <f>IF(OR(E2459=0,E2459=""),"",COUNTIF($E$7:E2459,E2459)&amp;E2459)</f>
        <v/>
      </c>
      <c r="E2459" s="58" t="str">
        <f t="shared" si="358"/>
        <v/>
      </c>
      <c r="F2459" s="57">
        <f t="shared" si="359"/>
        <v>0</v>
      </c>
      <c r="H2459" s="51"/>
      <c r="I2459" s="50"/>
      <c r="J2459" s="50"/>
      <c r="K2459" s="50"/>
      <c r="L2459" s="55" t="str">
        <f t="shared" si="360"/>
        <v/>
      </c>
      <c r="M2459" s="48"/>
      <c r="N2459" s="49"/>
      <c r="O2459" s="50"/>
      <c r="P2459" s="81" t="str">
        <f t="shared" si="362"/>
        <v/>
      </c>
      <c r="Q2459" s="5"/>
      <c r="R2459" s="81" t="str">
        <f t="shared" si="361"/>
        <v/>
      </c>
    </row>
    <row r="2460" spans="2:18" ht="13" x14ac:dyDescent="0.3">
      <c r="B2460" s="58">
        <f t="shared" ref="B2460:B2523" si="363">IF(C2460&lt;&gt;"","",K2460)</f>
        <v>0</v>
      </c>
      <c r="C2460" s="58" t="str">
        <f t="shared" ref="C2460:C2523" si="364">IF(LEFT(I2460,3)="JP-",K2460,"")</f>
        <v/>
      </c>
      <c r="D2460" s="58" t="str">
        <f>IF(OR(E2460=0,E2460=""),"",COUNTIF($E$7:E2460,E2460)&amp;E2460)</f>
        <v/>
      </c>
      <c r="E2460" s="58" t="str">
        <f t="shared" ref="E2460:E2523" si="365">IF(K2460=Filter_BB,K2460,"")</f>
        <v/>
      </c>
      <c r="F2460" s="57">
        <f t="shared" ref="F2460:F2523" si="366">IF(J2460="",0,1)</f>
        <v>0</v>
      </c>
      <c r="H2460" s="51"/>
      <c r="I2460" s="50"/>
      <c r="J2460" s="50"/>
      <c r="K2460" s="50"/>
      <c r="L2460" s="55" t="str">
        <f t="shared" si="360"/>
        <v/>
      </c>
      <c r="M2460" s="48"/>
      <c r="N2460" s="49"/>
      <c r="O2460" s="50"/>
      <c r="P2460" s="81" t="str">
        <f t="shared" si="362"/>
        <v/>
      </c>
      <c r="Q2460" s="5"/>
      <c r="R2460" s="81" t="str">
        <f t="shared" si="361"/>
        <v/>
      </c>
    </row>
    <row r="2461" spans="2:18" ht="13" x14ac:dyDescent="0.3">
      <c r="B2461" s="58">
        <f t="shared" si="363"/>
        <v>0</v>
      </c>
      <c r="C2461" s="58" t="str">
        <f t="shared" si="364"/>
        <v/>
      </c>
      <c r="D2461" s="58" t="str">
        <f>IF(OR(E2461=0,E2461=""),"",COUNTIF($E$7:E2461,E2461)&amp;E2461)</f>
        <v/>
      </c>
      <c r="E2461" s="58" t="str">
        <f t="shared" si="365"/>
        <v/>
      </c>
      <c r="F2461" s="57">
        <f t="shared" si="366"/>
        <v>0</v>
      </c>
      <c r="H2461" s="51"/>
      <c r="I2461" s="50"/>
      <c r="J2461" s="50"/>
      <c r="K2461" s="50"/>
      <c r="L2461" s="55" t="str">
        <f t="shared" si="360"/>
        <v/>
      </c>
      <c r="M2461" s="48"/>
      <c r="N2461" s="49"/>
      <c r="O2461" s="50"/>
      <c r="P2461" s="81" t="str">
        <f t="shared" si="362"/>
        <v/>
      </c>
      <c r="Q2461" s="5"/>
      <c r="R2461" s="81" t="str">
        <f t="shared" si="361"/>
        <v/>
      </c>
    </row>
    <row r="2462" spans="2:18" ht="13" x14ac:dyDescent="0.3">
      <c r="B2462" s="58">
        <f t="shared" si="363"/>
        <v>0</v>
      </c>
      <c r="C2462" s="58" t="str">
        <f t="shared" si="364"/>
        <v/>
      </c>
      <c r="D2462" s="58" t="str">
        <f>IF(OR(E2462=0,E2462=""),"",COUNTIF($E$7:E2462,E2462)&amp;E2462)</f>
        <v/>
      </c>
      <c r="E2462" s="58" t="str">
        <f t="shared" si="365"/>
        <v/>
      </c>
      <c r="F2462" s="57">
        <f t="shared" si="366"/>
        <v>0</v>
      </c>
      <c r="H2462" s="51"/>
      <c r="I2462" s="50"/>
      <c r="J2462" s="50"/>
      <c r="K2462" s="50"/>
      <c r="L2462" s="55" t="str">
        <f t="shared" si="360"/>
        <v/>
      </c>
      <c r="M2462" s="48"/>
      <c r="N2462" s="49"/>
      <c r="O2462" s="50"/>
      <c r="P2462" s="81" t="str">
        <f t="shared" si="362"/>
        <v/>
      </c>
      <c r="Q2462" s="5"/>
      <c r="R2462" s="81" t="str">
        <f t="shared" si="361"/>
        <v/>
      </c>
    </row>
    <row r="2463" spans="2:18" ht="13" x14ac:dyDescent="0.3">
      <c r="B2463" s="58">
        <f t="shared" si="363"/>
        <v>0</v>
      </c>
      <c r="C2463" s="58" t="str">
        <f t="shared" si="364"/>
        <v/>
      </c>
      <c r="D2463" s="58" t="str">
        <f>IF(OR(E2463=0,E2463=""),"",COUNTIF($E$7:E2463,E2463)&amp;E2463)</f>
        <v/>
      </c>
      <c r="E2463" s="58" t="str">
        <f t="shared" si="365"/>
        <v/>
      </c>
      <c r="F2463" s="57">
        <f t="shared" si="366"/>
        <v>0</v>
      </c>
      <c r="H2463" s="51"/>
      <c r="I2463" s="50"/>
      <c r="J2463" s="50"/>
      <c r="K2463" s="50"/>
      <c r="L2463" s="55" t="str">
        <f t="shared" si="360"/>
        <v/>
      </c>
      <c r="M2463" s="48"/>
      <c r="N2463" s="49"/>
      <c r="O2463" s="50"/>
      <c r="P2463" s="81" t="str">
        <f t="shared" si="362"/>
        <v/>
      </c>
      <c r="Q2463" s="5"/>
      <c r="R2463" s="81" t="str">
        <f t="shared" si="361"/>
        <v/>
      </c>
    </row>
    <row r="2464" spans="2:18" ht="13" x14ac:dyDescent="0.3">
      <c r="B2464" s="58">
        <f t="shared" si="363"/>
        <v>0</v>
      </c>
      <c r="C2464" s="58" t="str">
        <f t="shared" si="364"/>
        <v/>
      </c>
      <c r="D2464" s="58" t="str">
        <f>IF(OR(E2464=0,E2464=""),"",COUNTIF($E$7:E2464,E2464)&amp;E2464)</f>
        <v/>
      </c>
      <c r="E2464" s="58" t="str">
        <f t="shared" si="365"/>
        <v/>
      </c>
      <c r="F2464" s="57">
        <f t="shared" si="366"/>
        <v>0</v>
      </c>
      <c r="H2464" s="51"/>
      <c r="I2464" s="50"/>
      <c r="J2464" s="50"/>
      <c r="K2464" s="50"/>
      <c r="L2464" s="55" t="str">
        <f t="shared" si="360"/>
        <v/>
      </c>
      <c r="M2464" s="48"/>
      <c r="N2464" s="49"/>
      <c r="O2464" s="50"/>
      <c r="P2464" s="81" t="str">
        <f t="shared" si="362"/>
        <v/>
      </c>
      <c r="Q2464" s="5"/>
      <c r="R2464" s="81" t="str">
        <f t="shared" si="361"/>
        <v/>
      </c>
    </row>
    <row r="2465" spans="2:18" ht="13" x14ac:dyDescent="0.3">
      <c r="B2465" s="58">
        <f t="shared" si="363"/>
        <v>0</v>
      </c>
      <c r="C2465" s="58" t="str">
        <f t="shared" si="364"/>
        <v/>
      </c>
      <c r="D2465" s="58" t="str">
        <f>IF(OR(E2465=0,E2465=""),"",COUNTIF($E$7:E2465,E2465)&amp;E2465)</f>
        <v/>
      </c>
      <c r="E2465" s="58" t="str">
        <f t="shared" si="365"/>
        <v/>
      </c>
      <c r="F2465" s="57">
        <f t="shared" si="366"/>
        <v>0</v>
      </c>
      <c r="H2465" s="51"/>
      <c r="I2465" s="50"/>
      <c r="J2465" s="50"/>
      <c r="K2465" s="50"/>
      <c r="L2465" s="55" t="str">
        <f t="shared" si="360"/>
        <v/>
      </c>
      <c r="M2465" s="48"/>
      <c r="N2465" s="49"/>
      <c r="O2465" s="50"/>
      <c r="P2465" s="81" t="str">
        <f t="shared" si="362"/>
        <v/>
      </c>
      <c r="Q2465" s="5"/>
      <c r="R2465" s="81" t="str">
        <f t="shared" si="361"/>
        <v/>
      </c>
    </row>
    <row r="2466" spans="2:18" ht="13" x14ac:dyDescent="0.3">
      <c r="B2466" s="58">
        <f t="shared" si="363"/>
        <v>0</v>
      </c>
      <c r="C2466" s="58" t="str">
        <f t="shared" si="364"/>
        <v/>
      </c>
      <c r="D2466" s="58" t="str">
        <f>IF(OR(E2466=0,E2466=""),"",COUNTIF($E$7:E2466,E2466)&amp;E2466)</f>
        <v/>
      </c>
      <c r="E2466" s="58" t="str">
        <f t="shared" si="365"/>
        <v/>
      </c>
      <c r="F2466" s="57">
        <f t="shared" si="366"/>
        <v>0</v>
      </c>
      <c r="H2466" s="51"/>
      <c r="I2466" s="50"/>
      <c r="J2466" s="50"/>
      <c r="K2466" s="50"/>
      <c r="L2466" s="55" t="str">
        <f t="shared" si="360"/>
        <v/>
      </c>
      <c r="M2466" s="48"/>
      <c r="N2466" s="49"/>
      <c r="O2466" s="50"/>
      <c r="P2466" s="81" t="str">
        <f t="shared" si="362"/>
        <v/>
      </c>
      <c r="Q2466" s="5"/>
      <c r="R2466" s="81" t="str">
        <f t="shared" si="361"/>
        <v/>
      </c>
    </row>
    <row r="2467" spans="2:18" ht="13" x14ac:dyDescent="0.3">
      <c r="B2467" s="58">
        <f t="shared" si="363"/>
        <v>0</v>
      </c>
      <c r="C2467" s="58" t="str">
        <f t="shared" si="364"/>
        <v/>
      </c>
      <c r="D2467" s="58" t="str">
        <f>IF(OR(E2467=0,E2467=""),"",COUNTIF($E$7:E2467,E2467)&amp;E2467)</f>
        <v/>
      </c>
      <c r="E2467" s="58" t="str">
        <f t="shared" si="365"/>
        <v/>
      </c>
      <c r="F2467" s="57">
        <f t="shared" si="366"/>
        <v>0</v>
      </c>
      <c r="H2467" s="51"/>
      <c r="I2467" s="50"/>
      <c r="J2467" s="50"/>
      <c r="K2467" s="50"/>
      <c r="L2467" s="55" t="str">
        <f t="shared" si="360"/>
        <v/>
      </c>
      <c r="M2467" s="48"/>
      <c r="N2467" s="49"/>
      <c r="O2467" s="50"/>
      <c r="P2467" s="81" t="str">
        <f t="shared" si="362"/>
        <v/>
      </c>
      <c r="Q2467" s="5"/>
      <c r="R2467" s="81" t="str">
        <f t="shared" si="361"/>
        <v/>
      </c>
    </row>
    <row r="2468" spans="2:18" ht="13" x14ac:dyDescent="0.3">
      <c r="B2468" s="58">
        <f t="shared" si="363"/>
        <v>0</v>
      </c>
      <c r="C2468" s="58" t="str">
        <f t="shared" si="364"/>
        <v/>
      </c>
      <c r="D2468" s="58" t="str">
        <f>IF(OR(E2468=0,E2468=""),"",COUNTIF($E$7:E2468,E2468)&amp;E2468)</f>
        <v/>
      </c>
      <c r="E2468" s="58" t="str">
        <f t="shared" si="365"/>
        <v/>
      </c>
      <c r="F2468" s="57">
        <f t="shared" si="366"/>
        <v>0</v>
      </c>
      <c r="H2468" s="51"/>
      <c r="I2468" s="50"/>
      <c r="J2468" s="50"/>
      <c r="K2468" s="50"/>
      <c r="L2468" s="55" t="str">
        <f t="shared" si="360"/>
        <v/>
      </c>
      <c r="M2468" s="48"/>
      <c r="N2468" s="49"/>
      <c r="O2468" s="50"/>
      <c r="P2468" s="81" t="str">
        <f t="shared" si="362"/>
        <v/>
      </c>
      <c r="Q2468" s="5"/>
      <c r="R2468" s="81" t="str">
        <f t="shared" si="361"/>
        <v/>
      </c>
    </row>
    <row r="2469" spans="2:18" ht="13" x14ac:dyDescent="0.3">
      <c r="B2469" s="58">
        <f t="shared" si="363"/>
        <v>0</v>
      </c>
      <c r="C2469" s="58" t="str">
        <f t="shared" si="364"/>
        <v/>
      </c>
      <c r="D2469" s="58" t="str">
        <f>IF(OR(E2469=0,E2469=""),"",COUNTIF($E$7:E2469,E2469)&amp;E2469)</f>
        <v/>
      </c>
      <c r="E2469" s="58" t="str">
        <f t="shared" si="365"/>
        <v/>
      </c>
      <c r="F2469" s="57">
        <f t="shared" si="366"/>
        <v>0</v>
      </c>
      <c r="H2469" s="51"/>
      <c r="I2469" s="50"/>
      <c r="J2469" s="50"/>
      <c r="K2469" s="50"/>
      <c r="L2469" s="55" t="str">
        <f t="shared" si="360"/>
        <v/>
      </c>
      <c r="M2469" s="48"/>
      <c r="N2469" s="49"/>
      <c r="O2469" s="50"/>
      <c r="P2469" s="81" t="str">
        <f t="shared" si="362"/>
        <v/>
      </c>
      <c r="Q2469" s="5"/>
      <c r="R2469" s="81" t="str">
        <f t="shared" si="361"/>
        <v/>
      </c>
    </row>
    <row r="2470" spans="2:18" ht="13" x14ac:dyDescent="0.3">
      <c r="B2470" s="58">
        <f t="shared" si="363"/>
        <v>0</v>
      </c>
      <c r="C2470" s="58" t="str">
        <f t="shared" si="364"/>
        <v/>
      </c>
      <c r="D2470" s="58" t="str">
        <f>IF(OR(E2470=0,E2470=""),"",COUNTIF($E$7:E2470,E2470)&amp;E2470)</f>
        <v/>
      </c>
      <c r="E2470" s="58" t="str">
        <f t="shared" si="365"/>
        <v/>
      </c>
      <c r="F2470" s="57">
        <f t="shared" si="366"/>
        <v>0</v>
      </c>
      <c r="H2470" s="51"/>
      <c r="I2470" s="50"/>
      <c r="J2470" s="50"/>
      <c r="K2470" s="50"/>
      <c r="L2470" s="55" t="str">
        <f t="shared" si="360"/>
        <v/>
      </c>
      <c r="M2470" s="48"/>
      <c r="N2470" s="49"/>
      <c r="O2470" s="50"/>
      <c r="P2470" s="81" t="str">
        <f t="shared" si="362"/>
        <v/>
      </c>
      <c r="Q2470" s="5"/>
      <c r="R2470" s="81" t="str">
        <f t="shared" si="361"/>
        <v/>
      </c>
    </row>
    <row r="2471" spans="2:18" ht="13" x14ac:dyDescent="0.3">
      <c r="B2471" s="58">
        <f t="shared" si="363"/>
        <v>0</v>
      </c>
      <c r="C2471" s="58" t="str">
        <f t="shared" si="364"/>
        <v/>
      </c>
      <c r="D2471" s="58" t="str">
        <f>IF(OR(E2471=0,E2471=""),"",COUNTIF($E$7:E2471,E2471)&amp;E2471)</f>
        <v/>
      </c>
      <c r="E2471" s="58" t="str">
        <f t="shared" si="365"/>
        <v/>
      </c>
      <c r="F2471" s="57">
        <f t="shared" si="366"/>
        <v>0</v>
      </c>
      <c r="H2471" s="51"/>
      <c r="I2471" s="50"/>
      <c r="J2471" s="50"/>
      <c r="K2471" s="50"/>
      <c r="L2471" s="55" t="str">
        <f t="shared" si="360"/>
        <v/>
      </c>
      <c r="M2471" s="48"/>
      <c r="N2471" s="49"/>
      <c r="O2471" s="50"/>
      <c r="P2471" s="81" t="str">
        <f t="shared" si="362"/>
        <v/>
      </c>
      <c r="Q2471" s="5"/>
      <c r="R2471" s="81" t="str">
        <f t="shared" si="361"/>
        <v/>
      </c>
    </row>
    <row r="2472" spans="2:18" ht="13" x14ac:dyDescent="0.3">
      <c r="B2472" s="58">
        <f t="shared" si="363"/>
        <v>0</v>
      </c>
      <c r="C2472" s="58" t="str">
        <f t="shared" si="364"/>
        <v/>
      </c>
      <c r="D2472" s="58" t="str">
        <f>IF(OR(E2472=0,E2472=""),"",COUNTIF($E$7:E2472,E2472)&amp;E2472)</f>
        <v/>
      </c>
      <c r="E2472" s="58" t="str">
        <f t="shared" si="365"/>
        <v/>
      </c>
      <c r="F2472" s="57">
        <f t="shared" si="366"/>
        <v>0</v>
      </c>
      <c r="H2472" s="51"/>
      <c r="I2472" s="50"/>
      <c r="J2472" s="50"/>
      <c r="K2472" s="50"/>
      <c r="L2472" s="55" t="str">
        <f t="shared" si="360"/>
        <v/>
      </c>
      <c r="M2472" s="48"/>
      <c r="N2472" s="49"/>
      <c r="O2472" s="50"/>
      <c r="P2472" s="81" t="str">
        <f t="shared" si="362"/>
        <v/>
      </c>
      <c r="Q2472" s="5"/>
      <c r="R2472" s="81" t="str">
        <f t="shared" si="361"/>
        <v/>
      </c>
    </row>
    <row r="2473" spans="2:18" ht="13" x14ac:dyDescent="0.3">
      <c r="B2473" s="58">
        <f t="shared" si="363"/>
        <v>0</v>
      </c>
      <c r="C2473" s="58" t="str">
        <f t="shared" si="364"/>
        <v/>
      </c>
      <c r="D2473" s="58" t="str">
        <f>IF(OR(E2473=0,E2473=""),"",COUNTIF($E$7:E2473,E2473)&amp;E2473)</f>
        <v/>
      </c>
      <c r="E2473" s="58" t="str">
        <f t="shared" si="365"/>
        <v/>
      </c>
      <c r="F2473" s="57">
        <f t="shared" si="366"/>
        <v>0</v>
      </c>
      <c r="H2473" s="51"/>
      <c r="I2473" s="50"/>
      <c r="J2473" s="50"/>
      <c r="K2473" s="50"/>
      <c r="L2473" s="55" t="str">
        <f t="shared" si="360"/>
        <v/>
      </c>
      <c r="M2473" s="48"/>
      <c r="N2473" s="49"/>
      <c r="O2473" s="50"/>
      <c r="P2473" s="81" t="str">
        <f t="shared" si="362"/>
        <v/>
      </c>
      <c r="Q2473" s="5"/>
      <c r="R2473" s="81" t="str">
        <f t="shared" si="361"/>
        <v/>
      </c>
    </row>
    <row r="2474" spans="2:18" ht="13" x14ac:dyDescent="0.3">
      <c r="B2474" s="58">
        <f t="shared" si="363"/>
        <v>0</v>
      </c>
      <c r="C2474" s="58" t="str">
        <f t="shared" si="364"/>
        <v/>
      </c>
      <c r="D2474" s="58" t="str">
        <f>IF(OR(E2474=0,E2474=""),"",COUNTIF($E$7:E2474,E2474)&amp;E2474)</f>
        <v/>
      </c>
      <c r="E2474" s="58" t="str">
        <f t="shared" si="365"/>
        <v/>
      </c>
      <c r="F2474" s="57">
        <f t="shared" si="366"/>
        <v>0</v>
      </c>
      <c r="H2474" s="51"/>
      <c r="I2474" s="50"/>
      <c r="J2474" s="50"/>
      <c r="K2474" s="50"/>
      <c r="L2474" s="55" t="str">
        <f t="shared" si="360"/>
        <v/>
      </c>
      <c r="M2474" s="48"/>
      <c r="N2474" s="49"/>
      <c r="O2474" s="50"/>
      <c r="P2474" s="81" t="str">
        <f t="shared" si="362"/>
        <v/>
      </c>
      <c r="Q2474" s="5"/>
      <c r="R2474" s="81" t="str">
        <f t="shared" si="361"/>
        <v/>
      </c>
    </row>
    <row r="2475" spans="2:18" ht="13" x14ac:dyDescent="0.3">
      <c r="B2475" s="58">
        <f t="shared" si="363"/>
        <v>0</v>
      </c>
      <c r="C2475" s="58" t="str">
        <f t="shared" si="364"/>
        <v/>
      </c>
      <c r="D2475" s="58" t="str">
        <f>IF(OR(E2475=0,E2475=""),"",COUNTIF($E$7:E2475,E2475)&amp;E2475)</f>
        <v/>
      </c>
      <c r="E2475" s="58" t="str">
        <f t="shared" si="365"/>
        <v/>
      </c>
      <c r="F2475" s="57">
        <f t="shared" si="366"/>
        <v>0</v>
      </c>
      <c r="H2475" s="51"/>
      <c r="I2475" s="50"/>
      <c r="J2475" s="50"/>
      <c r="K2475" s="50"/>
      <c r="L2475" s="55" t="str">
        <f t="shared" si="360"/>
        <v/>
      </c>
      <c r="M2475" s="48"/>
      <c r="N2475" s="49"/>
      <c r="O2475" s="50"/>
      <c r="P2475" s="81" t="str">
        <f t="shared" si="362"/>
        <v/>
      </c>
      <c r="Q2475" s="5"/>
      <c r="R2475" s="81" t="str">
        <f t="shared" si="361"/>
        <v/>
      </c>
    </row>
    <row r="2476" spans="2:18" ht="13" x14ac:dyDescent="0.3">
      <c r="B2476" s="58">
        <f t="shared" si="363"/>
        <v>0</v>
      </c>
      <c r="C2476" s="58" t="str">
        <f t="shared" si="364"/>
        <v/>
      </c>
      <c r="D2476" s="58" t="str">
        <f>IF(OR(E2476=0,E2476=""),"",COUNTIF($E$7:E2476,E2476)&amp;E2476)</f>
        <v/>
      </c>
      <c r="E2476" s="58" t="str">
        <f t="shared" si="365"/>
        <v/>
      </c>
      <c r="F2476" s="57">
        <f t="shared" si="366"/>
        <v>0</v>
      </c>
      <c r="H2476" s="51"/>
      <c r="I2476" s="50"/>
      <c r="J2476" s="50"/>
      <c r="K2476" s="50"/>
      <c r="L2476" s="55" t="str">
        <f t="shared" si="360"/>
        <v/>
      </c>
      <c r="M2476" s="48"/>
      <c r="N2476" s="49"/>
      <c r="O2476" s="50"/>
      <c r="P2476" s="81" t="str">
        <f t="shared" si="362"/>
        <v/>
      </c>
      <c r="Q2476" s="5"/>
      <c r="R2476" s="81" t="str">
        <f t="shared" si="361"/>
        <v/>
      </c>
    </row>
    <row r="2477" spans="2:18" ht="13" x14ac:dyDescent="0.3">
      <c r="B2477" s="58">
        <f t="shared" si="363"/>
        <v>0</v>
      </c>
      <c r="C2477" s="58" t="str">
        <f t="shared" si="364"/>
        <v/>
      </c>
      <c r="D2477" s="58" t="str">
        <f>IF(OR(E2477=0,E2477=""),"",COUNTIF($E$7:E2477,E2477)&amp;E2477)</f>
        <v/>
      </c>
      <c r="E2477" s="58" t="str">
        <f t="shared" si="365"/>
        <v/>
      </c>
      <c r="F2477" s="57">
        <f t="shared" si="366"/>
        <v>0</v>
      </c>
      <c r="H2477" s="51"/>
      <c r="I2477" s="50"/>
      <c r="J2477" s="50"/>
      <c r="K2477" s="50"/>
      <c r="L2477" s="55" t="str">
        <f t="shared" si="360"/>
        <v/>
      </c>
      <c r="M2477" s="48"/>
      <c r="N2477" s="49"/>
      <c r="O2477" s="50"/>
      <c r="P2477" s="81" t="str">
        <f t="shared" si="362"/>
        <v/>
      </c>
      <c r="Q2477" s="5"/>
      <c r="R2477" s="81" t="str">
        <f t="shared" si="361"/>
        <v/>
      </c>
    </row>
    <row r="2478" spans="2:18" ht="13" x14ac:dyDescent="0.3">
      <c r="B2478" s="58">
        <f t="shared" si="363"/>
        <v>0</v>
      </c>
      <c r="C2478" s="58" t="str">
        <f t="shared" si="364"/>
        <v/>
      </c>
      <c r="D2478" s="58" t="str">
        <f>IF(OR(E2478=0,E2478=""),"",COUNTIF($E$7:E2478,E2478)&amp;E2478)</f>
        <v/>
      </c>
      <c r="E2478" s="58" t="str">
        <f t="shared" si="365"/>
        <v/>
      </c>
      <c r="F2478" s="57">
        <f t="shared" si="366"/>
        <v>0</v>
      </c>
      <c r="H2478" s="51"/>
      <c r="I2478" s="50"/>
      <c r="J2478" s="50"/>
      <c r="K2478" s="50"/>
      <c r="L2478" s="55" t="str">
        <f t="shared" si="360"/>
        <v/>
      </c>
      <c r="M2478" s="48"/>
      <c r="N2478" s="49"/>
      <c r="O2478" s="50"/>
      <c r="P2478" s="81" t="str">
        <f t="shared" si="362"/>
        <v/>
      </c>
      <c r="Q2478" s="5"/>
      <c r="R2478" s="81" t="str">
        <f t="shared" si="361"/>
        <v/>
      </c>
    </row>
    <row r="2479" spans="2:18" ht="13" x14ac:dyDescent="0.3">
      <c r="B2479" s="58">
        <f t="shared" si="363"/>
        <v>0</v>
      </c>
      <c r="C2479" s="58" t="str">
        <f t="shared" si="364"/>
        <v/>
      </c>
      <c r="D2479" s="58" t="str">
        <f>IF(OR(E2479=0,E2479=""),"",COUNTIF($E$7:E2479,E2479)&amp;E2479)</f>
        <v/>
      </c>
      <c r="E2479" s="58" t="str">
        <f t="shared" si="365"/>
        <v/>
      </c>
      <c r="F2479" s="57">
        <f t="shared" si="366"/>
        <v>0</v>
      </c>
      <c r="H2479" s="51"/>
      <c r="I2479" s="50"/>
      <c r="J2479" s="50"/>
      <c r="K2479" s="50"/>
      <c r="L2479" s="55" t="str">
        <f t="shared" si="360"/>
        <v/>
      </c>
      <c r="M2479" s="48"/>
      <c r="N2479" s="49"/>
      <c r="O2479" s="50"/>
      <c r="P2479" s="81" t="str">
        <f t="shared" si="362"/>
        <v/>
      </c>
      <c r="Q2479" s="5"/>
      <c r="R2479" s="81" t="str">
        <f t="shared" si="361"/>
        <v/>
      </c>
    </row>
    <row r="2480" spans="2:18" ht="13" x14ac:dyDescent="0.3">
      <c r="B2480" s="58">
        <f t="shared" si="363"/>
        <v>0</v>
      </c>
      <c r="C2480" s="58" t="str">
        <f t="shared" si="364"/>
        <v/>
      </c>
      <c r="D2480" s="58" t="str">
        <f>IF(OR(E2480=0,E2480=""),"",COUNTIF($E$7:E2480,E2480)&amp;E2480)</f>
        <v/>
      </c>
      <c r="E2480" s="58" t="str">
        <f t="shared" si="365"/>
        <v/>
      </c>
      <c r="F2480" s="57">
        <f t="shared" si="366"/>
        <v>0</v>
      </c>
      <c r="H2480" s="51"/>
      <c r="I2480" s="50"/>
      <c r="J2480" s="50"/>
      <c r="K2480" s="50"/>
      <c r="L2480" s="55" t="str">
        <f t="shared" si="360"/>
        <v/>
      </c>
      <c r="M2480" s="48"/>
      <c r="N2480" s="49"/>
      <c r="O2480" s="50"/>
      <c r="P2480" s="81" t="str">
        <f t="shared" si="362"/>
        <v/>
      </c>
      <c r="Q2480" s="5"/>
      <c r="R2480" s="81" t="str">
        <f t="shared" si="361"/>
        <v/>
      </c>
    </row>
    <row r="2481" spans="2:18" ht="13" x14ac:dyDescent="0.3">
      <c r="B2481" s="58">
        <f t="shared" si="363"/>
        <v>0</v>
      </c>
      <c r="C2481" s="58" t="str">
        <f t="shared" si="364"/>
        <v/>
      </c>
      <c r="D2481" s="58" t="str">
        <f>IF(OR(E2481=0,E2481=""),"",COUNTIF($E$7:E2481,E2481)&amp;E2481)</f>
        <v/>
      </c>
      <c r="E2481" s="58" t="str">
        <f t="shared" si="365"/>
        <v/>
      </c>
      <c r="F2481" s="57">
        <f t="shared" si="366"/>
        <v>0</v>
      </c>
      <c r="H2481" s="51"/>
      <c r="I2481" s="50"/>
      <c r="J2481" s="50"/>
      <c r="K2481" s="50"/>
      <c r="L2481" s="55" t="str">
        <f t="shared" si="360"/>
        <v/>
      </c>
      <c r="M2481" s="48"/>
      <c r="N2481" s="49"/>
      <c r="O2481" s="50"/>
      <c r="P2481" s="81" t="str">
        <f t="shared" si="362"/>
        <v/>
      </c>
      <c r="Q2481" s="5"/>
      <c r="R2481" s="81" t="str">
        <f t="shared" si="361"/>
        <v/>
      </c>
    </row>
    <row r="2482" spans="2:18" ht="13" x14ac:dyDescent="0.3">
      <c r="B2482" s="58">
        <f t="shared" si="363"/>
        <v>0</v>
      </c>
      <c r="C2482" s="58" t="str">
        <f t="shared" si="364"/>
        <v/>
      </c>
      <c r="D2482" s="58" t="str">
        <f>IF(OR(E2482=0,E2482=""),"",COUNTIF($E$7:E2482,E2482)&amp;E2482)</f>
        <v/>
      </c>
      <c r="E2482" s="58" t="str">
        <f t="shared" si="365"/>
        <v/>
      </c>
      <c r="F2482" s="57">
        <f t="shared" si="366"/>
        <v>0</v>
      </c>
      <c r="H2482" s="51"/>
      <c r="I2482" s="50"/>
      <c r="J2482" s="50"/>
      <c r="K2482" s="50"/>
      <c r="L2482" s="55" t="str">
        <f t="shared" si="360"/>
        <v/>
      </c>
      <c r="M2482" s="48"/>
      <c r="N2482" s="49"/>
      <c r="O2482" s="50"/>
      <c r="P2482" s="81" t="str">
        <f t="shared" si="362"/>
        <v/>
      </c>
      <c r="Q2482" s="5"/>
      <c r="R2482" s="81" t="str">
        <f t="shared" si="361"/>
        <v/>
      </c>
    </row>
    <row r="2483" spans="2:18" ht="13" x14ac:dyDescent="0.3">
      <c r="B2483" s="58">
        <f t="shared" si="363"/>
        <v>0</v>
      </c>
      <c r="C2483" s="58" t="str">
        <f t="shared" si="364"/>
        <v/>
      </c>
      <c r="D2483" s="58" t="str">
        <f>IF(OR(E2483=0,E2483=""),"",COUNTIF($E$7:E2483,E2483)&amp;E2483)</f>
        <v/>
      </c>
      <c r="E2483" s="58" t="str">
        <f t="shared" si="365"/>
        <v/>
      </c>
      <c r="F2483" s="57">
        <f t="shared" si="366"/>
        <v>0</v>
      </c>
      <c r="H2483" s="51"/>
      <c r="I2483" s="50"/>
      <c r="J2483" s="50"/>
      <c r="K2483" s="50"/>
      <c r="L2483" s="55" t="str">
        <f t="shared" si="360"/>
        <v/>
      </c>
      <c r="M2483" s="48"/>
      <c r="N2483" s="49"/>
      <c r="O2483" s="50"/>
      <c r="P2483" s="81" t="str">
        <f t="shared" si="362"/>
        <v/>
      </c>
      <c r="Q2483" s="5"/>
      <c r="R2483" s="81" t="str">
        <f t="shared" si="361"/>
        <v/>
      </c>
    </row>
    <row r="2484" spans="2:18" ht="13" x14ac:dyDescent="0.3">
      <c r="B2484" s="58">
        <f t="shared" si="363"/>
        <v>0</v>
      </c>
      <c r="C2484" s="58" t="str">
        <f t="shared" si="364"/>
        <v/>
      </c>
      <c r="D2484" s="58" t="str">
        <f>IF(OR(E2484=0,E2484=""),"",COUNTIF($E$7:E2484,E2484)&amp;E2484)</f>
        <v/>
      </c>
      <c r="E2484" s="58" t="str">
        <f t="shared" si="365"/>
        <v/>
      </c>
      <c r="F2484" s="57">
        <f t="shared" si="366"/>
        <v>0</v>
      </c>
      <c r="H2484" s="51"/>
      <c r="I2484" s="50"/>
      <c r="J2484" s="50"/>
      <c r="K2484" s="50"/>
      <c r="L2484" s="55" t="str">
        <f t="shared" si="360"/>
        <v/>
      </c>
      <c r="M2484" s="48"/>
      <c r="N2484" s="49"/>
      <c r="O2484" s="50"/>
      <c r="P2484" s="81" t="str">
        <f t="shared" si="362"/>
        <v/>
      </c>
      <c r="Q2484" s="5"/>
      <c r="R2484" s="81" t="str">
        <f t="shared" si="361"/>
        <v/>
      </c>
    </row>
    <row r="2485" spans="2:18" ht="13" x14ac:dyDescent="0.3">
      <c r="B2485" s="58">
        <f t="shared" si="363"/>
        <v>0</v>
      </c>
      <c r="C2485" s="58" t="str">
        <f t="shared" si="364"/>
        <v/>
      </c>
      <c r="D2485" s="58" t="str">
        <f>IF(OR(E2485=0,E2485=""),"",COUNTIF($E$7:E2485,E2485)&amp;E2485)</f>
        <v/>
      </c>
      <c r="E2485" s="58" t="str">
        <f t="shared" si="365"/>
        <v/>
      </c>
      <c r="F2485" s="57">
        <f t="shared" si="366"/>
        <v>0</v>
      </c>
      <c r="H2485" s="51"/>
      <c r="I2485" s="50"/>
      <c r="J2485" s="50"/>
      <c r="K2485" s="50"/>
      <c r="L2485" s="55" t="str">
        <f t="shared" si="360"/>
        <v/>
      </c>
      <c r="M2485" s="48"/>
      <c r="N2485" s="49"/>
      <c r="O2485" s="50"/>
      <c r="P2485" s="81" t="str">
        <f t="shared" si="362"/>
        <v/>
      </c>
      <c r="Q2485" s="5"/>
      <c r="R2485" s="81" t="str">
        <f t="shared" si="361"/>
        <v/>
      </c>
    </row>
    <row r="2486" spans="2:18" ht="13" x14ac:dyDescent="0.3">
      <c r="B2486" s="58">
        <f t="shared" si="363"/>
        <v>0</v>
      </c>
      <c r="C2486" s="58" t="str">
        <f t="shared" si="364"/>
        <v/>
      </c>
      <c r="D2486" s="58" t="str">
        <f>IF(OR(E2486=0,E2486=""),"",COUNTIF($E$7:E2486,E2486)&amp;E2486)</f>
        <v/>
      </c>
      <c r="E2486" s="58" t="str">
        <f t="shared" si="365"/>
        <v/>
      </c>
      <c r="F2486" s="57">
        <f t="shared" si="366"/>
        <v>0</v>
      </c>
      <c r="H2486" s="51"/>
      <c r="I2486" s="50"/>
      <c r="J2486" s="50"/>
      <c r="K2486" s="50"/>
      <c r="L2486" s="55" t="str">
        <f t="shared" si="360"/>
        <v/>
      </c>
      <c r="M2486" s="48"/>
      <c r="N2486" s="49"/>
      <c r="O2486" s="50"/>
      <c r="P2486" s="81" t="str">
        <f t="shared" si="362"/>
        <v/>
      </c>
      <c r="Q2486" s="5"/>
      <c r="R2486" s="81" t="str">
        <f t="shared" si="361"/>
        <v/>
      </c>
    </row>
    <row r="2487" spans="2:18" ht="13" x14ac:dyDescent="0.3">
      <c r="B2487" s="58">
        <f t="shared" si="363"/>
        <v>0</v>
      </c>
      <c r="C2487" s="58" t="str">
        <f t="shared" si="364"/>
        <v/>
      </c>
      <c r="D2487" s="58" t="str">
        <f>IF(OR(E2487=0,E2487=""),"",COUNTIF($E$7:E2487,E2487)&amp;E2487)</f>
        <v/>
      </c>
      <c r="E2487" s="58" t="str">
        <f t="shared" si="365"/>
        <v/>
      </c>
      <c r="F2487" s="57">
        <f t="shared" si="366"/>
        <v>0</v>
      </c>
      <c r="H2487" s="51"/>
      <c r="I2487" s="50"/>
      <c r="J2487" s="50"/>
      <c r="K2487" s="50"/>
      <c r="L2487" s="55" t="str">
        <f t="shared" si="360"/>
        <v/>
      </c>
      <c r="M2487" s="48"/>
      <c r="N2487" s="49"/>
      <c r="O2487" s="50"/>
      <c r="P2487" s="81" t="str">
        <f t="shared" si="362"/>
        <v/>
      </c>
      <c r="Q2487" s="5"/>
      <c r="R2487" s="81" t="str">
        <f t="shared" si="361"/>
        <v/>
      </c>
    </row>
    <row r="2488" spans="2:18" ht="13" x14ac:dyDescent="0.3">
      <c r="B2488" s="58">
        <f t="shared" si="363"/>
        <v>0</v>
      </c>
      <c r="C2488" s="58" t="str">
        <f t="shared" si="364"/>
        <v/>
      </c>
      <c r="D2488" s="58" t="str">
        <f>IF(OR(E2488=0,E2488=""),"",COUNTIF($E$7:E2488,E2488)&amp;E2488)</f>
        <v/>
      </c>
      <c r="E2488" s="58" t="str">
        <f t="shared" si="365"/>
        <v/>
      </c>
      <c r="F2488" s="57">
        <f t="shared" si="366"/>
        <v>0</v>
      </c>
      <c r="H2488" s="51"/>
      <c r="I2488" s="50"/>
      <c r="J2488" s="50"/>
      <c r="K2488" s="50"/>
      <c r="L2488" s="55" t="str">
        <f t="shared" si="360"/>
        <v/>
      </c>
      <c r="M2488" s="48"/>
      <c r="N2488" s="49"/>
      <c r="O2488" s="50"/>
      <c r="P2488" s="81" t="str">
        <f t="shared" si="362"/>
        <v/>
      </c>
      <c r="Q2488" s="5"/>
      <c r="R2488" s="81" t="str">
        <f t="shared" si="361"/>
        <v/>
      </c>
    </row>
    <row r="2489" spans="2:18" ht="13" x14ac:dyDescent="0.3">
      <c r="B2489" s="58">
        <f t="shared" si="363"/>
        <v>0</v>
      </c>
      <c r="C2489" s="58" t="str">
        <f t="shared" si="364"/>
        <v/>
      </c>
      <c r="D2489" s="58" t="str">
        <f>IF(OR(E2489=0,E2489=""),"",COUNTIF($E$7:E2489,E2489)&amp;E2489)</f>
        <v/>
      </c>
      <c r="E2489" s="58" t="str">
        <f t="shared" si="365"/>
        <v/>
      </c>
      <c r="F2489" s="57">
        <f t="shared" si="366"/>
        <v>0</v>
      </c>
      <c r="H2489" s="51"/>
      <c r="I2489" s="50"/>
      <c r="J2489" s="50"/>
      <c r="K2489" s="50"/>
      <c r="L2489" s="55" t="str">
        <f t="shared" si="360"/>
        <v/>
      </c>
      <c r="M2489" s="48"/>
      <c r="N2489" s="49"/>
      <c r="O2489" s="50"/>
      <c r="P2489" s="81" t="str">
        <f t="shared" si="362"/>
        <v/>
      </c>
      <c r="Q2489" s="5"/>
      <c r="R2489" s="81" t="str">
        <f t="shared" si="361"/>
        <v/>
      </c>
    </row>
    <row r="2490" spans="2:18" ht="13" x14ac:dyDescent="0.3">
      <c r="B2490" s="58">
        <f t="shared" si="363"/>
        <v>0</v>
      </c>
      <c r="C2490" s="58" t="str">
        <f t="shared" si="364"/>
        <v/>
      </c>
      <c r="D2490" s="58" t="str">
        <f>IF(OR(E2490=0,E2490=""),"",COUNTIF($E$7:E2490,E2490)&amp;E2490)</f>
        <v/>
      </c>
      <c r="E2490" s="58" t="str">
        <f t="shared" si="365"/>
        <v/>
      </c>
      <c r="F2490" s="57">
        <f t="shared" si="366"/>
        <v>0</v>
      </c>
      <c r="H2490" s="51"/>
      <c r="I2490" s="50"/>
      <c r="J2490" s="50"/>
      <c r="K2490" s="50"/>
      <c r="L2490" s="55" t="str">
        <f t="shared" si="360"/>
        <v/>
      </c>
      <c r="M2490" s="48"/>
      <c r="N2490" s="49"/>
      <c r="O2490" s="50"/>
      <c r="P2490" s="81" t="str">
        <f t="shared" si="362"/>
        <v/>
      </c>
      <c r="Q2490" s="5"/>
      <c r="R2490" s="81" t="str">
        <f t="shared" si="361"/>
        <v/>
      </c>
    </row>
    <row r="2491" spans="2:18" ht="13" x14ac:dyDescent="0.3">
      <c r="B2491" s="58">
        <f t="shared" si="363"/>
        <v>0</v>
      </c>
      <c r="C2491" s="58" t="str">
        <f t="shared" si="364"/>
        <v/>
      </c>
      <c r="D2491" s="58" t="str">
        <f>IF(OR(E2491=0,E2491=""),"",COUNTIF($E$7:E2491,E2491)&amp;E2491)</f>
        <v/>
      </c>
      <c r="E2491" s="58" t="str">
        <f t="shared" si="365"/>
        <v/>
      </c>
      <c r="F2491" s="57">
        <f t="shared" si="366"/>
        <v>0</v>
      </c>
      <c r="H2491" s="51"/>
      <c r="I2491" s="50"/>
      <c r="J2491" s="50"/>
      <c r="K2491" s="50"/>
      <c r="L2491" s="55" t="str">
        <f t="shared" ref="L2491:L2554" si="367">IFERROR(IF(K2491="","",VLOOKUP(K2491,T_Akun,2,0)),"Cek Kembali Kode Akun nya!!!")</f>
        <v/>
      </c>
      <c r="M2491" s="48"/>
      <c r="N2491" s="49"/>
      <c r="O2491" s="50"/>
      <c r="P2491" s="81" t="str">
        <f t="shared" si="362"/>
        <v/>
      </c>
      <c r="Q2491" s="5"/>
      <c r="R2491" s="81" t="str">
        <f t="shared" si="361"/>
        <v/>
      </c>
    </row>
    <row r="2492" spans="2:18" ht="13" x14ac:dyDescent="0.3">
      <c r="B2492" s="58">
        <f t="shared" si="363"/>
        <v>0</v>
      </c>
      <c r="C2492" s="58" t="str">
        <f t="shared" si="364"/>
        <v/>
      </c>
      <c r="D2492" s="58" t="str">
        <f>IF(OR(E2492=0,E2492=""),"",COUNTIF($E$7:E2492,E2492)&amp;E2492)</f>
        <v/>
      </c>
      <c r="E2492" s="58" t="str">
        <f t="shared" si="365"/>
        <v/>
      </c>
      <c r="F2492" s="57">
        <f t="shared" si="366"/>
        <v>0</v>
      </c>
      <c r="H2492" s="51"/>
      <c r="I2492" s="50"/>
      <c r="J2492" s="50"/>
      <c r="K2492" s="50"/>
      <c r="L2492" s="55" t="str">
        <f t="shared" si="367"/>
        <v/>
      </c>
      <c r="M2492" s="48"/>
      <c r="N2492" s="49"/>
      <c r="O2492" s="50"/>
      <c r="P2492" s="81" t="str">
        <f t="shared" si="362"/>
        <v/>
      </c>
      <c r="Q2492" s="5"/>
      <c r="R2492" s="81" t="str">
        <f t="shared" si="361"/>
        <v/>
      </c>
    </row>
    <row r="2493" spans="2:18" ht="13" x14ac:dyDescent="0.3">
      <c r="B2493" s="58">
        <f t="shared" si="363"/>
        <v>0</v>
      </c>
      <c r="C2493" s="58" t="str">
        <f t="shared" si="364"/>
        <v/>
      </c>
      <c r="D2493" s="58" t="str">
        <f>IF(OR(E2493=0,E2493=""),"",COUNTIF($E$7:E2493,E2493)&amp;E2493)</f>
        <v/>
      </c>
      <c r="E2493" s="58" t="str">
        <f t="shared" si="365"/>
        <v/>
      </c>
      <c r="F2493" s="57">
        <f t="shared" si="366"/>
        <v>0</v>
      </c>
      <c r="H2493" s="51"/>
      <c r="I2493" s="50"/>
      <c r="J2493" s="50"/>
      <c r="K2493" s="50"/>
      <c r="L2493" s="55" t="str">
        <f t="shared" si="367"/>
        <v/>
      </c>
      <c r="M2493" s="48"/>
      <c r="N2493" s="49"/>
      <c r="O2493" s="50"/>
      <c r="P2493" s="81" t="str">
        <f t="shared" si="362"/>
        <v/>
      </c>
      <c r="Q2493" s="5"/>
      <c r="R2493" s="81" t="str">
        <f t="shared" si="361"/>
        <v/>
      </c>
    </row>
    <row r="2494" spans="2:18" ht="13" x14ac:dyDescent="0.3">
      <c r="B2494" s="58">
        <f t="shared" si="363"/>
        <v>0</v>
      </c>
      <c r="C2494" s="58" t="str">
        <f t="shared" si="364"/>
        <v/>
      </c>
      <c r="D2494" s="58" t="str">
        <f>IF(OR(E2494=0,E2494=""),"",COUNTIF($E$7:E2494,E2494)&amp;E2494)</f>
        <v/>
      </c>
      <c r="E2494" s="58" t="str">
        <f t="shared" si="365"/>
        <v/>
      </c>
      <c r="F2494" s="57">
        <f t="shared" si="366"/>
        <v>0</v>
      </c>
      <c r="H2494" s="51"/>
      <c r="I2494" s="50"/>
      <c r="J2494" s="50"/>
      <c r="K2494" s="50"/>
      <c r="L2494" s="55" t="str">
        <f t="shared" si="367"/>
        <v/>
      </c>
      <c r="M2494" s="48"/>
      <c r="N2494" s="49"/>
      <c r="O2494" s="50"/>
      <c r="P2494" s="81" t="str">
        <f t="shared" si="362"/>
        <v/>
      </c>
      <c r="Q2494" s="5"/>
      <c r="R2494" s="81" t="str">
        <f t="shared" si="361"/>
        <v/>
      </c>
    </row>
    <row r="2495" spans="2:18" ht="13" x14ac:dyDescent="0.3">
      <c r="B2495" s="58">
        <f t="shared" si="363"/>
        <v>0</v>
      </c>
      <c r="C2495" s="58" t="str">
        <f t="shared" si="364"/>
        <v/>
      </c>
      <c r="D2495" s="58" t="str">
        <f>IF(OR(E2495=0,E2495=""),"",COUNTIF($E$7:E2495,E2495)&amp;E2495)</f>
        <v/>
      </c>
      <c r="E2495" s="58" t="str">
        <f t="shared" si="365"/>
        <v/>
      </c>
      <c r="F2495" s="57">
        <f t="shared" si="366"/>
        <v>0</v>
      </c>
      <c r="H2495" s="51"/>
      <c r="I2495" s="50"/>
      <c r="J2495" s="50"/>
      <c r="K2495" s="50"/>
      <c r="L2495" s="55" t="str">
        <f t="shared" si="367"/>
        <v/>
      </c>
      <c r="M2495" s="48"/>
      <c r="N2495" s="49"/>
      <c r="O2495" s="50"/>
      <c r="P2495" s="81" t="str">
        <f t="shared" si="362"/>
        <v/>
      </c>
      <c r="Q2495" s="5"/>
      <c r="R2495" s="81" t="str">
        <f t="shared" si="361"/>
        <v/>
      </c>
    </row>
    <row r="2496" spans="2:18" ht="13" x14ac:dyDescent="0.3">
      <c r="B2496" s="58">
        <f t="shared" si="363"/>
        <v>0</v>
      </c>
      <c r="C2496" s="58" t="str">
        <f t="shared" si="364"/>
        <v/>
      </c>
      <c r="D2496" s="58" t="str">
        <f>IF(OR(E2496=0,E2496=""),"",COUNTIF($E$7:E2496,E2496)&amp;E2496)</f>
        <v/>
      </c>
      <c r="E2496" s="58" t="str">
        <f t="shared" si="365"/>
        <v/>
      </c>
      <c r="F2496" s="57">
        <f t="shared" si="366"/>
        <v>0</v>
      </c>
      <c r="H2496" s="51"/>
      <c r="I2496" s="50"/>
      <c r="J2496" s="50"/>
      <c r="K2496" s="50"/>
      <c r="L2496" s="55" t="str">
        <f t="shared" si="367"/>
        <v/>
      </c>
      <c r="M2496" s="48"/>
      <c r="N2496" s="49"/>
      <c r="O2496" s="50"/>
      <c r="P2496" s="81" t="str">
        <f t="shared" si="362"/>
        <v/>
      </c>
      <c r="Q2496" s="5"/>
      <c r="R2496" s="81" t="str">
        <f t="shared" si="361"/>
        <v/>
      </c>
    </row>
    <row r="2497" spans="2:18" ht="13" x14ac:dyDescent="0.3">
      <c r="B2497" s="58">
        <f t="shared" si="363"/>
        <v>0</v>
      </c>
      <c r="C2497" s="58" t="str">
        <f t="shared" si="364"/>
        <v/>
      </c>
      <c r="D2497" s="58" t="str">
        <f>IF(OR(E2497=0,E2497=""),"",COUNTIF($E$7:E2497,E2497)&amp;E2497)</f>
        <v/>
      </c>
      <c r="E2497" s="58" t="str">
        <f t="shared" si="365"/>
        <v/>
      </c>
      <c r="F2497" s="57">
        <f t="shared" si="366"/>
        <v>0</v>
      </c>
      <c r="H2497" s="51"/>
      <c r="I2497" s="50"/>
      <c r="J2497" s="50"/>
      <c r="K2497" s="50"/>
      <c r="L2497" s="55" t="str">
        <f t="shared" si="367"/>
        <v/>
      </c>
      <c r="M2497" s="48"/>
      <c r="N2497" s="49"/>
      <c r="O2497" s="50"/>
      <c r="P2497" s="81" t="str">
        <f t="shared" si="362"/>
        <v/>
      </c>
      <c r="Q2497" s="5"/>
      <c r="R2497" s="81" t="str">
        <f t="shared" si="361"/>
        <v/>
      </c>
    </row>
    <row r="2498" spans="2:18" ht="13" x14ac:dyDescent="0.3">
      <c r="B2498" s="58">
        <f t="shared" si="363"/>
        <v>0</v>
      </c>
      <c r="C2498" s="58" t="str">
        <f t="shared" si="364"/>
        <v/>
      </c>
      <c r="D2498" s="58" t="str">
        <f>IF(OR(E2498=0,E2498=""),"",COUNTIF($E$7:E2498,E2498)&amp;E2498)</f>
        <v/>
      </c>
      <c r="E2498" s="58" t="str">
        <f t="shared" si="365"/>
        <v/>
      </c>
      <c r="F2498" s="57">
        <f t="shared" si="366"/>
        <v>0</v>
      </c>
      <c r="H2498" s="51"/>
      <c r="I2498" s="50"/>
      <c r="J2498" s="50"/>
      <c r="K2498" s="50"/>
      <c r="L2498" s="55" t="str">
        <f t="shared" si="367"/>
        <v/>
      </c>
      <c r="M2498" s="48"/>
      <c r="N2498" s="49"/>
      <c r="O2498" s="50"/>
      <c r="P2498" s="81" t="str">
        <f t="shared" si="362"/>
        <v/>
      </c>
      <c r="Q2498" s="5"/>
      <c r="R2498" s="81" t="str">
        <f t="shared" si="361"/>
        <v/>
      </c>
    </row>
    <row r="2499" spans="2:18" ht="13" x14ac:dyDescent="0.3">
      <c r="B2499" s="58">
        <f t="shared" si="363"/>
        <v>0</v>
      </c>
      <c r="C2499" s="58" t="str">
        <f t="shared" si="364"/>
        <v/>
      </c>
      <c r="D2499" s="58" t="str">
        <f>IF(OR(E2499=0,E2499=""),"",COUNTIF($E$7:E2499,E2499)&amp;E2499)</f>
        <v/>
      </c>
      <c r="E2499" s="58" t="str">
        <f t="shared" si="365"/>
        <v/>
      </c>
      <c r="F2499" s="57">
        <f t="shared" si="366"/>
        <v>0</v>
      </c>
      <c r="H2499" s="51"/>
      <c r="I2499" s="50"/>
      <c r="J2499" s="50"/>
      <c r="K2499" s="50"/>
      <c r="L2499" s="55" t="str">
        <f t="shared" si="367"/>
        <v/>
      </c>
      <c r="M2499" s="48"/>
      <c r="N2499" s="49"/>
      <c r="O2499" s="50"/>
      <c r="P2499" s="81" t="str">
        <f t="shared" si="362"/>
        <v/>
      </c>
      <c r="Q2499" s="5"/>
      <c r="R2499" s="81" t="str">
        <f t="shared" si="361"/>
        <v/>
      </c>
    </row>
    <row r="2500" spans="2:18" ht="13" x14ac:dyDescent="0.3">
      <c r="B2500" s="58">
        <f t="shared" si="363"/>
        <v>0</v>
      </c>
      <c r="C2500" s="58" t="str">
        <f t="shared" si="364"/>
        <v/>
      </c>
      <c r="D2500" s="58" t="str">
        <f>IF(OR(E2500=0,E2500=""),"",COUNTIF($E$7:E2500,E2500)&amp;E2500)</f>
        <v/>
      </c>
      <c r="E2500" s="58" t="str">
        <f t="shared" si="365"/>
        <v/>
      </c>
      <c r="F2500" s="57">
        <f t="shared" si="366"/>
        <v>0</v>
      </c>
      <c r="H2500" s="51"/>
      <c r="I2500" s="50"/>
      <c r="J2500" s="50"/>
      <c r="K2500" s="50"/>
      <c r="L2500" s="55" t="str">
        <f t="shared" si="367"/>
        <v/>
      </c>
      <c r="M2500" s="48"/>
      <c r="N2500" s="49"/>
      <c r="O2500" s="50"/>
      <c r="P2500" s="81" t="str">
        <f t="shared" si="362"/>
        <v/>
      </c>
      <c r="Q2500" s="5"/>
      <c r="R2500" s="81" t="str">
        <f t="shared" si="361"/>
        <v/>
      </c>
    </row>
    <row r="2501" spans="2:18" ht="13" x14ac:dyDescent="0.3">
      <c r="B2501" s="58">
        <f t="shared" si="363"/>
        <v>0</v>
      </c>
      <c r="C2501" s="58" t="str">
        <f t="shared" si="364"/>
        <v/>
      </c>
      <c r="D2501" s="58" t="str">
        <f>IF(OR(E2501=0,E2501=""),"",COUNTIF($E$7:E2501,E2501)&amp;E2501)</f>
        <v/>
      </c>
      <c r="E2501" s="58" t="str">
        <f t="shared" si="365"/>
        <v/>
      </c>
      <c r="F2501" s="57">
        <f t="shared" si="366"/>
        <v>0</v>
      </c>
      <c r="H2501" s="51"/>
      <c r="I2501" s="50"/>
      <c r="J2501" s="50"/>
      <c r="K2501" s="50"/>
      <c r="L2501" s="55" t="str">
        <f t="shared" si="367"/>
        <v/>
      </c>
      <c r="M2501" s="48"/>
      <c r="N2501" s="49"/>
      <c r="O2501" s="50"/>
      <c r="P2501" s="81" t="str">
        <f t="shared" si="362"/>
        <v/>
      </c>
      <c r="Q2501" s="5"/>
      <c r="R2501" s="81" t="str">
        <f t="shared" si="361"/>
        <v/>
      </c>
    </row>
    <row r="2502" spans="2:18" ht="13" x14ac:dyDescent="0.3">
      <c r="B2502" s="58">
        <f t="shared" si="363"/>
        <v>0</v>
      </c>
      <c r="C2502" s="58" t="str">
        <f t="shared" si="364"/>
        <v/>
      </c>
      <c r="D2502" s="58" t="str">
        <f>IF(OR(E2502=0,E2502=""),"",COUNTIF($E$7:E2502,E2502)&amp;E2502)</f>
        <v/>
      </c>
      <c r="E2502" s="58" t="str">
        <f t="shared" si="365"/>
        <v/>
      </c>
      <c r="F2502" s="57">
        <f t="shared" si="366"/>
        <v>0</v>
      </c>
      <c r="H2502" s="51"/>
      <c r="I2502" s="50"/>
      <c r="J2502" s="50"/>
      <c r="K2502" s="50"/>
      <c r="L2502" s="55" t="str">
        <f t="shared" si="367"/>
        <v/>
      </c>
      <c r="M2502" s="48"/>
      <c r="N2502" s="49"/>
      <c r="O2502" s="50"/>
      <c r="P2502" s="81" t="str">
        <f t="shared" si="362"/>
        <v/>
      </c>
      <c r="Q2502" s="5"/>
      <c r="R2502" s="81" t="str">
        <f t="shared" si="361"/>
        <v/>
      </c>
    </row>
    <row r="2503" spans="2:18" ht="13" x14ac:dyDescent="0.3">
      <c r="B2503" s="58">
        <f t="shared" si="363"/>
        <v>0</v>
      </c>
      <c r="C2503" s="58" t="str">
        <f t="shared" si="364"/>
        <v/>
      </c>
      <c r="D2503" s="58" t="str">
        <f>IF(OR(E2503=0,E2503=""),"",COUNTIF($E$7:E2503,E2503)&amp;E2503)</f>
        <v/>
      </c>
      <c r="E2503" s="58" t="str">
        <f t="shared" si="365"/>
        <v/>
      </c>
      <c r="F2503" s="57">
        <f t="shared" si="366"/>
        <v>0</v>
      </c>
      <c r="H2503" s="51"/>
      <c r="I2503" s="50"/>
      <c r="J2503" s="50"/>
      <c r="K2503" s="50"/>
      <c r="L2503" s="55" t="str">
        <f t="shared" si="367"/>
        <v/>
      </c>
      <c r="M2503" s="48"/>
      <c r="N2503" s="49"/>
      <c r="O2503" s="50"/>
      <c r="P2503" s="81" t="str">
        <f t="shared" si="362"/>
        <v/>
      </c>
      <c r="Q2503" s="5"/>
      <c r="R2503" s="81" t="str">
        <f t="shared" si="361"/>
        <v/>
      </c>
    </row>
    <row r="2504" spans="2:18" ht="13" x14ac:dyDescent="0.3">
      <c r="B2504" s="58">
        <f t="shared" si="363"/>
        <v>0</v>
      </c>
      <c r="C2504" s="58" t="str">
        <f t="shared" si="364"/>
        <v/>
      </c>
      <c r="D2504" s="58" t="str">
        <f>IF(OR(E2504=0,E2504=""),"",COUNTIF($E$7:E2504,E2504)&amp;E2504)</f>
        <v/>
      </c>
      <c r="E2504" s="58" t="str">
        <f t="shared" si="365"/>
        <v/>
      </c>
      <c r="F2504" s="57">
        <f t="shared" si="366"/>
        <v>0</v>
      </c>
      <c r="H2504" s="51"/>
      <c r="I2504" s="50"/>
      <c r="J2504" s="50"/>
      <c r="K2504" s="50"/>
      <c r="L2504" s="55" t="str">
        <f t="shared" si="367"/>
        <v/>
      </c>
      <c r="M2504" s="48"/>
      <c r="N2504" s="49"/>
      <c r="O2504" s="50"/>
      <c r="P2504" s="81" t="str">
        <f t="shared" si="362"/>
        <v/>
      </c>
      <c r="Q2504" s="5"/>
      <c r="R2504" s="81" t="str">
        <f t="shared" si="361"/>
        <v/>
      </c>
    </row>
    <row r="2505" spans="2:18" ht="13" x14ac:dyDescent="0.3">
      <c r="B2505" s="58">
        <f t="shared" si="363"/>
        <v>0</v>
      </c>
      <c r="C2505" s="58" t="str">
        <f t="shared" si="364"/>
        <v/>
      </c>
      <c r="D2505" s="58" t="str">
        <f>IF(OR(E2505=0,E2505=""),"",COUNTIF($E$7:E2505,E2505)&amp;E2505)</f>
        <v/>
      </c>
      <c r="E2505" s="58" t="str">
        <f t="shared" si="365"/>
        <v/>
      </c>
      <c r="F2505" s="57">
        <f t="shared" si="366"/>
        <v>0</v>
      </c>
      <c r="H2505" s="51"/>
      <c r="I2505" s="50"/>
      <c r="J2505" s="50"/>
      <c r="K2505" s="50"/>
      <c r="L2505" s="55" t="str">
        <f t="shared" si="367"/>
        <v/>
      </c>
      <c r="M2505" s="48"/>
      <c r="N2505" s="49"/>
      <c r="O2505" s="50"/>
      <c r="P2505" s="81" t="str">
        <f t="shared" si="362"/>
        <v/>
      </c>
      <c r="Q2505" s="5"/>
      <c r="R2505" s="81" t="str">
        <f t="shared" si="361"/>
        <v/>
      </c>
    </row>
    <row r="2506" spans="2:18" ht="13" x14ac:dyDescent="0.3">
      <c r="B2506" s="58">
        <f t="shared" si="363"/>
        <v>0</v>
      </c>
      <c r="C2506" s="58" t="str">
        <f t="shared" si="364"/>
        <v/>
      </c>
      <c r="D2506" s="58" t="str">
        <f>IF(OR(E2506=0,E2506=""),"",COUNTIF($E$7:E2506,E2506)&amp;E2506)</f>
        <v/>
      </c>
      <c r="E2506" s="58" t="str">
        <f t="shared" si="365"/>
        <v/>
      </c>
      <c r="F2506" s="57">
        <f t="shared" si="366"/>
        <v>0</v>
      </c>
      <c r="H2506" s="51"/>
      <c r="I2506" s="50"/>
      <c r="J2506" s="50"/>
      <c r="K2506" s="50"/>
      <c r="L2506" s="55" t="str">
        <f t="shared" si="367"/>
        <v/>
      </c>
      <c r="M2506" s="48"/>
      <c r="N2506" s="49"/>
      <c r="O2506" s="50"/>
      <c r="P2506" s="81" t="str">
        <f t="shared" si="362"/>
        <v/>
      </c>
      <c r="Q2506" s="5"/>
      <c r="R2506" s="81" t="str">
        <f t="shared" si="361"/>
        <v/>
      </c>
    </row>
    <row r="2507" spans="2:18" ht="13" x14ac:dyDescent="0.3">
      <c r="B2507" s="58">
        <f t="shared" si="363"/>
        <v>0</v>
      </c>
      <c r="C2507" s="58" t="str">
        <f t="shared" si="364"/>
        <v/>
      </c>
      <c r="D2507" s="58" t="str">
        <f>IF(OR(E2507=0,E2507=""),"",COUNTIF($E$7:E2507,E2507)&amp;E2507)</f>
        <v/>
      </c>
      <c r="E2507" s="58" t="str">
        <f t="shared" si="365"/>
        <v/>
      </c>
      <c r="F2507" s="57">
        <f t="shared" si="366"/>
        <v>0</v>
      </c>
      <c r="H2507" s="51"/>
      <c r="I2507" s="50"/>
      <c r="J2507" s="50"/>
      <c r="K2507" s="50"/>
      <c r="L2507" s="55" t="str">
        <f t="shared" si="367"/>
        <v/>
      </c>
      <c r="M2507" s="48"/>
      <c r="N2507" s="49"/>
      <c r="O2507" s="50"/>
      <c r="P2507" s="81" t="str">
        <f t="shared" si="362"/>
        <v/>
      </c>
      <c r="Q2507" s="5"/>
      <c r="R2507" s="81" t="str">
        <f t="shared" si="361"/>
        <v/>
      </c>
    </row>
    <row r="2508" spans="2:18" ht="13" x14ac:dyDescent="0.3">
      <c r="B2508" s="58">
        <f t="shared" si="363"/>
        <v>0</v>
      </c>
      <c r="C2508" s="58" t="str">
        <f t="shared" si="364"/>
        <v/>
      </c>
      <c r="D2508" s="58" t="str">
        <f>IF(OR(E2508=0,E2508=""),"",COUNTIF($E$7:E2508,E2508)&amp;E2508)</f>
        <v/>
      </c>
      <c r="E2508" s="58" t="str">
        <f t="shared" si="365"/>
        <v/>
      </c>
      <c r="F2508" s="57">
        <f t="shared" si="366"/>
        <v>0</v>
      </c>
      <c r="H2508" s="51"/>
      <c r="I2508" s="50"/>
      <c r="J2508" s="50"/>
      <c r="K2508" s="50"/>
      <c r="L2508" s="55" t="str">
        <f t="shared" si="367"/>
        <v/>
      </c>
      <c r="M2508" s="48"/>
      <c r="N2508" s="49"/>
      <c r="O2508" s="50"/>
      <c r="P2508" s="81" t="str">
        <f t="shared" si="362"/>
        <v/>
      </c>
      <c r="Q2508" s="5"/>
      <c r="R2508" s="81" t="str">
        <f t="shared" si="361"/>
        <v/>
      </c>
    </row>
    <row r="2509" spans="2:18" ht="13" x14ac:dyDescent="0.3">
      <c r="B2509" s="58">
        <f t="shared" si="363"/>
        <v>0</v>
      </c>
      <c r="C2509" s="58" t="str">
        <f t="shared" si="364"/>
        <v/>
      </c>
      <c r="D2509" s="58" t="str">
        <f>IF(OR(E2509=0,E2509=""),"",COUNTIF($E$7:E2509,E2509)&amp;E2509)</f>
        <v/>
      </c>
      <c r="E2509" s="58" t="str">
        <f t="shared" si="365"/>
        <v/>
      </c>
      <c r="F2509" s="57">
        <f t="shared" si="366"/>
        <v>0</v>
      </c>
      <c r="H2509" s="51"/>
      <c r="I2509" s="50"/>
      <c r="J2509" s="50"/>
      <c r="K2509" s="50"/>
      <c r="L2509" s="55" t="str">
        <f t="shared" si="367"/>
        <v/>
      </c>
      <c r="M2509" s="48"/>
      <c r="N2509" s="49"/>
      <c r="O2509" s="50"/>
      <c r="P2509" s="81" t="str">
        <f t="shared" si="362"/>
        <v/>
      </c>
      <c r="Q2509" s="5"/>
      <c r="R2509" s="81" t="str">
        <f t="shared" si="361"/>
        <v/>
      </c>
    </row>
    <row r="2510" spans="2:18" ht="13" x14ac:dyDescent="0.3">
      <c r="B2510" s="58">
        <f t="shared" si="363"/>
        <v>0</v>
      </c>
      <c r="C2510" s="58" t="str">
        <f t="shared" si="364"/>
        <v/>
      </c>
      <c r="D2510" s="58" t="str">
        <f>IF(OR(E2510=0,E2510=""),"",COUNTIF($E$7:E2510,E2510)&amp;E2510)</f>
        <v/>
      </c>
      <c r="E2510" s="58" t="str">
        <f t="shared" si="365"/>
        <v/>
      </c>
      <c r="F2510" s="57">
        <f t="shared" si="366"/>
        <v>0</v>
      </c>
      <c r="H2510" s="51"/>
      <c r="I2510" s="50"/>
      <c r="J2510" s="50"/>
      <c r="K2510" s="50"/>
      <c r="L2510" s="55" t="str">
        <f t="shared" si="367"/>
        <v/>
      </c>
      <c r="M2510" s="48"/>
      <c r="N2510" s="49"/>
      <c r="O2510" s="50"/>
      <c r="P2510" s="81" t="str">
        <f t="shared" si="362"/>
        <v/>
      </c>
      <c r="Q2510" s="5"/>
      <c r="R2510" s="81" t="str">
        <f t="shared" si="361"/>
        <v/>
      </c>
    </row>
    <row r="2511" spans="2:18" ht="13" x14ac:dyDescent="0.3">
      <c r="B2511" s="58">
        <f t="shared" si="363"/>
        <v>0</v>
      </c>
      <c r="C2511" s="58" t="str">
        <f t="shared" si="364"/>
        <v/>
      </c>
      <c r="D2511" s="58" t="str">
        <f>IF(OR(E2511=0,E2511=""),"",COUNTIF($E$7:E2511,E2511)&amp;E2511)</f>
        <v/>
      </c>
      <c r="E2511" s="58" t="str">
        <f t="shared" si="365"/>
        <v/>
      </c>
      <c r="F2511" s="57">
        <f t="shared" si="366"/>
        <v>0</v>
      </c>
      <c r="H2511" s="51"/>
      <c r="I2511" s="50"/>
      <c r="J2511" s="50"/>
      <c r="K2511" s="50"/>
      <c r="L2511" s="55" t="str">
        <f t="shared" si="367"/>
        <v/>
      </c>
      <c r="M2511" s="48"/>
      <c r="N2511" s="49"/>
      <c r="O2511" s="50"/>
      <c r="P2511" s="81" t="str">
        <f t="shared" si="362"/>
        <v/>
      </c>
      <c r="Q2511" s="5"/>
      <c r="R2511" s="81" t="str">
        <f t="shared" si="361"/>
        <v/>
      </c>
    </row>
    <row r="2512" spans="2:18" ht="13" x14ac:dyDescent="0.3">
      <c r="B2512" s="58">
        <f t="shared" si="363"/>
        <v>0</v>
      </c>
      <c r="C2512" s="58" t="str">
        <f t="shared" si="364"/>
        <v/>
      </c>
      <c r="D2512" s="58" t="str">
        <f>IF(OR(E2512=0,E2512=""),"",COUNTIF($E$7:E2512,E2512)&amp;E2512)</f>
        <v/>
      </c>
      <c r="E2512" s="58" t="str">
        <f t="shared" si="365"/>
        <v/>
      </c>
      <c r="F2512" s="57">
        <f t="shared" si="366"/>
        <v>0</v>
      </c>
      <c r="H2512" s="51"/>
      <c r="I2512" s="50"/>
      <c r="J2512" s="50"/>
      <c r="K2512" s="50"/>
      <c r="L2512" s="55" t="str">
        <f t="shared" si="367"/>
        <v/>
      </c>
      <c r="M2512" s="48"/>
      <c r="N2512" s="49"/>
      <c r="O2512" s="50"/>
      <c r="P2512" s="81" t="str">
        <f t="shared" si="362"/>
        <v/>
      </c>
      <c r="Q2512" s="5"/>
      <c r="R2512" s="81" t="str">
        <f t="shared" si="361"/>
        <v/>
      </c>
    </row>
    <row r="2513" spans="2:18" ht="13" x14ac:dyDescent="0.3">
      <c r="B2513" s="58">
        <f t="shared" si="363"/>
        <v>0</v>
      </c>
      <c r="C2513" s="58" t="str">
        <f t="shared" si="364"/>
        <v/>
      </c>
      <c r="D2513" s="58" t="str">
        <f>IF(OR(E2513=0,E2513=""),"",COUNTIF($E$7:E2513,E2513)&amp;E2513)</f>
        <v/>
      </c>
      <c r="E2513" s="58" t="str">
        <f t="shared" si="365"/>
        <v/>
      </c>
      <c r="F2513" s="57">
        <f t="shared" si="366"/>
        <v>0</v>
      </c>
      <c r="H2513" s="51"/>
      <c r="I2513" s="50"/>
      <c r="J2513" s="50"/>
      <c r="K2513" s="50"/>
      <c r="L2513" s="55" t="str">
        <f t="shared" si="367"/>
        <v/>
      </c>
      <c r="M2513" s="48"/>
      <c r="N2513" s="49"/>
      <c r="O2513" s="50"/>
      <c r="P2513" s="81" t="str">
        <f t="shared" si="362"/>
        <v/>
      </c>
      <c r="Q2513" s="5"/>
      <c r="R2513" s="81" t="str">
        <f t="shared" si="361"/>
        <v/>
      </c>
    </row>
    <row r="2514" spans="2:18" ht="13" x14ac:dyDescent="0.3">
      <c r="B2514" s="58">
        <f t="shared" si="363"/>
        <v>0</v>
      </c>
      <c r="C2514" s="58" t="str">
        <f t="shared" si="364"/>
        <v/>
      </c>
      <c r="D2514" s="58" t="str">
        <f>IF(OR(E2514=0,E2514=""),"",COUNTIF($E$7:E2514,E2514)&amp;E2514)</f>
        <v/>
      </c>
      <c r="E2514" s="58" t="str">
        <f t="shared" si="365"/>
        <v/>
      </c>
      <c r="F2514" s="57">
        <f t="shared" si="366"/>
        <v>0</v>
      </c>
      <c r="H2514" s="51"/>
      <c r="I2514" s="50"/>
      <c r="J2514" s="50"/>
      <c r="K2514" s="50"/>
      <c r="L2514" s="55" t="str">
        <f t="shared" si="367"/>
        <v/>
      </c>
      <c r="M2514" s="48"/>
      <c r="N2514" s="49"/>
      <c r="O2514" s="50"/>
      <c r="P2514" s="81" t="str">
        <f t="shared" si="362"/>
        <v/>
      </c>
      <c r="Q2514" s="5"/>
      <c r="R2514" s="81" t="str">
        <f t="shared" si="361"/>
        <v/>
      </c>
    </row>
    <row r="2515" spans="2:18" ht="13" x14ac:dyDescent="0.3">
      <c r="B2515" s="58">
        <f t="shared" si="363"/>
        <v>0</v>
      </c>
      <c r="C2515" s="58" t="str">
        <f t="shared" si="364"/>
        <v/>
      </c>
      <c r="D2515" s="58" t="str">
        <f>IF(OR(E2515=0,E2515=""),"",COUNTIF($E$7:E2515,E2515)&amp;E2515)</f>
        <v/>
      </c>
      <c r="E2515" s="58" t="str">
        <f t="shared" si="365"/>
        <v/>
      </c>
      <c r="F2515" s="57">
        <f t="shared" si="366"/>
        <v>0</v>
      </c>
      <c r="H2515" s="51"/>
      <c r="I2515" s="50"/>
      <c r="J2515" s="50"/>
      <c r="K2515" s="50"/>
      <c r="L2515" s="55" t="str">
        <f t="shared" si="367"/>
        <v/>
      </c>
      <c r="M2515" s="48"/>
      <c r="N2515" s="49"/>
      <c r="O2515" s="50"/>
      <c r="P2515" s="81" t="str">
        <f t="shared" si="362"/>
        <v/>
      </c>
      <c r="Q2515" s="5"/>
      <c r="R2515" s="81" t="str">
        <f t="shared" si="361"/>
        <v/>
      </c>
    </row>
    <row r="2516" spans="2:18" ht="13" x14ac:dyDescent="0.3">
      <c r="B2516" s="58">
        <f t="shared" si="363"/>
        <v>0</v>
      </c>
      <c r="C2516" s="58" t="str">
        <f t="shared" si="364"/>
        <v/>
      </c>
      <c r="D2516" s="58" t="str">
        <f>IF(OR(E2516=0,E2516=""),"",COUNTIF($E$7:E2516,E2516)&amp;E2516)</f>
        <v/>
      </c>
      <c r="E2516" s="58" t="str">
        <f t="shared" si="365"/>
        <v/>
      </c>
      <c r="F2516" s="57">
        <f t="shared" si="366"/>
        <v>0</v>
      </c>
      <c r="H2516" s="51"/>
      <c r="I2516" s="50"/>
      <c r="J2516" s="50"/>
      <c r="K2516" s="50"/>
      <c r="L2516" s="55" t="str">
        <f t="shared" si="367"/>
        <v/>
      </c>
      <c r="M2516" s="48"/>
      <c r="N2516" s="49"/>
      <c r="O2516" s="50"/>
      <c r="P2516" s="81" t="str">
        <f t="shared" si="362"/>
        <v/>
      </c>
      <c r="Q2516" s="5"/>
      <c r="R2516" s="81" t="str">
        <f t="shared" si="361"/>
        <v/>
      </c>
    </row>
    <row r="2517" spans="2:18" ht="13" x14ac:dyDescent="0.3">
      <c r="B2517" s="58">
        <f t="shared" si="363"/>
        <v>0</v>
      </c>
      <c r="C2517" s="58" t="str">
        <f t="shared" si="364"/>
        <v/>
      </c>
      <c r="D2517" s="58" t="str">
        <f>IF(OR(E2517=0,E2517=""),"",COUNTIF($E$7:E2517,E2517)&amp;E2517)</f>
        <v/>
      </c>
      <c r="E2517" s="58" t="str">
        <f t="shared" si="365"/>
        <v/>
      </c>
      <c r="F2517" s="57">
        <f t="shared" si="366"/>
        <v>0</v>
      </c>
      <c r="H2517" s="51"/>
      <c r="I2517" s="50"/>
      <c r="J2517" s="50"/>
      <c r="K2517" s="50"/>
      <c r="L2517" s="55" t="str">
        <f t="shared" si="367"/>
        <v/>
      </c>
      <c r="M2517" s="48"/>
      <c r="N2517" s="49"/>
      <c r="O2517" s="50"/>
      <c r="P2517" s="81" t="str">
        <f t="shared" si="362"/>
        <v/>
      </c>
      <c r="Q2517" s="5"/>
      <c r="R2517" s="81" t="str">
        <f t="shared" si="361"/>
        <v/>
      </c>
    </row>
    <row r="2518" spans="2:18" ht="13" x14ac:dyDescent="0.3">
      <c r="B2518" s="58">
        <f t="shared" si="363"/>
        <v>0</v>
      </c>
      <c r="C2518" s="58" t="str">
        <f t="shared" si="364"/>
        <v/>
      </c>
      <c r="D2518" s="58" t="str">
        <f>IF(OR(E2518=0,E2518=""),"",COUNTIF($E$7:E2518,E2518)&amp;E2518)</f>
        <v/>
      </c>
      <c r="E2518" s="58" t="str">
        <f t="shared" si="365"/>
        <v/>
      </c>
      <c r="F2518" s="57">
        <f t="shared" si="366"/>
        <v>0</v>
      </c>
      <c r="H2518" s="51"/>
      <c r="I2518" s="50"/>
      <c r="J2518" s="50"/>
      <c r="K2518" s="50"/>
      <c r="L2518" s="55" t="str">
        <f t="shared" si="367"/>
        <v/>
      </c>
      <c r="M2518" s="48"/>
      <c r="N2518" s="49"/>
      <c r="O2518" s="50"/>
      <c r="P2518" s="81" t="str">
        <f t="shared" si="362"/>
        <v/>
      </c>
      <c r="Q2518" s="5"/>
      <c r="R2518" s="81" t="str">
        <f t="shared" si="361"/>
        <v/>
      </c>
    </row>
    <row r="2519" spans="2:18" ht="13" x14ac:dyDescent="0.3">
      <c r="B2519" s="58">
        <f t="shared" si="363"/>
        <v>0</v>
      </c>
      <c r="C2519" s="58" t="str">
        <f t="shared" si="364"/>
        <v/>
      </c>
      <c r="D2519" s="58" t="str">
        <f>IF(OR(E2519=0,E2519=""),"",COUNTIF($E$7:E2519,E2519)&amp;E2519)</f>
        <v/>
      </c>
      <c r="E2519" s="58" t="str">
        <f t="shared" si="365"/>
        <v/>
      </c>
      <c r="F2519" s="57">
        <f t="shared" si="366"/>
        <v>0</v>
      </c>
      <c r="H2519" s="51"/>
      <c r="I2519" s="50"/>
      <c r="J2519" s="50"/>
      <c r="K2519" s="50"/>
      <c r="L2519" s="55" t="str">
        <f t="shared" si="367"/>
        <v/>
      </c>
      <c r="M2519" s="48"/>
      <c r="N2519" s="49"/>
      <c r="O2519" s="50"/>
      <c r="P2519" s="81" t="str">
        <f t="shared" si="362"/>
        <v/>
      </c>
      <c r="Q2519" s="5"/>
      <c r="R2519" s="81" t="str">
        <f t="shared" si="361"/>
        <v/>
      </c>
    </row>
    <row r="2520" spans="2:18" ht="13" x14ac:dyDescent="0.3">
      <c r="B2520" s="58">
        <f t="shared" si="363"/>
        <v>0</v>
      </c>
      <c r="C2520" s="58" t="str">
        <f t="shared" si="364"/>
        <v/>
      </c>
      <c r="D2520" s="58" t="str">
        <f>IF(OR(E2520=0,E2520=""),"",COUNTIF($E$7:E2520,E2520)&amp;E2520)</f>
        <v/>
      </c>
      <c r="E2520" s="58" t="str">
        <f t="shared" si="365"/>
        <v/>
      </c>
      <c r="F2520" s="57">
        <f t="shared" si="366"/>
        <v>0</v>
      </c>
      <c r="H2520" s="51"/>
      <c r="I2520" s="50"/>
      <c r="J2520" s="50"/>
      <c r="K2520" s="50"/>
      <c r="L2520" s="55" t="str">
        <f t="shared" si="367"/>
        <v/>
      </c>
      <c r="M2520" s="48"/>
      <c r="N2520" s="49"/>
      <c r="O2520" s="50"/>
      <c r="P2520" s="81" t="str">
        <f t="shared" si="362"/>
        <v/>
      </c>
      <c r="Q2520" s="5"/>
      <c r="R2520" s="81" t="str">
        <f t="shared" ref="R2520:R2583" si="368">IF($O2520&gt;0,$O2520,IF($H2520&gt;0,IF($O2521&gt;0,$O2521,""),""))</f>
        <v/>
      </c>
    </row>
    <row r="2521" spans="2:18" ht="13" x14ac:dyDescent="0.3">
      <c r="B2521" s="58">
        <f t="shared" si="363"/>
        <v>0</v>
      </c>
      <c r="C2521" s="58" t="str">
        <f t="shared" si="364"/>
        <v/>
      </c>
      <c r="D2521" s="58" t="str">
        <f>IF(OR(E2521=0,E2521=""),"",COUNTIF($E$7:E2521,E2521)&amp;E2521)</f>
        <v/>
      </c>
      <c r="E2521" s="58" t="str">
        <f t="shared" si="365"/>
        <v/>
      </c>
      <c r="F2521" s="57">
        <f t="shared" si="366"/>
        <v>0</v>
      </c>
      <c r="H2521" s="51"/>
      <c r="I2521" s="50"/>
      <c r="J2521" s="50"/>
      <c r="K2521" s="50"/>
      <c r="L2521" s="55" t="str">
        <f t="shared" si="367"/>
        <v/>
      </c>
      <c r="M2521" s="48"/>
      <c r="N2521" s="49"/>
      <c r="O2521" s="50"/>
      <c r="P2521" s="81" t="str">
        <f t="shared" ref="P2521:P2584" si="369">IF(O2521&gt;0,O2521,IF(H2521&gt;0,IF(OR(P2520="F.TTD",P2520=""),R2522,P2520),""))</f>
        <v/>
      </c>
      <c r="Q2521" s="5"/>
      <c r="R2521" s="81" t="str">
        <f t="shared" si="368"/>
        <v/>
      </c>
    </row>
    <row r="2522" spans="2:18" ht="13" x14ac:dyDescent="0.3">
      <c r="B2522" s="58">
        <f t="shared" si="363"/>
        <v>0</v>
      </c>
      <c r="C2522" s="58" t="str">
        <f t="shared" si="364"/>
        <v/>
      </c>
      <c r="D2522" s="58" t="str">
        <f>IF(OR(E2522=0,E2522=""),"",COUNTIF($E$7:E2522,E2522)&amp;E2522)</f>
        <v/>
      </c>
      <c r="E2522" s="58" t="str">
        <f t="shared" si="365"/>
        <v/>
      </c>
      <c r="F2522" s="57">
        <f t="shared" si="366"/>
        <v>0</v>
      </c>
      <c r="H2522" s="51"/>
      <c r="I2522" s="50"/>
      <c r="J2522" s="50"/>
      <c r="K2522" s="50"/>
      <c r="L2522" s="55" t="str">
        <f t="shared" si="367"/>
        <v/>
      </c>
      <c r="M2522" s="48"/>
      <c r="N2522" s="49"/>
      <c r="O2522" s="50"/>
      <c r="P2522" s="81" t="str">
        <f t="shared" si="369"/>
        <v/>
      </c>
      <c r="Q2522" s="5"/>
      <c r="R2522" s="81" t="str">
        <f t="shared" si="368"/>
        <v/>
      </c>
    </row>
    <row r="2523" spans="2:18" ht="13" x14ac:dyDescent="0.3">
      <c r="B2523" s="58">
        <f t="shared" si="363"/>
        <v>0</v>
      </c>
      <c r="C2523" s="58" t="str">
        <f t="shared" si="364"/>
        <v/>
      </c>
      <c r="D2523" s="58" t="str">
        <f>IF(OR(E2523=0,E2523=""),"",COUNTIF($E$7:E2523,E2523)&amp;E2523)</f>
        <v/>
      </c>
      <c r="E2523" s="58" t="str">
        <f t="shared" si="365"/>
        <v/>
      </c>
      <c r="F2523" s="57">
        <f t="shared" si="366"/>
        <v>0</v>
      </c>
      <c r="H2523" s="51"/>
      <c r="I2523" s="50"/>
      <c r="J2523" s="50"/>
      <c r="K2523" s="50"/>
      <c r="L2523" s="55" t="str">
        <f t="shared" si="367"/>
        <v/>
      </c>
      <c r="M2523" s="48"/>
      <c r="N2523" s="49"/>
      <c r="O2523" s="50"/>
      <c r="P2523" s="81" t="str">
        <f t="shared" si="369"/>
        <v/>
      </c>
      <c r="Q2523" s="5"/>
      <c r="R2523" s="81" t="str">
        <f t="shared" si="368"/>
        <v/>
      </c>
    </row>
    <row r="2524" spans="2:18" ht="13" x14ac:dyDescent="0.3">
      <c r="B2524" s="58">
        <f t="shared" ref="B2524:B2591" si="370">IF(C2524&lt;&gt;"","",K2524)</f>
        <v>0</v>
      </c>
      <c r="C2524" s="58" t="str">
        <f t="shared" ref="C2524:C2591" si="371">IF(LEFT(I2524,3)="JP-",K2524,"")</f>
        <v/>
      </c>
      <c r="D2524" s="58" t="str">
        <f>IF(OR(E2524=0,E2524=""),"",COUNTIF($E$7:E2524,E2524)&amp;E2524)</f>
        <v/>
      </c>
      <c r="E2524" s="58" t="str">
        <f t="shared" ref="E2524:E2591" si="372">IF(K2524=Filter_BB,K2524,"")</f>
        <v/>
      </c>
      <c r="F2524" s="57">
        <f t="shared" ref="F2524:F2591" si="373">IF(J2524="",0,1)</f>
        <v>0</v>
      </c>
      <c r="H2524" s="51"/>
      <c r="I2524" s="50"/>
      <c r="J2524" s="50"/>
      <c r="K2524" s="50"/>
      <c r="L2524" s="55" t="str">
        <f t="shared" si="367"/>
        <v/>
      </c>
      <c r="M2524" s="48"/>
      <c r="N2524" s="49"/>
      <c r="O2524" s="50"/>
      <c r="P2524" s="81" t="str">
        <f t="shared" si="369"/>
        <v/>
      </c>
      <c r="Q2524" s="5"/>
      <c r="R2524" s="81" t="str">
        <f t="shared" si="368"/>
        <v/>
      </c>
    </row>
    <row r="2525" spans="2:18" ht="13" x14ac:dyDescent="0.3">
      <c r="B2525" s="58">
        <f t="shared" si="370"/>
        <v>0</v>
      </c>
      <c r="C2525" s="58" t="str">
        <f t="shared" si="371"/>
        <v/>
      </c>
      <c r="D2525" s="58" t="str">
        <f>IF(OR(E2525=0,E2525=""),"",COUNTIF($E$7:E2525,E2525)&amp;E2525)</f>
        <v/>
      </c>
      <c r="E2525" s="58" t="str">
        <f t="shared" si="372"/>
        <v/>
      </c>
      <c r="F2525" s="57">
        <f t="shared" si="373"/>
        <v>0</v>
      </c>
      <c r="H2525" s="51"/>
      <c r="I2525" s="50"/>
      <c r="J2525" s="50"/>
      <c r="K2525" s="50"/>
      <c r="L2525" s="55" t="str">
        <f t="shared" si="367"/>
        <v/>
      </c>
      <c r="M2525" s="48"/>
      <c r="N2525" s="49"/>
      <c r="O2525" s="50"/>
      <c r="P2525" s="81" t="str">
        <f t="shared" si="369"/>
        <v/>
      </c>
      <c r="Q2525" s="5"/>
      <c r="R2525" s="81" t="str">
        <f t="shared" si="368"/>
        <v/>
      </c>
    </row>
    <row r="2526" spans="2:18" ht="13" x14ac:dyDescent="0.3">
      <c r="B2526" s="58">
        <f t="shared" si="370"/>
        <v>0</v>
      </c>
      <c r="C2526" s="58" t="str">
        <f t="shared" si="371"/>
        <v/>
      </c>
      <c r="D2526" s="58" t="str">
        <f>IF(OR(E2526=0,E2526=""),"",COUNTIF($E$7:E2526,E2526)&amp;E2526)</f>
        <v/>
      </c>
      <c r="E2526" s="58" t="str">
        <f t="shared" si="372"/>
        <v/>
      </c>
      <c r="F2526" s="57">
        <f t="shared" si="373"/>
        <v>0</v>
      </c>
      <c r="H2526" s="51"/>
      <c r="I2526" s="50"/>
      <c r="J2526" s="50"/>
      <c r="K2526" s="50"/>
      <c r="L2526" s="55" t="str">
        <f t="shared" si="367"/>
        <v/>
      </c>
      <c r="M2526" s="48"/>
      <c r="N2526" s="49"/>
      <c r="O2526" s="50"/>
      <c r="P2526" s="81" t="str">
        <f t="shared" si="369"/>
        <v/>
      </c>
      <c r="Q2526" s="5"/>
      <c r="R2526" s="81" t="str">
        <f t="shared" si="368"/>
        <v/>
      </c>
    </row>
    <row r="2527" spans="2:18" ht="13" x14ac:dyDescent="0.3">
      <c r="B2527" s="58">
        <f t="shared" si="370"/>
        <v>0</v>
      </c>
      <c r="C2527" s="58" t="str">
        <f t="shared" si="371"/>
        <v/>
      </c>
      <c r="D2527" s="58" t="str">
        <f>IF(OR(E2527=0,E2527=""),"",COUNTIF($E$7:E2527,E2527)&amp;E2527)</f>
        <v/>
      </c>
      <c r="E2527" s="58" t="str">
        <f t="shared" si="372"/>
        <v/>
      </c>
      <c r="F2527" s="57">
        <f t="shared" si="373"/>
        <v>0</v>
      </c>
      <c r="H2527" s="51"/>
      <c r="I2527" s="50"/>
      <c r="J2527" s="50"/>
      <c r="K2527" s="50"/>
      <c r="L2527" s="55" t="str">
        <f t="shared" si="367"/>
        <v/>
      </c>
      <c r="M2527" s="48"/>
      <c r="N2527" s="49"/>
      <c r="O2527" s="50"/>
      <c r="P2527" s="81" t="str">
        <f t="shared" si="369"/>
        <v/>
      </c>
      <c r="Q2527" s="5"/>
      <c r="R2527" s="81" t="str">
        <f t="shared" si="368"/>
        <v/>
      </c>
    </row>
    <row r="2528" spans="2:18" ht="13" x14ac:dyDescent="0.3">
      <c r="B2528" s="58">
        <f t="shared" si="370"/>
        <v>0</v>
      </c>
      <c r="C2528" s="58" t="str">
        <f t="shared" si="371"/>
        <v/>
      </c>
      <c r="D2528" s="58" t="str">
        <f>IF(OR(E2528=0,E2528=""),"",COUNTIF($E$7:E2528,E2528)&amp;E2528)</f>
        <v/>
      </c>
      <c r="E2528" s="58" t="str">
        <f t="shared" si="372"/>
        <v/>
      </c>
      <c r="F2528" s="57">
        <f t="shared" si="373"/>
        <v>0</v>
      </c>
      <c r="H2528" s="51"/>
      <c r="I2528" s="50"/>
      <c r="J2528" s="50"/>
      <c r="K2528" s="50"/>
      <c r="L2528" s="55" t="str">
        <f t="shared" si="367"/>
        <v/>
      </c>
      <c r="M2528" s="48"/>
      <c r="N2528" s="49"/>
      <c r="O2528" s="50"/>
      <c r="P2528" s="81" t="str">
        <f t="shared" si="369"/>
        <v/>
      </c>
      <c r="Q2528" s="5"/>
      <c r="R2528" s="81" t="str">
        <f t="shared" si="368"/>
        <v/>
      </c>
    </row>
    <row r="2529" spans="2:18" ht="13" x14ac:dyDescent="0.3">
      <c r="B2529" s="58">
        <f t="shared" si="370"/>
        <v>0</v>
      </c>
      <c r="C2529" s="58" t="str">
        <f t="shared" si="371"/>
        <v/>
      </c>
      <c r="D2529" s="58" t="str">
        <f>IF(OR(E2529=0,E2529=""),"",COUNTIF($E$7:E2529,E2529)&amp;E2529)</f>
        <v/>
      </c>
      <c r="E2529" s="58" t="str">
        <f t="shared" si="372"/>
        <v/>
      </c>
      <c r="F2529" s="57">
        <f t="shared" si="373"/>
        <v>0</v>
      </c>
      <c r="H2529" s="51"/>
      <c r="I2529" s="50"/>
      <c r="J2529" s="50"/>
      <c r="K2529" s="50"/>
      <c r="L2529" s="55" t="str">
        <f t="shared" si="367"/>
        <v/>
      </c>
      <c r="M2529" s="48"/>
      <c r="N2529" s="49"/>
      <c r="O2529" s="50"/>
      <c r="P2529" s="81" t="str">
        <f t="shared" si="369"/>
        <v/>
      </c>
      <c r="Q2529" s="5"/>
      <c r="R2529" s="81" t="str">
        <f t="shared" si="368"/>
        <v/>
      </c>
    </row>
    <row r="2530" spans="2:18" ht="13" x14ac:dyDescent="0.3">
      <c r="B2530" s="58">
        <f t="shared" si="370"/>
        <v>0</v>
      </c>
      <c r="C2530" s="58" t="str">
        <f t="shared" si="371"/>
        <v/>
      </c>
      <c r="D2530" s="58" t="str">
        <f>IF(OR(E2530=0,E2530=""),"",COUNTIF($E$7:E2530,E2530)&amp;E2530)</f>
        <v/>
      </c>
      <c r="E2530" s="58" t="str">
        <f t="shared" si="372"/>
        <v/>
      </c>
      <c r="F2530" s="57">
        <f t="shared" si="373"/>
        <v>0</v>
      </c>
      <c r="H2530" s="51"/>
      <c r="I2530" s="50"/>
      <c r="J2530" s="50"/>
      <c r="K2530" s="50"/>
      <c r="L2530" s="55" t="str">
        <f t="shared" si="367"/>
        <v/>
      </c>
      <c r="M2530" s="48"/>
      <c r="N2530" s="49"/>
      <c r="O2530" s="50"/>
      <c r="P2530" s="81" t="str">
        <f t="shared" si="369"/>
        <v/>
      </c>
      <c r="Q2530" s="5"/>
      <c r="R2530" s="81" t="str">
        <f t="shared" si="368"/>
        <v/>
      </c>
    </row>
    <row r="2531" spans="2:18" ht="13" x14ac:dyDescent="0.3">
      <c r="B2531" s="58">
        <f t="shared" si="370"/>
        <v>0</v>
      </c>
      <c r="C2531" s="58" t="str">
        <f t="shared" si="371"/>
        <v/>
      </c>
      <c r="D2531" s="58" t="str">
        <f>IF(OR(E2531=0,E2531=""),"",COUNTIF($E$7:E2531,E2531)&amp;E2531)</f>
        <v/>
      </c>
      <c r="E2531" s="58" t="str">
        <f t="shared" si="372"/>
        <v/>
      </c>
      <c r="F2531" s="57">
        <f t="shared" si="373"/>
        <v>0</v>
      </c>
      <c r="H2531" s="51"/>
      <c r="I2531" s="50"/>
      <c r="J2531" s="50"/>
      <c r="K2531" s="50"/>
      <c r="L2531" s="55" t="str">
        <f t="shared" si="367"/>
        <v/>
      </c>
      <c r="M2531" s="48"/>
      <c r="N2531" s="49"/>
      <c r="O2531" s="50"/>
      <c r="P2531" s="81" t="str">
        <f t="shared" si="369"/>
        <v/>
      </c>
      <c r="Q2531" s="5"/>
      <c r="R2531" s="81" t="str">
        <f t="shared" si="368"/>
        <v/>
      </c>
    </row>
    <row r="2532" spans="2:18" ht="13" x14ac:dyDescent="0.3">
      <c r="B2532" s="58">
        <f t="shared" si="370"/>
        <v>0</v>
      </c>
      <c r="C2532" s="58" t="str">
        <f t="shared" si="371"/>
        <v/>
      </c>
      <c r="D2532" s="58" t="str">
        <f>IF(OR(E2532=0,E2532=""),"",COUNTIF($E$7:E2532,E2532)&amp;E2532)</f>
        <v/>
      </c>
      <c r="E2532" s="58" t="str">
        <f t="shared" si="372"/>
        <v/>
      </c>
      <c r="F2532" s="57">
        <f t="shared" si="373"/>
        <v>0</v>
      </c>
      <c r="H2532" s="51"/>
      <c r="I2532" s="50"/>
      <c r="J2532" s="50"/>
      <c r="K2532" s="50"/>
      <c r="L2532" s="55" t="str">
        <f t="shared" si="367"/>
        <v/>
      </c>
      <c r="M2532" s="48"/>
      <c r="N2532" s="49"/>
      <c r="O2532" s="50"/>
      <c r="P2532" s="81" t="str">
        <f t="shared" si="369"/>
        <v/>
      </c>
      <c r="Q2532" s="5"/>
      <c r="R2532" s="81" t="str">
        <f t="shared" si="368"/>
        <v/>
      </c>
    </row>
    <row r="2533" spans="2:18" ht="13" x14ac:dyDescent="0.3">
      <c r="B2533" s="58">
        <f t="shared" si="370"/>
        <v>0</v>
      </c>
      <c r="C2533" s="58" t="str">
        <f t="shared" si="371"/>
        <v/>
      </c>
      <c r="D2533" s="58" t="str">
        <f>IF(OR(E2533=0,E2533=""),"",COUNTIF($E$7:E2533,E2533)&amp;E2533)</f>
        <v/>
      </c>
      <c r="E2533" s="58" t="str">
        <f t="shared" si="372"/>
        <v/>
      </c>
      <c r="F2533" s="57">
        <f t="shared" si="373"/>
        <v>0</v>
      </c>
      <c r="H2533" s="51"/>
      <c r="I2533" s="50"/>
      <c r="J2533" s="50"/>
      <c r="K2533" s="50"/>
      <c r="L2533" s="55" t="str">
        <f t="shared" si="367"/>
        <v/>
      </c>
      <c r="M2533" s="48"/>
      <c r="N2533" s="49"/>
      <c r="O2533" s="50"/>
      <c r="P2533" s="81" t="str">
        <f t="shared" si="369"/>
        <v/>
      </c>
      <c r="Q2533" s="5"/>
      <c r="R2533" s="81" t="str">
        <f t="shared" si="368"/>
        <v/>
      </c>
    </row>
    <row r="2534" spans="2:18" ht="13" x14ac:dyDescent="0.3">
      <c r="B2534" s="58">
        <f t="shared" si="370"/>
        <v>0</v>
      </c>
      <c r="C2534" s="58" t="str">
        <f t="shared" si="371"/>
        <v/>
      </c>
      <c r="D2534" s="58" t="str">
        <f>IF(OR(E2534=0,E2534=""),"",COUNTIF($E$7:E2534,E2534)&amp;E2534)</f>
        <v/>
      </c>
      <c r="E2534" s="58" t="str">
        <f t="shared" si="372"/>
        <v/>
      </c>
      <c r="F2534" s="57">
        <f t="shared" si="373"/>
        <v>0</v>
      </c>
      <c r="H2534" s="51"/>
      <c r="I2534" s="50"/>
      <c r="J2534" s="50"/>
      <c r="K2534" s="50"/>
      <c r="L2534" s="55" t="str">
        <f t="shared" si="367"/>
        <v/>
      </c>
      <c r="M2534" s="48"/>
      <c r="N2534" s="49"/>
      <c r="O2534" s="50"/>
      <c r="P2534" s="81" t="str">
        <f t="shared" si="369"/>
        <v/>
      </c>
      <c r="Q2534" s="5"/>
      <c r="R2534" s="81" t="str">
        <f t="shared" si="368"/>
        <v/>
      </c>
    </row>
    <row r="2535" spans="2:18" ht="13" x14ac:dyDescent="0.3">
      <c r="B2535" s="58">
        <f t="shared" si="370"/>
        <v>0</v>
      </c>
      <c r="C2535" s="58" t="str">
        <f t="shared" si="371"/>
        <v/>
      </c>
      <c r="D2535" s="58" t="str">
        <f>IF(OR(E2535=0,E2535=""),"",COUNTIF($E$7:E2535,E2535)&amp;E2535)</f>
        <v/>
      </c>
      <c r="E2535" s="58" t="str">
        <f t="shared" si="372"/>
        <v/>
      </c>
      <c r="F2535" s="57">
        <f t="shared" si="373"/>
        <v>0</v>
      </c>
      <c r="H2535" s="51"/>
      <c r="I2535" s="50"/>
      <c r="J2535" s="50"/>
      <c r="K2535" s="50"/>
      <c r="L2535" s="55" t="str">
        <f t="shared" si="367"/>
        <v/>
      </c>
      <c r="M2535" s="48"/>
      <c r="N2535" s="49"/>
      <c r="O2535" s="50"/>
      <c r="P2535" s="81" t="str">
        <f t="shared" si="369"/>
        <v/>
      </c>
      <c r="Q2535" s="5"/>
      <c r="R2535" s="81" t="str">
        <f t="shared" si="368"/>
        <v/>
      </c>
    </row>
    <row r="2536" spans="2:18" ht="13" x14ac:dyDescent="0.3">
      <c r="B2536" s="58">
        <f t="shared" si="370"/>
        <v>0</v>
      </c>
      <c r="C2536" s="58" t="str">
        <f t="shared" si="371"/>
        <v/>
      </c>
      <c r="D2536" s="58" t="str">
        <f>IF(OR(E2536=0,E2536=""),"",COUNTIF($E$7:E2536,E2536)&amp;E2536)</f>
        <v/>
      </c>
      <c r="E2536" s="58" t="str">
        <f t="shared" si="372"/>
        <v/>
      </c>
      <c r="F2536" s="57">
        <f t="shared" si="373"/>
        <v>0</v>
      </c>
      <c r="H2536" s="51"/>
      <c r="I2536" s="50"/>
      <c r="J2536" s="50"/>
      <c r="K2536" s="50"/>
      <c r="L2536" s="55" t="str">
        <f t="shared" si="367"/>
        <v/>
      </c>
      <c r="M2536" s="48"/>
      <c r="N2536" s="49"/>
      <c r="O2536" s="50"/>
      <c r="P2536" s="81" t="str">
        <f t="shared" si="369"/>
        <v/>
      </c>
      <c r="Q2536" s="5"/>
      <c r="R2536" s="81" t="str">
        <f t="shared" si="368"/>
        <v/>
      </c>
    </row>
    <row r="2537" spans="2:18" ht="13" x14ac:dyDescent="0.3">
      <c r="B2537" s="58">
        <f t="shared" si="370"/>
        <v>0</v>
      </c>
      <c r="C2537" s="58" t="str">
        <f t="shared" si="371"/>
        <v/>
      </c>
      <c r="D2537" s="58" t="str">
        <f>IF(OR(E2537=0,E2537=""),"",COUNTIF($E$7:E2537,E2537)&amp;E2537)</f>
        <v/>
      </c>
      <c r="E2537" s="58" t="str">
        <f t="shared" si="372"/>
        <v/>
      </c>
      <c r="F2537" s="57">
        <f t="shared" si="373"/>
        <v>0</v>
      </c>
      <c r="H2537" s="51"/>
      <c r="I2537" s="50"/>
      <c r="J2537" s="50"/>
      <c r="K2537" s="50"/>
      <c r="L2537" s="55" t="str">
        <f t="shared" si="367"/>
        <v/>
      </c>
      <c r="M2537" s="48"/>
      <c r="N2537" s="49"/>
      <c r="O2537" s="50"/>
      <c r="P2537" s="81" t="str">
        <f t="shared" si="369"/>
        <v/>
      </c>
      <c r="Q2537" s="5"/>
      <c r="R2537" s="81" t="str">
        <f t="shared" si="368"/>
        <v/>
      </c>
    </row>
    <row r="2538" spans="2:18" ht="13" x14ac:dyDescent="0.3">
      <c r="B2538" s="58">
        <f t="shared" si="370"/>
        <v>0</v>
      </c>
      <c r="C2538" s="58" t="str">
        <f t="shared" si="371"/>
        <v/>
      </c>
      <c r="D2538" s="58" t="str">
        <f>IF(OR(E2538=0,E2538=""),"",COUNTIF($E$7:E2538,E2538)&amp;E2538)</f>
        <v/>
      </c>
      <c r="E2538" s="58" t="str">
        <f t="shared" si="372"/>
        <v/>
      </c>
      <c r="F2538" s="57">
        <f t="shared" si="373"/>
        <v>0</v>
      </c>
      <c r="H2538" s="51"/>
      <c r="I2538" s="50"/>
      <c r="J2538" s="50"/>
      <c r="K2538" s="50"/>
      <c r="L2538" s="55" t="str">
        <f t="shared" si="367"/>
        <v/>
      </c>
      <c r="M2538" s="48"/>
      <c r="N2538" s="49"/>
      <c r="O2538" s="50"/>
      <c r="P2538" s="81" t="str">
        <f t="shared" si="369"/>
        <v/>
      </c>
      <c r="Q2538" s="5"/>
      <c r="R2538" s="81" t="str">
        <f t="shared" si="368"/>
        <v/>
      </c>
    </row>
    <row r="2539" spans="2:18" ht="13" x14ac:dyDescent="0.3">
      <c r="B2539" s="58">
        <f t="shared" si="370"/>
        <v>0</v>
      </c>
      <c r="C2539" s="58" t="str">
        <f t="shared" si="371"/>
        <v/>
      </c>
      <c r="D2539" s="58" t="str">
        <f>IF(OR(E2539=0,E2539=""),"",COUNTIF($E$7:E2539,E2539)&amp;E2539)</f>
        <v/>
      </c>
      <c r="E2539" s="58" t="str">
        <f t="shared" si="372"/>
        <v/>
      </c>
      <c r="F2539" s="57">
        <f t="shared" si="373"/>
        <v>0</v>
      </c>
      <c r="H2539" s="51"/>
      <c r="I2539" s="50"/>
      <c r="J2539" s="50"/>
      <c r="K2539" s="50"/>
      <c r="L2539" s="55" t="str">
        <f t="shared" si="367"/>
        <v/>
      </c>
      <c r="M2539" s="48"/>
      <c r="N2539" s="49"/>
      <c r="O2539" s="50"/>
      <c r="P2539" s="81" t="str">
        <f t="shared" si="369"/>
        <v/>
      </c>
      <c r="Q2539" s="5"/>
      <c r="R2539" s="81" t="str">
        <f t="shared" si="368"/>
        <v/>
      </c>
    </row>
    <row r="2540" spans="2:18" ht="13" x14ac:dyDescent="0.3">
      <c r="B2540" s="58">
        <f t="shared" si="370"/>
        <v>0</v>
      </c>
      <c r="C2540" s="58" t="str">
        <f t="shared" si="371"/>
        <v/>
      </c>
      <c r="D2540" s="58" t="str">
        <f>IF(OR(E2540=0,E2540=""),"",COUNTIF($E$7:E2540,E2540)&amp;E2540)</f>
        <v/>
      </c>
      <c r="E2540" s="58" t="str">
        <f t="shared" si="372"/>
        <v/>
      </c>
      <c r="F2540" s="57">
        <f t="shared" si="373"/>
        <v>0</v>
      </c>
      <c r="H2540" s="51"/>
      <c r="I2540" s="50"/>
      <c r="J2540" s="50"/>
      <c r="K2540" s="50"/>
      <c r="L2540" s="55" t="str">
        <f t="shared" si="367"/>
        <v/>
      </c>
      <c r="M2540" s="48"/>
      <c r="N2540" s="49"/>
      <c r="O2540" s="50"/>
      <c r="P2540" s="81" t="str">
        <f t="shared" si="369"/>
        <v/>
      </c>
      <c r="Q2540" s="5"/>
      <c r="R2540" s="81" t="str">
        <f t="shared" si="368"/>
        <v/>
      </c>
    </row>
    <row r="2541" spans="2:18" ht="13" x14ac:dyDescent="0.3">
      <c r="B2541" s="58">
        <f t="shared" si="370"/>
        <v>0</v>
      </c>
      <c r="C2541" s="58" t="str">
        <f t="shared" si="371"/>
        <v/>
      </c>
      <c r="D2541" s="58" t="str">
        <f>IF(OR(E2541=0,E2541=""),"",COUNTIF($E$7:E2541,E2541)&amp;E2541)</f>
        <v/>
      </c>
      <c r="E2541" s="58" t="str">
        <f t="shared" si="372"/>
        <v/>
      </c>
      <c r="F2541" s="57">
        <f t="shared" si="373"/>
        <v>0</v>
      </c>
      <c r="H2541" s="51"/>
      <c r="I2541" s="50"/>
      <c r="J2541" s="50"/>
      <c r="K2541" s="50"/>
      <c r="L2541" s="55" t="str">
        <f t="shared" si="367"/>
        <v/>
      </c>
      <c r="M2541" s="48"/>
      <c r="N2541" s="49"/>
      <c r="O2541" s="50"/>
      <c r="P2541" s="81" t="str">
        <f t="shared" si="369"/>
        <v/>
      </c>
      <c r="Q2541" s="5"/>
      <c r="R2541" s="81" t="str">
        <f t="shared" si="368"/>
        <v/>
      </c>
    </row>
    <row r="2542" spans="2:18" ht="13" x14ac:dyDescent="0.3">
      <c r="B2542" s="58">
        <f t="shared" si="370"/>
        <v>0</v>
      </c>
      <c r="C2542" s="58" t="str">
        <f t="shared" si="371"/>
        <v/>
      </c>
      <c r="D2542" s="58" t="str">
        <f>IF(OR(E2542=0,E2542=""),"",COUNTIF($E$7:E2542,E2542)&amp;E2542)</f>
        <v/>
      </c>
      <c r="E2542" s="58" t="str">
        <f t="shared" si="372"/>
        <v/>
      </c>
      <c r="F2542" s="57">
        <f t="shared" si="373"/>
        <v>0</v>
      </c>
      <c r="H2542" s="51"/>
      <c r="I2542" s="50"/>
      <c r="J2542" s="50"/>
      <c r="K2542" s="50"/>
      <c r="L2542" s="55" t="str">
        <f t="shared" si="367"/>
        <v/>
      </c>
      <c r="M2542" s="48"/>
      <c r="N2542" s="49"/>
      <c r="O2542" s="50"/>
      <c r="P2542" s="81" t="str">
        <f t="shared" si="369"/>
        <v/>
      </c>
      <c r="Q2542" s="5"/>
      <c r="R2542" s="81" t="str">
        <f t="shared" si="368"/>
        <v/>
      </c>
    </row>
    <row r="2543" spans="2:18" ht="13" x14ac:dyDescent="0.3">
      <c r="B2543" s="58">
        <f t="shared" si="370"/>
        <v>0</v>
      </c>
      <c r="C2543" s="58" t="str">
        <f t="shared" si="371"/>
        <v/>
      </c>
      <c r="D2543" s="58" t="str">
        <f>IF(OR(E2543=0,E2543=""),"",COUNTIF($E$7:E2543,E2543)&amp;E2543)</f>
        <v/>
      </c>
      <c r="E2543" s="58" t="str">
        <f t="shared" si="372"/>
        <v/>
      </c>
      <c r="F2543" s="57">
        <f t="shared" si="373"/>
        <v>0</v>
      </c>
      <c r="H2543" s="51"/>
      <c r="I2543" s="50"/>
      <c r="J2543" s="50"/>
      <c r="K2543" s="50"/>
      <c r="L2543" s="55" t="str">
        <f t="shared" si="367"/>
        <v/>
      </c>
      <c r="M2543" s="48"/>
      <c r="N2543" s="49"/>
      <c r="O2543" s="50"/>
      <c r="P2543" s="81" t="str">
        <f t="shared" si="369"/>
        <v/>
      </c>
      <c r="Q2543" s="5"/>
      <c r="R2543" s="81" t="str">
        <f t="shared" si="368"/>
        <v/>
      </c>
    </row>
    <row r="2544" spans="2:18" ht="13" x14ac:dyDescent="0.3">
      <c r="B2544" s="58">
        <f t="shared" si="370"/>
        <v>0</v>
      </c>
      <c r="C2544" s="58" t="str">
        <f t="shared" si="371"/>
        <v/>
      </c>
      <c r="D2544" s="58" t="str">
        <f>IF(OR(E2544=0,E2544=""),"",COUNTIF($E$7:E2544,E2544)&amp;E2544)</f>
        <v/>
      </c>
      <c r="E2544" s="58" t="str">
        <f t="shared" si="372"/>
        <v/>
      </c>
      <c r="F2544" s="57">
        <f t="shared" si="373"/>
        <v>0</v>
      </c>
      <c r="H2544" s="51"/>
      <c r="I2544" s="50"/>
      <c r="J2544" s="50"/>
      <c r="K2544" s="50"/>
      <c r="L2544" s="55" t="str">
        <f t="shared" si="367"/>
        <v/>
      </c>
      <c r="M2544" s="48"/>
      <c r="N2544" s="49"/>
      <c r="O2544" s="50"/>
      <c r="P2544" s="81" t="str">
        <f t="shared" si="369"/>
        <v/>
      </c>
      <c r="Q2544" s="5"/>
      <c r="R2544" s="81" t="str">
        <f t="shared" si="368"/>
        <v/>
      </c>
    </row>
    <row r="2545" spans="2:18" ht="13" x14ac:dyDescent="0.3">
      <c r="B2545" s="58">
        <f t="shared" si="370"/>
        <v>0</v>
      </c>
      <c r="C2545" s="58" t="str">
        <f t="shared" si="371"/>
        <v/>
      </c>
      <c r="D2545" s="58" t="str">
        <f>IF(OR(E2545=0,E2545=""),"",COUNTIF($E$7:E2545,E2545)&amp;E2545)</f>
        <v/>
      </c>
      <c r="E2545" s="58" t="str">
        <f t="shared" si="372"/>
        <v/>
      </c>
      <c r="F2545" s="57">
        <f t="shared" si="373"/>
        <v>0</v>
      </c>
      <c r="H2545" s="51"/>
      <c r="I2545" s="50"/>
      <c r="J2545" s="50"/>
      <c r="K2545" s="50"/>
      <c r="L2545" s="55" t="str">
        <f t="shared" si="367"/>
        <v/>
      </c>
      <c r="M2545" s="48"/>
      <c r="N2545" s="49"/>
      <c r="O2545" s="50"/>
      <c r="P2545" s="81" t="str">
        <f t="shared" si="369"/>
        <v/>
      </c>
      <c r="Q2545" s="5"/>
      <c r="R2545" s="81" t="str">
        <f t="shared" si="368"/>
        <v/>
      </c>
    </row>
    <row r="2546" spans="2:18" ht="13" x14ac:dyDescent="0.3">
      <c r="B2546" s="58">
        <f t="shared" si="370"/>
        <v>0</v>
      </c>
      <c r="C2546" s="58" t="str">
        <f t="shared" si="371"/>
        <v/>
      </c>
      <c r="D2546" s="58" t="str">
        <f>IF(OR(E2546=0,E2546=""),"",COUNTIF($E$7:E2546,E2546)&amp;E2546)</f>
        <v/>
      </c>
      <c r="E2546" s="58" t="str">
        <f t="shared" si="372"/>
        <v/>
      </c>
      <c r="F2546" s="57">
        <f t="shared" si="373"/>
        <v>0</v>
      </c>
      <c r="H2546" s="51"/>
      <c r="I2546" s="50"/>
      <c r="J2546" s="50"/>
      <c r="K2546" s="50"/>
      <c r="L2546" s="55" t="str">
        <f t="shared" si="367"/>
        <v/>
      </c>
      <c r="M2546" s="48"/>
      <c r="N2546" s="49"/>
      <c r="O2546" s="50"/>
      <c r="P2546" s="81" t="str">
        <f t="shared" si="369"/>
        <v/>
      </c>
      <c r="Q2546" s="5"/>
      <c r="R2546" s="81" t="str">
        <f t="shared" si="368"/>
        <v/>
      </c>
    </row>
    <row r="2547" spans="2:18" ht="13" x14ac:dyDescent="0.3">
      <c r="B2547" s="58">
        <f t="shared" si="370"/>
        <v>0</v>
      </c>
      <c r="C2547" s="58" t="str">
        <f t="shared" si="371"/>
        <v/>
      </c>
      <c r="D2547" s="58" t="str">
        <f>IF(OR(E2547=0,E2547=""),"",COUNTIF($E$7:E2547,E2547)&amp;E2547)</f>
        <v/>
      </c>
      <c r="E2547" s="58" t="str">
        <f t="shared" si="372"/>
        <v/>
      </c>
      <c r="F2547" s="57">
        <f t="shared" si="373"/>
        <v>0</v>
      </c>
      <c r="H2547" s="51"/>
      <c r="I2547" s="50"/>
      <c r="J2547" s="50"/>
      <c r="K2547" s="50"/>
      <c r="L2547" s="55" t="str">
        <f t="shared" si="367"/>
        <v/>
      </c>
      <c r="M2547" s="48"/>
      <c r="N2547" s="49"/>
      <c r="O2547" s="50"/>
      <c r="P2547" s="81" t="str">
        <f t="shared" si="369"/>
        <v/>
      </c>
      <c r="Q2547" s="5"/>
      <c r="R2547" s="81" t="str">
        <f t="shared" si="368"/>
        <v/>
      </c>
    </row>
    <row r="2548" spans="2:18" ht="13" x14ac:dyDescent="0.3">
      <c r="B2548" s="58">
        <f t="shared" si="370"/>
        <v>0</v>
      </c>
      <c r="C2548" s="58" t="str">
        <f t="shared" si="371"/>
        <v/>
      </c>
      <c r="D2548" s="58" t="str">
        <f>IF(OR(E2548=0,E2548=""),"",COUNTIF($E$7:E2548,E2548)&amp;E2548)</f>
        <v/>
      </c>
      <c r="E2548" s="58" t="str">
        <f t="shared" si="372"/>
        <v/>
      </c>
      <c r="F2548" s="57">
        <f t="shared" si="373"/>
        <v>0</v>
      </c>
      <c r="H2548" s="51"/>
      <c r="I2548" s="50"/>
      <c r="J2548" s="50"/>
      <c r="K2548" s="50"/>
      <c r="L2548" s="55" t="str">
        <f t="shared" si="367"/>
        <v/>
      </c>
      <c r="M2548" s="48"/>
      <c r="N2548" s="49"/>
      <c r="O2548" s="50"/>
      <c r="P2548" s="81" t="str">
        <f t="shared" si="369"/>
        <v/>
      </c>
      <c r="Q2548" s="5"/>
      <c r="R2548" s="81" t="str">
        <f t="shared" si="368"/>
        <v/>
      </c>
    </row>
    <row r="2549" spans="2:18" ht="13" x14ac:dyDescent="0.3">
      <c r="B2549" s="58">
        <f t="shared" si="370"/>
        <v>0</v>
      </c>
      <c r="C2549" s="58" t="str">
        <f t="shared" si="371"/>
        <v/>
      </c>
      <c r="D2549" s="58" t="str">
        <f>IF(OR(E2549=0,E2549=""),"",COUNTIF($E$7:E2549,E2549)&amp;E2549)</f>
        <v/>
      </c>
      <c r="E2549" s="58" t="str">
        <f t="shared" si="372"/>
        <v/>
      </c>
      <c r="F2549" s="57">
        <f t="shared" si="373"/>
        <v>0</v>
      </c>
      <c r="H2549" s="51"/>
      <c r="I2549" s="50"/>
      <c r="J2549" s="50"/>
      <c r="K2549" s="50"/>
      <c r="L2549" s="55" t="str">
        <f t="shared" si="367"/>
        <v/>
      </c>
      <c r="M2549" s="48"/>
      <c r="N2549" s="49"/>
      <c r="O2549" s="50"/>
      <c r="P2549" s="81" t="str">
        <f t="shared" si="369"/>
        <v/>
      </c>
      <c r="Q2549" s="5"/>
      <c r="R2549" s="81" t="str">
        <f t="shared" si="368"/>
        <v/>
      </c>
    </row>
    <row r="2550" spans="2:18" ht="13" x14ac:dyDescent="0.3">
      <c r="B2550" s="58">
        <f t="shared" si="370"/>
        <v>0</v>
      </c>
      <c r="C2550" s="58" t="str">
        <f t="shared" si="371"/>
        <v/>
      </c>
      <c r="D2550" s="58" t="str">
        <f>IF(OR(E2550=0,E2550=""),"",COUNTIF($E$7:E2550,E2550)&amp;E2550)</f>
        <v/>
      </c>
      <c r="E2550" s="58" t="str">
        <f t="shared" si="372"/>
        <v/>
      </c>
      <c r="F2550" s="57">
        <f t="shared" si="373"/>
        <v>0</v>
      </c>
      <c r="H2550" s="51"/>
      <c r="I2550" s="50"/>
      <c r="J2550" s="50"/>
      <c r="K2550" s="50"/>
      <c r="L2550" s="55" t="str">
        <f t="shared" si="367"/>
        <v/>
      </c>
      <c r="M2550" s="48"/>
      <c r="N2550" s="49"/>
      <c r="O2550" s="50"/>
      <c r="P2550" s="81" t="str">
        <f t="shared" si="369"/>
        <v/>
      </c>
      <c r="Q2550" s="5"/>
      <c r="R2550" s="81" t="str">
        <f t="shared" si="368"/>
        <v/>
      </c>
    </row>
    <row r="2551" spans="2:18" ht="13" x14ac:dyDescent="0.3">
      <c r="B2551" s="58">
        <f t="shared" si="370"/>
        <v>0</v>
      </c>
      <c r="C2551" s="58" t="str">
        <f t="shared" si="371"/>
        <v/>
      </c>
      <c r="D2551" s="58" t="str">
        <f>IF(OR(E2551=0,E2551=""),"",COUNTIF($E$7:E2551,E2551)&amp;E2551)</f>
        <v/>
      </c>
      <c r="E2551" s="58" t="str">
        <f t="shared" si="372"/>
        <v/>
      </c>
      <c r="F2551" s="57">
        <f t="shared" si="373"/>
        <v>0</v>
      </c>
      <c r="H2551" s="51"/>
      <c r="I2551" s="50"/>
      <c r="J2551" s="50"/>
      <c r="K2551" s="50"/>
      <c r="L2551" s="55" t="str">
        <f t="shared" si="367"/>
        <v/>
      </c>
      <c r="M2551" s="48"/>
      <c r="N2551" s="49"/>
      <c r="O2551" s="50"/>
      <c r="P2551" s="81" t="str">
        <f t="shared" si="369"/>
        <v/>
      </c>
      <c r="Q2551" s="5"/>
      <c r="R2551" s="81" t="str">
        <f t="shared" si="368"/>
        <v/>
      </c>
    </row>
    <row r="2552" spans="2:18" ht="13" x14ac:dyDescent="0.3">
      <c r="B2552" s="58">
        <f t="shared" si="370"/>
        <v>0</v>
      </c>
      <c r="C2552" s="58" t="str">
        <f t="shared" si="371"/>
        <v/>
      </c>
      <c r="D2552" s="58" t="str">
        <f>IF(OR(E2552=0,E2552=""),"",COUNTIF($E$7:E2552,E2552)&amp;E2552)</f>
        <v/>
      </c>
      <c r="E2552" s="58" t="str">
        <f t="shared" si="372"/>
        <v/>
      </c>
      <c r="F2552" s="57">
        <f t="shared" si="373"/>
        <v>0</v>
      </c>
      <c r="H2552" s="51"/>
      <c r="I2552" s="50"/>
      <c r="J2552" s="50"/>
      <c r="K2552" s="50"/>
      <c r="L2552" s="55" t="str">
        <f t="shared" si="367"/>
        <v/>
      </c>
      <c r="M2552" s="48"/>
      <c r="N2552" s="49"/>
      <c r="O2552" s="50"/>
      <c r="P2552" s="81" t="str">
        <f t="shared" si="369"/>
        <v/>
      </c>
      <c r="Q2552" s="5"/>
      <c r="R2552" s="81" t="str">
        <f t="shared" si="368"/>
        <v/>
      </c>
    </row>
    <row r="2553" spans="2:18" ht="13" x14ac:dyDescent="0.3">
      <c r="B2553" s="58">
        <f t="shared" si="370"/>
        <v>0</v>
      </c>
      <c r="C2553" s="58" t="str">
        <f t="shared" si="371"/>
        <v/>
      </c>
      <c r="D2553" s="58" t="str">
        <f>IF(OR(E2553=0,E2553=""),"",COUNTIF($E$7:E2553,E2553)&amp;E2553)</f>
        <v/>
      </c>
      <c r="E2553" s="58" t="str">
        <f t="shared" si="372"/>
        <v/>
      </c>
      <c r="F2553" s="57">
        <f t="shared" si="373"/>
        <v>0</v>
      </c>
      <c r="H2553" s="51"/>
      <c r="I2553" s="50"/>
      <c r="J2553" s="50"/>
      <c r="K2553" s="50"/>
      <c r="L2553" s="55" t="str">
        <f t="shared" si="367"/>
        <v/>
      </c>
      <c r="M2553" s="48"/>
      <c r="N2553" s="49"/>
      <c r="O2553" s="50"/>
      <c r="P2553" s="81" t="str">
        <f t="shared" si="369"/>
        <v/>
      </c>
      <c r="Q2553" s="5"/>
      <c r="R2553" s="81" t="str">
        <f t="shared" si="368"/>
        <v/>
      </c>
    </row>
    <row r="2554" spans="2:18" ht="13" x14ac:dyDescent="0.3">
      <c r="B2554" s="58">
        <f t="shared" si="370"/>
        <v>0</v>
      </c>
      <c r="C2554" s="58" t="str">
        <f t="shared" si="371"/>
        <v/>
      </c>
      <c r="D2554" s="58" t="str">
        <f>IF(OR(E2554=0,E2554=""),"",COUNTIF($E$7:E2554,E2554)&amp;E2554)</f>
        <v/>
      </c>
      <c r="E2554" s="58" t="str">
        <f t="shared" si="372"/>
        <v/>
      </c>
      <c r="F2554" s="57">
        <f t="shared" si="373"/>
        <v>0</v>
      </c>
      <c r="H2554" s="51"/>
      <c r="I2554" s="50"/>
      <c r="J2554" s="50"/>
      <c r="K2554" s="50"/>
      <c r="L2554" s="55" t="str">
        <f t="shared" si="367"/>
        <v/>
      </c>
      <c r="M2554" s="48"/>
      <c r="N2554" s="49"/>
      <c r="O2554" s="50"/>
      <c r="P2554" s="81" t="str">
        <f t="shared" si="369"/>
        <v/>
      </c>
      <c r="Q2554" s="5"/>
      <c r="R2554" s="81" t="str">
        <f t="shared" si="368"/>
        <v/>
      </c>
    </row>
    <row r="2555" spans="2:18" ht="13" x14ac:dyDescent="0.3">
      <c r="B2555" s="58">
        <f t="shared" si="370"/>
        <v>0</v>
      </c>
      <c r="C2555" s="58" t="str">
        <f t="shared" si="371"/>
        <v/>
      </c>
      <c r="D2555" s="58" t="str">
        <f>IF(OR(E2555=0,E2555=""),"",COUNTIF($E$7:E2555,E2555)&amp;E2555)</f>
        <v/>
      </c>
      <c r="E2555" s="58" t="str">
        <f t="shared" si="372"/>
        <v/>
      </c>
      <c r="F2555" s="57">
        <f t="shared" si="373"/>
        <v>0</v>
      </c>
      <c r="H2555" s="51"/>
      <c r="I2555" s="50"/>
      <c r="J2555" s="50"/>
      <c r="K2555" s="50"/>
      <c r="L2555" s="55" t="str">
        <f t="shared" ref="L2555:L2622" si="374">IFERROR(IF(K2555="","",VLOOKUP(K2555,T_Akun,2,0)),"Cek Kembali Kode Akun nya!!!")</f>
        <v/>
      </c>
      <c r="M2555" s="48"/>
      <c r="N2555" s="49"/>
      <c r="O2555" s="50"/>
      <c r="P2555" s="81" t="str">
        <f t="shared" si="369"/>
        <v/>
      </c>
      <c r="Q2555" s="5"/>
      <c r="R2555" s="81" t="str">
        <f t="shared" si="368"/>
        <v/>
      </c>
    </row>
    <row r="2556" spans="2:18" ht="13" x14ac:dyDescent="0.3">
      <c r="B2556" s="58">
        <f t="shared" si="370"/>
        <v>0</v>
      </c>
      <c r="C2556" s="58" t="str">
        <f t="shared" si="371"/>
        <v/>
      </c>
      <c r="D2556" s="58" t="str">
        <f>IF(OR(E2556=0,E2556=""),"",COUNTIF($E$7:E2556,E2556)&amp;E2556)</f>
        <v/>
      </c>
      <c r="E2556" s="58" t="str">
        <f t="shared" si="372"/>
        <v/>
      </c>
      <c r="F2556" s="57">
        <f t="shared" si="373"/>
        <v>0</v>
      </c>
      <c r="H2556" s="51"/>
      <c r="I2556" s="50"/>
      <c r="J2556" s="50"/>
      <c r="K2556" s="50"/>
      <c r="L2556" s="55" t="str">
        <f t="shared" si="374"/>
        <v/>
      </c>
      <c r="M2556" s="48"/>
      <c r="N2556" s="49"/>
      <c r="O2556" s="50"/>
      <c r="P2556" s="81" t="str">
        <f t="shared" si="369"/>
        <v/>
      </c>
      <c r="Q2556" s="5"/>
      <c r="R2556" s="81" t="str">
        <f t="shared" si="368"/>
        <v/>
      </c>
    </row>
    <row r="2557" spans="2:18" ht="13" x14ac:dyDescent="0.3">
      <c r="B2557" s="58">
        <f t="shared" si="370"/>
        <v>0</v>
      </c>
      <c r="C2557" s="58" t="str">
        <f t="shared" si="371"/>
        <v/>
      </c>
      <c r="D2557" s="58" t="str">
        <f>IF(OR(E2557=0,E2557=""),"",COUNTIF($E$7:E2557,E2557)&amp;E2557)</f>
        <v/>
      </c>
      <c r="E2557" s="58" t="str">
        <f t="shared" si="372"/>
        <v/>
      </c>
      <c r="F2557" s="57">
        <f t="shared" si="373"/>
        <v>0</v>
      </c>
      <c r="H2557" s="51"/>
      <c r="I2557" s="50"/>
      <c r="J2557" s="50"/>
      <c r="K2557" s="50"/>
      <c r="L2557" s="55" t="str">
        <f t="shared" si="374"/>
        <v/>
      </c>
      <c r="M2557" s="48"/>
      <c r="N2557" s="49"/>
      <c r="O2557" s="50"/>
      <c r="P2557" s="81" t="str">
        <f t="shared" si="369"/>
        <v/>
      </c>
      <c r="Q2557" s="5"/>
      <c r="R2557" s="81" t="str">
        <f t="shared" si="368"/>
        <v/>
      </c>
    </row>
    <row r="2558" spans="2:18" ht="13" x14ac:dyDescent="0.3">
      <c r="B2558" s="58">
        <f t="shared" si="370"/>
        <v>0</v>
      </c>
      <c r="C2558" s="58" t="str">
        <f t="shared" si="371"/>
        <v/>
      </c>
      <c r="D2558" s="58" t="str">
        <f>IF(OR(E2558=0,E2558=""),"",COUNTIF($E$7:E2558,E2558)&amp;E2558)</f>
        <v/>
      </c>
      <c r="E2558" s="58" t="str">
        <f t="shared" si="372"/>
        <v/>
      </c>
      <c r="F2558" s="57">
        <f t="shared" si="373"/>
        <v>0</v>
      </c>
      <c r="H2558" s="51"/>
      <c r="I2558" s="50"/>
      <c r="J2558" s="50"/>
      <c r="K2558" s="50"/>
      <c r="L2558" s="55" t="str">
        <f t="shared" si="374"/>
        <v/>
      </c>
      <c r="M2558" s="48"/>
      <c r="N2558" s="49"/>
      <c r="O2558" s="50"/>
      <c r="P2558" s="81" t="str">
        <f t="shared" si="369"/>
        <v/>
      </c>
      <c r="Q2558" s="5"/>
      <c r="R2558" s="81" t="str">
        <f t="shared" si="368"/>
        <v/>
      </c>
    </row>
    <row r="2559" spans="2:18" ht="13" x14ac:dyDescent="0.3">
      <c r="B2559" s="58">
        <f t="shared" si="370"/>
        <v>0</v>
      </c>
      <c r="C2559" s="58" t="str">
        <f t="shared" si="371"/>
        <v/>
      </c>
      <c r="D2559" s="58" t="str">
        <f>IF(OR(E2559=0,E2559=""),"",COUNTIF($E$7:E2559,E2559)&amp;E2559)</f>
        <v/>
      </c>
      <c r="E2559" s="58" t="str">
        <f t="shared" si="372"/>
        <v/>
      </c>
      <c r="F2559" s="57">
        <f t="shared" si="373"/>
        <v>0</v>
      </c>
      <c r="H2559" s="51"/>
      <c r="I2559" s="50"/>
      <c r="J2559" s="50"/>
      <c r="K2559" s="50"/>
      <c r="L2559" s="55" t="str">
        <f t="shared" si="374"/>
        <v/>
      </c>
      <c r="M2559" s="48"/>
      <c r="N2559" s="49"/>
      <c r="O2559" s="50"/>
      <c r="P2559" s="81" t="str">
        <f t="shared" si="369"/>
        <v/>
      </c>
      <c r="Q2559" s="5"/>
      <c r="R2559" s="81" t="str">
        <f t="shared" si="368"/>
        <v/>
      </c>
    </row>
    <row r="2560" spans="2:18" ht="13" x14ac:dyDescent="0.3">
      <c r="B2560" s="58">
        <f t="shared" si="370"/>
        <v>0</v>
      </c>
      <c r="C2560" s="58" t="str">
        <f t="shared" si="371"/>
        <v/>
      </c>
      <c r="D2560" s="58" t="str">
        <f>IF(OR(E2560=0,E2560=""),"",COUNTIF($E$7:E2560,E2560)&amp;E2560)</f>
        <v/>
      </c>
      <c r="E2560" s="58" t="str">
        <f t="shared" si="372"/>
        <v/>
      </c>
      <c r="F2560" s="57">
        <f t="shared" si="373"/>
        <v>0</v>
      </c>
      <c r="H2560" s="51"/>
      <c r="I2560" s="50"/>
      <c r="J2560" s="50"/>
      <c r="K2560" s="50"/>
      <c r="L2560" s="55" t="str">
        <f t="shared" si="374"/>
        <v/>
      </c>
      <c r="M2560" s="48"/>
      <c r="N2560" s="49"/>
      <c r="O2560" s="50"/>
      <c r="P2560" s="81" t="str">
        <f t="shared" si="369"/>
        <v/>
      </c>
      <c r="Q2560" s="5"/>
      <c r="R2560" s="81" t="str">
        <f t="shared" si="368"/>
        <v/>
      </c>
    </row>
    <row r="2561" spans="2:18" ht="13" x14ac:dyDescent="0.3">
      <c r="B2561" s="58">
        <f t="shared" si="370"/>
        <v>0</v>
      </c>
      <c r="C2561" s="58" t="str">
        <f t="shared" si="371"/>
        <v/>
      </c>
      <c r="D2561" s="58" t="str">
        <f>IF(OR(E2561=0,E2561=""),"",COUNTIF($E$7:E2561,E2561)&amp;E2561)</f>
        <v/>
      </c>
      <c r="E2561" s="58" t="str">
        <f t="shared" si="372"/>
        <v/>
      </c>
      <c r="F2561" s="57">
        <f t="shared" si="373"/>
        <v>0</v>
      </c>
      <c r="H2561" s="51"/>
      <c r="I2561" s="50"/>
      <c r="J2561" s="50"/>
      <c r="K2561" s="50"/>
      <c r="L2561" s="55" t="str">
        <f t="shared" si="374"/>
        <v/>
      </c>
      <c r="M2561" s="48"/>
      <c r="N2561" s="49"/>
      <c r="O2561" s="50"/>
      <c r="P2561" s="81" t="str">
        <f t="shared" si="369"/>
        <v/>
      </c>
      <c r="Q2561" s="5"/>
      <c r="R2561" s="81" t="str">
        <f t="shared" si="368"/>
        <v/>
      </c>
    </row>
    <row r="2562" spans="2:18" ht="13" x14ac:dyDescent="0.3">
      <c r="B2562" s="58">
        <f t="shared" si="370"/>
        <v>0</v>
      </c>
      <c r="C2562" s="58" t="str">
        <f t="shared" si="371"/>
        <v/>
      </c>
      <c r="D2562" s="58" t="str">
        <f>IF(OR(E2562=0,E2562=""),"",COUNTIF($E$7:E2562,E2562)&amp;E2562)</f>
        <v/>
      </c>
      <c r="E2562" s="58" t="str">
        <f t="shared" si="372"/>
        <v/>
      </c>
      <c r="F2562" s="57">
        <f t="shared" si="373"/>
        <v>0</v>
      </c>
      <c r="H2562" s="51"/>
      <c r="I2562" s="50"/>
      <c r="J2562" s="50"/>
      <c r="K2562" s="50"/>
      <c r="L2562" s="55" t="str">
        <f t="shared" si="374"/>
        <v/>
      </c>
      <c r="M2562" s="48"/>
      <c r="N2562" s="49"/>
      <c r="O2562" s="50"/>
      <c r="P2562" s="81" t="str">
        <f t="shared" si="369"/>
        <v/>
      </c>
      <c r="Q2562" s="5"/>
      <c r="R2562" s="81" t="str">
        <f t="shared" si="368"/>
        <v/>
      </c>
    </row>
    <row r="2563" spans="2:18" ht="13" x14ac:dyDescent="0.3">
      <c r="B2563" s="58">
        <f t="shared" si="370"/>
        <v>0</v>
      </c>
      <c r="C2563" s="58" t="str">
        <f t="shared" si="371"/>
        <v/>
      </c>
      <c r="D2563" s="58" t="str">
        <f>IF(OR(E2563=0,E2563=""),"",COUNTIF($E$7:E2563,E2563)&amp;E2563)</f>
        <v/>
      </c>
      <c r="E2563" s="58" t="str">
        <f t="shared" si="372"/>
        <v/>
      </c>
      <c r="F2563" s="57">
        <f t="shared" si="373"/>
        <v>0</v>
      </c>
      <c r="H2563" s="51"/>
      <c r="I2563" s="50"/>
      <c r="J2563" s="50"/>
      <c r="K2563" s="50"/>
      <c r="L2563" s="55" t="str">
        <f t="shared" si="374"/>
        <v/>
      </c>
      <c r="M2563" s="48"/>
      <c r="N2563" s="49"/>
      <c r="O2563" s="50"/>
      <c r="P2563" s="81" t="str">
        <f t="shared" si="369"/>
        <v/>
      </c>
      <c r="Q2563" s="5"/>
      <c r="R2563" s="81" t="str">
        <f t="shared" si="368"/>
        <v/>
      </c>
    </row>
    <row r="2564" spans="2:18" ht="13" x14ac:dyDescent="0.3">
      <c r="B2564" s="58">
        <f t="shared" si="370"/>
        <v>0</v>
      </c>
      <c r="C2564" s="58" t="str">
        <f t="shared" si="371"/>
        <v/>
      </c>
      <c r="D2564" s="58" t="str">
        <f>IF(OR(E2564=0,E2564=""),"",COUNTIF($E$7:E2564,E2564)&amp;E2564)</f>
        <v/>
      </c>
      <c r="E2564" s="58" t="str">
        <f t="shared" si="372"/>
        <v/>
      </c>
      <c r="F2564" s="57">
        <f t="shared" si="373"/>
        <v>0</v>
      </c>
      <c r="H2564" s="51"/>
      <c r="I2564" s="50"/>
      <c r="J2564" s="50"/>
      <c r="K2564" s="50"/>
      <c r="L2564" s="55" t="str">
        <f t="shared" si="374"/>
        <v/>
      </c>
      <c r="M2564" s="48"/>
      <c r="N2564" s="49"/>
      <c r="O2564" s="50"/>
      <c r="P2564" s="81" t="str">
        <f t="shared" si="369"/>
        <v/>
      </c>
      <c r="Q2564" s="5"/>
      <c r="R2564" s="81" t="str">
        <f t="shared" si="368"/>
        <v/>
      </c>
    </row>
    <row r="2565" spans="2:18" ht="13" x14ac:dyDescent="0.3">
      <c r="B2565" s="58">
        <f t="shared" si="370"/>
        <v>0</v>
      </c>
      <c r="C2565" s="58" t="str">
        <f t="shared" si="371"/>
        <v/>
      </c>
      <c r="D2565" s="58" t="str">
        <f>IF(OR(E2565=0,E2565=""),"",COUNTIF($E$7:E2565,E2565)&amp;E2565)</f>
        <v/>
      </c>
      <c r="E2565" s="58" t="str">
        <f t="shared" si="372"/>
        <v/>
      </c>
      <c r="F2565" s="57">
        <f t="shared" si="373"/>
        <v>0</v>
      </c>
      <c r="H2565" s="51"/>
      <c r="I2565" s="50"/>
      <c r="J2565" s="50"/>
      <c r="K2565" s="50"/>
      <c r="L2565" s="55" t="str">
        <f t="shared" si="374"/>
        <v/>
      </c>
      <c r="M2565" s="48"/>
      <c r="N2565" s="49"/>
      <c r="O2565" s="50"/>
      <c r="P2565" s="81" t="str">
        <f t="shared" si="369"/>
        <v/>
      </c>
      <c r="Q2565" s="5"/>
      <c r="R2565" s="81" t="str">
        <f t="shared" si="368"/>
        <v/>
      </c>
    </row>
    <row r="2566" spans="2:18" ht="13" x14ac:dyDescent="0.3">
      <c r="B2566" s="58">
        <f t="shared" si="370"/>
        <v>0</v>
      </c>
      <c r="C2566" s="58" t="str">
        <f t="shared" si="371"/>
        <v/>
      </c>
      <c r="D2566" s="58" t="str">
        <f>IF(OR(E2566=0,E2566=""),"",COUNTIF($E$7:E2566,E2566)&amp;E2566)</f>
        <v/>
      </c>
      <c r="E2566" s="58" t="str">
        <f t="shared" si="372"/>
        <v/>
      </c>
      <c r="F2566" s="57">
        <f t="shared" si="373"/>
        <v>0</v>
      </c>
      <c r="H2566" s="51"/>
      <c r="I2566" s="50"/>
      <c r="J2566" s="50"/>
      <c r="K2566" s="50"/>
      <c r="L2566" s="55" t="str">
        <f t="shared" si="374"/>
        <v/>
      </c>
      <c r="M2566" s="48"/>
      <c r="N2566" s="49"/>
      <c r="O2566" s="50"/>
      <c r="P2566" s="81" t="str">
        <f t="shared" si="369"/>
        <v/>
      </c>
      <c r="Q2566" s="5"/>
      <c r="R2566" s="81" t="str">
        <f t="shared" si="368"/>
        <v/>
      </c>
    </row>
    <row r="2567" spans="2:18" ht="13" x14ac:dyDescent="0.3">
      <c r="B2567" s="58">
        <f t="shared" si="370"/>
        <v>0</v>
      </c>
      <c r="C2567" s="58" t="str">
        <f t="shared" si="371"/>
        <v/>
      </c>
      <c r="D2567" s="58" t="str">
        <f>IF(OR(E2567=0,E2567=""),"",COUNTIF($E$7:E2567,E2567)&amp;E2567)</f>
        <v/>
      </c>
      <c r="E2567" s="58" t="str">
        <f t="shared" si="372"/>
        <v/>
      </c>
      <c r="F2567" s="57">
        <f t="shared" si="373"/>
        <v>0</v>
      </c>
      <c r="H2567" s="51"/>
      <c r="I2567" s="50"/>
      <c r="J2567" s="50"/>
      <c r="K2567" s="50"/>
      <c r="L2567" s="55" t="str">
        <f t="shared" si="374"/>
        <v/>
      </c>
      <c r="M2567" s="48"/>
      <c r="N2567" s="49"/>
      <c r="O2567" s="50"/>
      <c r="P2567" s="81" t="str">
        <f t="shared" si="369"/>
        <v/>
      </c>
      <c r="Q2567" s="5"/>
      <c r="R2567" s="81" t="str">
        <f t="shared" si="368"/>
        <v/>
      </c>
    </row>
    <row r="2568" spans="2:18" ht="13" x14ac:dyDescent="0.3">
      <c r="B2568" s="58">
        <f t="shared" si="370"/>
        <v>0</v>
      </c>
      <c r="C2568" s="58" t="str">
        <f t="shared" si="371"/>
        <v/>
      </c>
      <c r="D2568" s="58" t="str">
        <f>IF(OR(E2568=0,E2568=""),"",COUNTIF($E$7:E2568,E2568)&amp;E2568)</f>
        <v/>
      </c>
      <c r="E2568" s="58" t="str">
        <f t="shared" si="372"/>
        <v/>
      </c>
      <c r="F2568" s="57">
        <f t="shared" si="373"/>
        <v>0</v>
      </c>
      <c r="H2568" s="51"/>
      <c r="I2568" s="50"/>
      <c r="J2568" s="50"/>
      <c r="K2568" s="50"/>
      <c r="L2568" s="55" t="str">
        <f t="shared" si="374"/>
        <v/>
      </c>
      <c r="M2568" s="48"/>
      <c r="N2568" s="49"/>
      <c r="O2568" s="50"/>
      <c r="P2568" s="81" t="str">
        <f t="shared" si="369"/>
        <v/>
      </c>
      <c r="Q2568" s="5"/>
      <c r="R2568" s="81" t="str">
        <f t="shared" si="368"/>
        <v/>
      </c>
    </row>
    <row r="2569" spans="2:18" ht="13" x14ac:dyDescent="0.3">
      <c r="B2569" s="58">
        <f t="shared" ref="B2569" si="375">IF(C2569&lt;&gt;"","",K2569)</f>
        <v>0</v>
      </c>
      <c r="C2569" s="58" t="str">
        <f t="shared" ref="C2569" si="376">IF(LEFT(I2569,3)="JP-",K2569,"")</f>
        <v/>
      </c>
      <c r="D2569" s="58" t="str">
        <f>IF(OR(E2569=0,E2569=""),"",COUNTIF($E$7:E2569,E2569)&amp;E2569)</f>
        <v/>
      </c>
      <c r="E2569" s="58" t="str">
        <f t="shared" ref="E2569" si="377">IF(K2569=Filter_BB,K2569,"")</f>
        <v/>
      </c>
      <c r="F2569" s="57">
        <f t="shared" ref="F2569" si="378">IF(J2569="",0,1)</f>
        <v>0</v>
      </c>
      <c r="H2569" s="51"/>
      <c r="I2569" s="50"/>
      <c r="J2569" s="50"/>
      <c r="K2569" s="50"/>
      <c r="L2569" s="55" t="str">
        <f t="shared" ref="L2569" si="379">IFERROR(IF(K2569="","",VLOOKUP(K2569,T_Akun,2,0)),"Cek Kembali Kode Akun nya!!!")</f>
        <v/>
      </c>
      <c r="M2569" s="48"/>
      <c r="N2569" s="49"/>
      <c r="O2569" s="50"/>
      <c r="P2569" s="81" t="str">
        <f t="shared" si="369"/>
        <v/>
      </c>
      <c r="Q2569" s="5"/>
      <c r="R2569" s="81" t="str">
        <f t="shared" si="368"/>
        <v/>
      </c>
    </row>
    <row r="2570" spans="2:18" ht="13" x14ac:dyDescent="0.3">
      <c r="B2570" s="58">
        <f t="shared" si="370"/>
        <v>0</v>
      </c>
      <c r="C2570" s="58" t="str">
        <f t="shared" si="371"/>
        <v/>
      </c>
      <c r="D2570" s="58" t="str">
        <f>IF(OR(E2570=0,E2570=""),"",COUNTIF($E$7:E2570,E2570)&amp;E2570)</f>
        <v/>
      </c>
      <c r="E2570" s="58" t="str">
        <f t="shared" si="372"/>
        <v/>
      </c>
      <c r="F2570" s="57">
        <f t="shared" si="373"/>
        <v>0</v>
      </c>
      <c r="H2570" s="51"/>
      <c r="I2570" s="50"/>
      <c r="J2570" s="50"/>
      <c r="K2570" s="50"/>
      <c r="L2570" s="55" t="str">
        <f t="shared" si="374"/>
        <v/>
      </c>
      <c r="M2570" s="48"/>
      <c r="N2570" s="49"/>
      <c r="O2570" s="50"/>
      <c r="P2570" s="81" t="str">
        <f t="shared" si="369"/>
        <v/>
      </c>
      <c r="Q2570" s="5"/>
      <c r="R2570" s="81" t="str">
        <f t="shared" si="368"/>
        <v/>
      </c>
    </row>
    <row r="2571" spans="2:18" ht="13" x14ac:dyDescent="0.3">
      <c r="B2571" s="58">
        <f t="shared" si="370"/>
        <v>0</v>
      </c>
      <c r="C2571" s="58" t="str">
        <f t="shared" si="371"/>
        <v/>
      </c>
      <c r="D2571" s="58" t="str">
        <f>IF(OR(E2571=0,E2571=""),"",COUNTIF($E$7:E2571,E2571)&amp;E2571)</f>
        <v/>
      </c>
      <c r="E2571" s="58" t="str">
        <f t="shared" si="372"/>
        <v/>
      </c>
      <c r="F2571" s="57">
        <f t="shared" si="373"/>
        <v>0</v>
      </c>
      <c r="H2571" s="51"/>
      <c r="I2571" s="50"/>
      <c r="J2571" s="50"/>
      <c r="K2571" s="50"/>
      <c r="L2571" s="55" t="str">
        <f t="shared" si="374"/>
        <v/>
      </c>
      <c r="M2571" s="48"/>
      <c r="N2571" s="49"/>
      <c r="O2571" s="50"/>
      <c r="P2571" s="81" t="str">
        <f t="shared" si="369"/>
        <v/>
      </c>
      <c r="Q2571" s="5"/>
      <c r="R2571" s="81" t="str">
        <f t="shared" si="368"/>
        <v/>
      </c>
    </row>
    <row r="2572" spans="2:18" ht="13" x14ac:dyDescent="0.3">
      <c r="B2572" s="58">
        <f t="shared" si="370"/>
        <v>0</v>
      </c>
      <c r="C2572" s="58" t="str">
        <f t="shared" si="371"/>
        <v/>
      </c>
      <c r="D2572" s="58" t="str">
        <f>IF(OR(E2572=0,E2572=""),"",COUNTIF($E$7:E2572,E2572)&amp;E2572)</f>
        <v/>
      </c>
      <c r="E2572" s="58" t="str">
        <f t="shared" si="372"/>
        <v/>
      </c>
      <c r="F2572" s="57">
        <f t="shared" si="373"/>
        <v>0</v>
      </c>
      <c r="H2572" s="51"/>
      <c r="I2572" s="50"/>
      <c r="J2572" s="50"/>
      <c r="K2572" s="50"/>
      <c r="L2572" s="55" t="str">
        <f t="shared" si="374"/>
        <v/>
      </c>
      <c r="M2572" s="48"/>
      <c r="N2572" s="49"/>
      <c r="O2572" s="50"/>
      <c r="P2572" s="81" t="str">
        <f t="shared" si="369"/>
        <v/>
      </c>
      <c r="Q2572" s="5"/>
      <c r="R2572" s="81" t="str">
        <f t="shared" si="368"/>
        <v/>
      </c>
    </row>
    <row r="2573" spans="2:18" ht="13" x14ac:dyDescent="0.3">
      <c r="B2573" s="58">
        <f t="shared" si="370"/>
        <v>0</v>
      </c>
      <c r="C2573" s="58" t="str">
        <f t="shared" si="371"/>
        <v/>
      </c>
      <c r="D2573" s="58" t="str">
        <f>IF(OR(E2573=0,E2573=""),"",COUNTIF($E$7:E2573,E2573)&amp;E2573)</f>
        <v/>
      </c>
      <c r="E2573" s="58" t="str">
        <f t="shared" si="372"/>
        <v/>
      </c>
      <c r="F2573" s="57">
        <f t="shared" si="373"/>
        <v>0</v>
      </c>
      <c r="H2573" s="51"/>
      <c r="I2573" s="50"/>
      <c r="J2573" s="50"/>
      <c r="K2573" s="50"/>
      <c r="L2573" s="55" t="str">
        <f t="shared" si="374"/>
        <v/>
      </c>
      <c r="M2573" s="48"/>
      <c r="N2573" s="49"/>
      <c r="O2573" s="50"/>
      <c r="P2573" s="81" t="str">
        <f t="shared" si="369"/>
        <v/>
      </c>
      <c r="Q2573" s="5"/>
      <c r="R2573" s="81" t="str">
        <f t="shared" si="368"/>
        <v/>
      </c>
    </row>
    <row r="2574" spans="2:18" ht="13" x14ac:dyDescent="0.3">
      <c r="B2574" s="58">
        <f t="shared" si="370"/>
        <v>0</v>
      </c>
      <c r="C2574" s="58" t="str">
        <f t="shared" si="371"/>
        <v/>
      </c>
      <c r="D2574" s="58" t="str">
        <f>IF(OR(E2574=0,E2574=""),"",COUNTIF($E$7:E2574,E2574)&amp;E2574)</f>
        <v/>
      </c>
      <c r="E2574" s="58" t="str">
        <f t="shared" si="372"/>
        <v/>
      </c>
      <c r="F2574" s="57">
        <f t="shared" si="373"/>
        <v>0</v>
      </c>
      <c r="H2574" s="51"/>
      <c r="I2574" s="50"/>
      <c r="J2574" s="50"/>
      <c r="K2574" s="50"/>
      <c r="L2574" s="55" t="str">
        <f t="shared" si="374"/>
        <v/>
      </c>
      <c r="M2574" s="48"/>
      <c r="N2574" s="49"/>
      <c r="O2574" s="50"/>
      <c r="P2574" s="81" t="str">
        <f t="shared" si="369"/>
        <v/>
      </c>
      <c r="Q2574" s="5"/>
      <c r="R2574" s="81" t="str">
        <f t="shared" si="368"/>
        <v/>
      </c>
    </row>
    <row r="2575" spans="2:18" ht="13" x14ac:dyDescent="0.3">
      <c r="B2575" s="58">
        <f t="shared" si="370"/>
        <v>0</v>
      </c>
      <c r="C2575" s="58" t="str">
        <f t="shared" si="371"/>
        <v/>
      </c>
      <c r="D2575" s="58" t="str">
        <f>IF(OR(E2575=0,E2575=""),"",COUNTIF($E$7:E2575,E2575)&amp;E2575)</f>
        <v/>
      </c>
      <c r="E2575" s="58" t="str">
        <f t="shared" si="372"/>
        <v/>
      </c>
      <c r="F2575" s="57">
        <f t="shared" si="373"/>
        <v>0</v>
      </c>
      <c r="H2575" s="51"/>
      <c r="I2575" s="50"/>
      <c r="J2575" s="50"/>
      <c r="K2575" s="50"/>
      <c r="L2575" s="55" t="str">
        <f t="shared" si="374"/>
        <v/>
      </c>
      <c r="M2575" s="48"/>
      <c r="N2575" s="49"/>
      <c r="O2575" s="50"/>
      <c r="P2575" s="81" t="str">
        <f t="shared" si="369"/>
        <v/>
      </c>
      <c r="Q2575" s="5"/>
      <c r="R2575" s="81" t="str">
        <f t="shared" si="368"/>
        <v/>
      </c>
    </row>
    <row r="2576" spans="2:18" ht="13" x14ac:dyDescent="0.3">
      <c r="B2576" s="58">
        <f t="shared" si="370"/>
        <v>0</v>
      </c>
      <c r="C2576" s="58" t="str">
        <f t="shared" si="371"/>
        <v/>
      </c>
      <c r="D2576" s="58" t="str">
        <f>IF(OR(E2576=0,E2576=""),"",COUNTIF($E$7:E2576,E2576)&amp;E2576)</f>
        <v/>
      </c>
      <c r="E2576" s="58" t="str">
        <f t="shared" si="372"/>
        <v/>
      </c>
      <c r="F2576" s="57">
        <f t="shared" si="373"/>
        <v>0</v>
      </c>
      <c r="H2576" s="51"/>
      <c r="I2576" s="50"/>
      <c r="J2576" s="50"/>
      <c r="K2576" s="50"/>
      <c r="L2576" s="55" t="str">
        <f t="shared" si="374"/>
        <v/>
      </c>
      <c r="M2576" s="48"/>
      <c r="N2576" s="49"/>
      <c r="O2576" s="50"/>
      <c r="P2576" s="81" t="str">
        <f t="shared" si="369"/>
        <v/>
      </c>
      <c r="Q2576" s="5"/>
      <c r="R2576" s="81" t="str">
        <f t="shared" si="368"/>
        <v/>
      </c>
    </row>
    <row r="2577" spans="2:18" ht="13" x14ac:dyDescent="0.3">
      <c r="B2577" s="58">
        <f t="shared" si="370"/>
        <v>0</v>
      </c>
      <c r="C2577" s="58" t="str">
        <f t="shared" si="371"/>
        <v/>
      </c>
      <c r="D2577" s="58" t="str">
        <f>IF(OR(E2577=0,E2577=""),"",COUNTIF($E$7:E2577,E2577)&amp;E2577)</f>
        <v/>
      </c>
      <c r="E2577" s="58" t="str">
        <f t="shared" si="372"/>
        <v/>
      </c>
      <c r="F2577" s="57">
        <f t="shared" si="373"/>
        <v>0</v>
      </c>
      <c r="H2577" s="51"/>
      <c r="I2577" s="50"/>
      <c r="J2577" s="50"/>
      <c r="K2577" s="50"/>
      <c r="L2577" s="55" t="str">
        <f t="shared" si="374"/>
        <v/>
      </c>
      <c r="M2577" s="48"/>
      <c r="N2577" s="49"/>
      <c r="O2577" s="50"/>
      <c r="P2577" s="81" t="str">
        <f t="shared" si="369"/>
        <v/>
      </c>
      <c r="Q2577" s="5"/>
      <c r="R2577" s="81" t="str">
        <f t="shared" si="368"/>
        <v/>
      </c>
    </row>
    <row r="2578" spans="2:18" ht="13" x14ac:dyDescent="0.3">
      <c r="B2578" s="58">
        <f t="shared" si="370"/>
        <v>0</v>
      </c>
      <c r="C2578" s="58" t="str">
        <f t="shared" si="371"/>
        <v/>
      </c>
      <c r="D2578" s="58" t="str">
        <f>IF(OR(E2578=0,E2578=""),"",COUNTIF($E$7:E2578,E2578)&amp;E2578)</f>
        <v/>
      </c>
      <c r="E2578" s="58" t="str">
        <f t="shared" si="372"/>
        <v/>
      </c>
      <c r="F2578" s="57">
        <f t="shared" si="373"/>
        <v>0</v>
      </c>
      <c r="H2578" s="51"/>
      <c r="I2578" s="50"/>
      <c r="J2578" s="50"/>
      <c r="K2578" s="50"/>
      <c r="L2578" s="55" t="str">
        <f t="shared" si="374"/>
        <v/>
      </c>
      <c r="M2578" s="48"/>
      <c r="N2578" s="49"/>
      <c r="O2578" s="50"/>
      <c r="P2578" s="81" t="str">
        <f t="shared" si="369"/>
        <v/>
      </c>
      <c r="Q2578" s="5"/>
      <c r="R2578" s="81" t="str">
        <f t="shared" si="368"/>
        <v/>
      </c>
    </row>
    <row r="2579" spans="2:18" ht="13" x14ac:dyDescent="0.3">
      <c r="B2579" s="58">
        <f t="shared" si="370"/>
        <v>0</v>
      </c>
      <c r="C2579" s="58" t="str">
        <f t="shared" si="371"/>
        <v/>
      </c>
      <c r="D2579" s="58" t="str">
        <f>IF(OR(E2579=0,E2579=""),"",COUNTIF($E$7:E2579,E2579)&amp;E2579)</f>
        <v/>
      </c>
      <c r="E2579" s="58" t="str">
        <f t="shared" si="372"/>
        <v/>
      </c>
      <c r="F2579" s="57">
        <f t="shared" si="373"/>
        <v>0</v>
      </c>
      <c r="H2579" s="51"/>
      <c r="I2579" s="50"/>
      <c r="J2579" s="50"/>
      <c r="K2579" s="85"/>
      <c r="L2579" s="55" t="str">
        <f t="shared" si="374"/>
        <v/>
      </c>
      <c r="M2579" s="48"/>
      <c r="N2579" s="49"/>
      <c r="O2579" s="50"/>
      <c r="P2579" s="81" t="str">
        <f t="shared" si="369"/>
        <v/>
      </c>
      <c r="Q2579" s="5"/>
      <c r="R2579" s="81" t="str">
        <f t="shared" si="368"/>
        <v/>
      </c>
    </row>
    <row r="2580" spans="2:18" ht="13" x14ac:dyDescent="0.3">
      <c r="B2580" s="58">
        <f t="shared" si="370"/>
        <v>0</v>
      </c>
      <c r="C2580" s="58" t="str">
        <f t="shared" si="371"/>
        <v/>
      </c>
      <c r="D2580" s="58" t="str">
        <f>IF(OR(E2580=0,E2580=""),"",COUNTIF($E$7:E2580,E2580)&amp;E2580)</f>
        <v/>
      </c>
      <c r="E2580" s="58" t="str">
        <f t="shared" si="372"/>
        <v/>
      </c>
      <c r="F2580" s="57">
        <f t="shared" si="373"/>
        <v>0</v>
      </c>
      <c r="H2580" s="51"/>
      <c r="I2580" s="50"/>
      <c r="J2580" s="50"/>
      <c r="K2580" s="50"/>
      <c r="L2580" s="55" t="str">
        <f t="shared" si="374"/>
        <v/>
      </c>
      <c r="M2580" s="48"/>
      <c r="N2580" s="49"/>
      <c r="O2580" s="50"/>
      <c r="P2580" s="81" t="str">
        <f t="shared" si="369"/>
        <v/>
      </c>
      <c r="Q2580" s="5"/>
      <c r="R2580" s="81" t="str">
        <f t="shared" si="368"/>
        <v/>
      </c>
    </row>
    <row r="2581" spans="2:18" ht="13" x14ac:dyDescent="0.3">
      <c r="B2581" s="58">
        <f t="shared" si="370"/>
        <v>0</v>
      </c>
      <c r="C2581" s="58" t="str">
        <f t="shared" si="371"/>
        <v/>
      </c>
      <c r="D2581" s="58" t="str">
        <f>IF(OR(E2581=0,E2581=""),"",COUNTIF($E$7:E2581,E2581)&amp;E2581)</f>
        <v/>
      </c>
      <c r="E2581" s="58" t="str">
        <f t="shared" si="372"/>
        <v/>
      </c>
      <c r="F2581" s="57">
        <f t="shared" si="373"/>
        <v>0</v>
      </c>
      <c r="H2581" s="51"/>
      <c r="I2581" s="50"/>
      <c r="J2581" s="50"/>
      <c r="K2581" s="50"/>
      <c r="L2581" s="55" t="str">
        <f t="shared" si="374"/>
        <v/>
      </c>
      <c r="M2581" s="48"/>
      <c r="N2581" s="49"/>
      <c r="O2581" s="50"/>
      <c r="P2581" s="81" t="str">
        <f t="shared" si="369"/>
        <v/>
      </c>
      <c r="Q2581" s="5"/>
      <c r="R2581" s="81" t="str">
        <f t="shared" si="368"/>
        <v/>
      </c>
    </row>
    <row r="2582" spans="2:18" ht="13" x14ac:dyDescent="0.3">
      <c r="B2582" s="58">
        <f t="shared" si="370"/>
        <v>0</v>
      </c>
      <c r="C2582" s="58" t="str">
        <f t="shared" si="371"/>
        <v/>
      </c>
      <c r="D2582" s="58" t="str">
        <f>IF(OR(E2582=0,E2582=""),"",COUNTIF($E$7:E2582,E2582)&amp;E2582)</f>
        <v/>
      </c>
      <c r="E2582" s="58" t="str">
        <f t="shared" si="372"/>
        <v/>
      </c>
      <c r="F2582" s="57">
        <f t="shared" si="373"/>
        <v>0</v>
      </c>
      <c r="H2582" s="51"/>
      <c r="I2582" s="50"/>
      <c r="J2582" s="50"/>
      <c r="K2582" s="50"/>
      <c r="L2582" s="55" t="str">
        <f t="shared" si="374"/>
        <v/>
      </c>
      <c r="M2582" s="48"/>
      <c r="N2582" s="49"/>
      <c r="O2582" s="50"/>
      <c r="P2582" s="81" t="str">
        <f t="shared" si="369"/>
        <v/>
      </c>
      <c r="Q2582" s="5"/>
      <c r="R2582" s="81" t="str">
        <f t="shared" si="368"/>
        <v/>
      </c>
    </row>
    <row r="2583" spans="2:18" ht="13" x14ac:dyDescent="0.3">
      <c r="B2583" s="58">
        <f t="shared" si="370"/>
        <v>0</v>
      </c>
      <c r="C2583" s="58" t="str">
        <f t="shared" si="371"/>
        <v/>
      </c>
      <c r="D2583" s="58" t="str">
        <f>IF(OR(E2583=0,E2583=""),"",COUNTIF($E$7:E2583,E2583)&amp;E2583)</f>
        <v/>
      </c>
      <c r="E2583" s="58" t="str">
        <f t="shared" si="372"/>
        <v/>
      </c>
      <c r="F2583" s="57">
        <f t="shared" si="373"/>
        <v>0</v>
      </c>
      <c r="H2583" s="51"/>
      <c r="I2583" s="50"/>
      <c r="J2583" s="50"/>
      <c r="K2583" s="50"/>
      <c r="L2583" s="55" t="str">
        <f t="shared" si="374"/>
        <v/>
      </c>
      <c r="M2583" s="48"/>
      <c r="N2583" s="49"/>
      <c r="O2583" s="50"/>
      <c r="P2583" s="81" t="str">
        <f t="shared" si="369"/>
        <v/>
      </c>
      <c r="Q2583" s="5"/>
      <c r="R2583" s="81" t="str">
        <f t="shared" si="368"/>
        <v/>
      </c>
    </row>
    <row r="2584" spans="2:18" ht="13" x14ac:dyDescent="0.3">
      <c r="B2584" s="58">
        <f t="shared" si="370"/>
        <v>0</v>
      </c>
      <c r="C2584" s="58" t="str">
        <f t="shared" si="371"/>
        <v/>
      </c>
      <c r="D2584" s="58" t="str">
        <f>IF(OR(E2584=0,E2584=""),"",COUNTIF($E$7:E2584,E2584)&amp;E2584)</f>
        <v/>
      </c>
      <c r="E2584" s="58" t="str">
        <f t="shared" si="372"/>
        <v/>
      </c>
      <c r="F2584" s="57">
        <f t="shared" si="373"/>
        <v>0</v>
      </c>
      <c r="H2584" s="51"/>
      <c r="I2584" s="50"/>
      <c r="J2584" s="50"/>
      <c r="K2584" s="50"/>
      <c r="L2584" s="55" t="str">
        <f t="shared" si="374"/>
        <v/>
      </c>
      <c r="M2584" s="48"/>
      <c r="N2584" s="49"/>
      <c r="O2584" s="50"/>
      <c r="P2584" s="81" t="str">
        <f t="shared" si="369"/>
        <v/>
      </c>
      <c r="Q2584" s="5"/>
      <c r="R2584" s="81" t="str">
        <f t="shared" ref="R2584:R2650" si="380">IF($O2584&gt;0,$O2584,IF($H2584&gt;0,IF($O2585&gt;0,$O2585,""),""))</f>
        <v/>
      </c>
    </row>
    <row r="2585" spans="2:18" ht="13" x14ac:dyDescent="0.3">
      <c r="B2585" s="58">
        <f t="shared" si="370"/>
        <v>0</v>
      </c>
      <c r="C2585" s="58" t="str">
        <f t="shared" si="371"/>
        <v/>
      </c>
      <c r="D2585" s="58" t="str">
        <f>IF(OR(E2585=0,E2585=""),"",COUNTIF($E$7:E2585,E2585)&amp;E2585)</f>
        <v/>
      </c>
      <c r="E2585" s="58" t="str">
        <f t="shared" si="372"/>
        <v/>
      </c>
      <c r="F2585" s="57">
        <f t="shared" si="373"/>
        <v>0</v>
      </c>
      <c r="H2585" s="51"/>
      <c r="I2585" s="50"/>
      <c r="J2585" s="50"/>
      <c r="K2585" s="50"/>
      <c r="L2585" s="55" t="str">
        <f t="shared" si="374"/>
        <v/>
      </c>
      <c r="M2585" s="48"/>
      <c r="N2585" s="49"/>
      <c r="O2585" s="50"/>
      <c r="P2585" s="81" t="str">
        <f t="shared" ref="P2585:P2651" si="381">IF(O2585&gt;0,O2585,IF(H2585&gt;0,IF(OR(P2584="F.TTD",P2584=""),R2586,P2584),""))</f>
        <v/>
      </c>
      <c r="Q2585" s="5"/>
      <c r="R2585" s="81" t="str">
        <f t="shared" si="380"/>
        <v/>
      </c>
    </row>
    <row r="2586" spans="2:18" ht="13" x14ac:dyDescent="0.3">
      <c r="B2586" s="58">
        <f t="shared" si="370"/>
        <v>0</v>
      </c>
      <c r="C2586" s="58" t="str">
        <f t="shared" si="371"/>
        <v/>
      </c>
      <c r="D2586" s="58" t="str">
        <f>IF(OR(E2586=0,E2586=""),"",COUNTIF($E$7:E2586,E2586)&amp;E2586)</f>
        <v/>
      </c>
      <c r="E2586" s="58" t="str">
        <f t="shared" si="372"/>
        <v/>
      </c>
      <c r="F2586" s="57">
        <f t="shared" si="373"/>
        <v>0</v>
      </c>
      <c r="H2586" s="51"/>
      <c r="I2586" s="50"/>
      <c r="J2586" s="50"/>
      <c r="K2586" s="50"/>
      <c r="L2586" s="55" t="str">
        <f t="shared" si="374"/>
        <v/>
      </c>
      <c r="M2586" s="48"/>
      <c r="N2586" s="49"/>
      <c r="O2586" s="50"/>
      <c r="P2586" s="81" t="str">
        <f>IF(O2586&gt;0,O2586,IF(H2586&gt;0,IF(OR(P2585="F.TTD",P2585=""),R2590,P2585),""))</f>
        <v/>
      </c>
      <c r="Q2586" s="5"/>
      <c r="R2586" s="81" t="str">
        <f>IF($O2586&gt;0,$O2586,IF($H2586&gt;0,IF($O2590&gt;0,$O2590,""),""))</f>
        <v/>
      </c>
    </row>
    <row r="2587" spans="2:18" ht="13" x14ac:dyDescent="0.3">
      <c r="B2587" s="58">
        <f t="shared" ref="B2587" si="382">IF(C2587&lt;&gt;"","",K2587)</f>
        <v>0</v>
      </c>
      <c r="C2587" s="58" t="str">
        <f t="shared" ref="C2587" si="383">IF(LEFT(I2587,3)="JP-",K2587,"")</f>
        <v/>
      </c>
      <c r="D2587" s="58" t="str">
        <f>IF(OR(E2587=0,E2587=""),"",COUNTIF($E$7:E2587,E2587)&amp;E2587)</f>
        <v/>
      </c>
      <c r="E2587" s="58" t="str">
        <f t="shared" ref="E2587" si="384">IF(K2587=Filter_BB,K2587,"")</f>
        <v/>
      </c>
      <c r="F2587" s="57">
        <f t="shared" ref="F2587" si="385">IF(J2587="",0,1)</f>
        <v>0</v>
      </c>
      <c r="H2587" s="51"/>
      <c r="I2587" s="50"/>
      <c r="J2587" s="50"/>
      <c r="K2587" s="50"/>
      <c r="L2587" s="55" t="str">
        <f t="shared" ref="L2587" si="386">IFERROR(IF(K2587="","",VLOOKUP(K2587,T_Akun,2,0)),"Cek Kembali Kode Akun nya!!!")</f>
        <v/>
      </c>
      <c r="M2587" s="48"/>
      <c r="N2587" s="49"/>
      <c r="O2587" s="50"/>
      <c r="P2587" s="81" t="str">
        <f>IF(O2587&gt;0,O2587,IF(H2587&gt;0,IF(OR(P2583="F.TTD",P2583=""),R2588,P2583),""))</f>
        <v/>
      </c>
      <c r="Q2587" s="5"/>
      <c r="R2587" s="81" t="str">
        <f t="shared" si="380"/>
        <v/>
      </c>
    </row>
    <row r="2588" spans="2:18" ht="13" x14ac:dyDescent="0.3">
      <c r="B2588" s="58">
        <f t="shared" si="370"/>
        <v>0</v>
      </c>
      <c r="C2588" s="58" t="str">
        <f t="shared" si="371"/>
        <v/>
      </c>
      <c r="D2588" s="58" t="str">
        <f>IF(OR(E2588=0,E2588=""),"",COUNTIF($E$7:E2588,E2588)&amp;E2588)</f>
        <v/>
      </c>
      <c r="E2588" s="58" t="str">
        <f t="shared" si="372"/>
        <v/>
      </c>
      <c r="F2588" s="57">
        <f t="shared" si="373"/>
        <v>0</v>
      </c>
      <c r="H2588" s="51"/>
      <c r="I2588" s="50"/>
      <c r="J2588" s="50"/>
      <c r="K2588" s="50"/>
      <c r="L2588" s="55" t="str">
        <f t="shared" si="374"/>
        <v/>
      </c>
      <c r="M2588" s="48"/>
      <c r="N2588" s="49"/>
      <c r="O2588" s="50"/>
      <c r="P2588" s="81" t="str">
        <f>IF(O2588&gt;0,O2588,IF(H2588&gt;0,IF(OR(P2584="F.TTD",P2584=""),R2589,P2584),""))</f>
        <v/>
      </c>
      <c r="Q2588" s="5"/>
      <c r="R2588" s="81" t="str">
        <f t="shared" si="380"/>
        <v/>
      </c>
    </row>
    <row r="2589" spans="2:18" ht="13" x14ac:dyDescent="0.3">
      <c r="B2589" s="58">
        <f t="shared" ref="B2589" si="387">IF(C2589&lt;&gt;"","",K2589)</f>
        <v>0</v>
      </c>
      <c r="C2589" s="58" t="str">
        <f t="shared" ref="C2589" si="388">IF(LEFT(I2589,3)="JP-",K2589,"")</f>
        <v/>
      </c>
      <c r="D2589" s="58" t="str">
        <f>IF(OR(E2589=0,E2589=""),"",COUNTIF($E$7:E2589,E2589)&amp;E2589)</f>
        <v/>
      </c>
      <c r="E2589" s="58" t="str">
        <f t="shared" ref="E2589" si="389">IF(K2589=Filter_BB,K2589,"")</f>
        <v/>
      </c>
      <c r="F2589" s="57">
        <f t="shared" ref="F2589" si="390">IF(J2589="",0,1)</f>
        <v>0</v>
      </c>
      <c r="H2589" s="51"/>
      <c r="I2589" s="50"/>
      <c r="J2589" s="50"/>
      <c r="K2589" s="50"/>
      <c r="L2589" s="55" t="str">
        <f t="shared" ref="L2589" si="391">IFERROR(IF(K2589="","",VLOOKUP(K2589,T_Akun,2,0)),"Cek Kembali Kode Akun nya!!!")</f>
        <v/>
      </c>
      <c r="M2589" s="48"/>
      <c r="N2589" s="49"/>
      <c r="O2589" s="50"/>
      <c r="P2589" s="81" t="str">
        <f>IF(O2589&gt;0,O2589,IF(H2589&gt;0,IF(OR(P2585="F.TTD",P2585=""),R2590,P2585),""))</f>
        <v/>
      </c>
      <c r="Q2589" s="5"/>
      <c r="R2589" s="81" t="str">
        <f t="shared" si="380"/>
        <v/>
      </c>
    </row>
    <row r="2590" spans="2:18" ht="13" x14ac:dyDescent="0.3">
      <c r="B2590" s="58">
        <f t="shared" si="370"/>
        <v>0</v>
      </c>
      <c r="C2590" s="58" t="str">
        <f t="shared" si="371"/>
        <v/>
      </c>
      <c r="D2590" s="58" t="str">
        <f>IF(OR(E2590=0,E2590=""),"",COUNTIF($E$7:E2590,E2590)&amp;E2590)</f>
        <v/>
      </c>
      <c r="E2590" s="58" t="str">
        <f t="shared" si="372"/>
        <v/>
      </c>
      <c r="F2590" s="57">
        <f t="shared" si="373"/>
        <v>0</v>
      </c>
      <c r="H2590" s="51"/>
      <c r="I2590" s="50"/>
      <c r="J2590" s="50"/>
      <c r="K2590" s="50"/>
      <c r="L2590" s="55" t="str">
        <f t="shared" si="374"/>
        <v/>
      </c>
      <c r="M2590" s="48"/>
      <c r="N2590" s="49"/>
      <c r="O2590" s="50"/>
      <c r="P2590" s="81" t="str">
        <f>IF(O2590&gt;0,O2590,IF(H2590&gt;0,IF(OR(P2586="F.TTD",P2586=""),R2591,P2586),""))</f>
        <v/>
      </c>
      <c r="Q2590" s="5"/>
      <c r="R2590" s="81" t="str">
        <f t="shared" si="380"/>
        <v/>
      </c>
    </row>
    <row r="2591" spans="2:18" ht="13" x14ac:dyDescent="0.3">
      <c r="B2591" s="58">
        <f t="shared" si="370"/>
        <v>0</v>
      </c>
      <c r="C2591" s="58" t="str">
        <f t="shared" si="371"/>
        <v/>
      </c>
      <c r="D2591" s="58" t="str">
        <f>IF(OR(E2591=0,E2591=""),"",COUNTIF($E$7:E2591,E2591)&amp;E2591)</f>
        <v/>
      </c>
      <c r="E2591" s="58" t="str">
        <f t="shared" si="372"/>
        <v/>
      </c>
      <c r="F2591" s="57">
        <f t="shared" si="373"/>
        <v>0</v>
      </c>
      <c r="H2591" s="51"/>
      <c r="I2591" s="50"/>
      <c r="J2591" s="50"/>
      <c r="K2591" s="50"/>
      <c r="L2591" s="55" t="str">
        <f t="shared" si="374"/>
        <v/>
      </c>
      <c r="M2591" s="48"/>
      <c r="N2591" s="49"/>
      <c r="O2591" s="50"/>
      <c r="P2591" s="81" t="str">
        <f t="shared" si="381"/>
        <v/>
      </c>
      <c r="Q2591" s="5"/>
      <c r="R2591" s="81" t="str">
        <f t="shared" si="380"/>
        <v/>
      </c>
    </row>
    <row r="2592" spans="2:18" ht="13" x14ac:dyDescent="0.3">
      <c r="B2592" s="58">
        <f t="shared" ref="B2592:B2655" si="392">IF(C2592&lt;&gt;"","",K2592)</f>
        <v>0</v>
      </c>
      <c r="C2592" s="58" t="str">
        <f t="shared" ref="C2592:C2655" si="393">IF(LEFT(I2592,3)="JP-",K2592,"")</f>
        <v/>
      </c>
      <c r="D2592" s="58" t="str">
        <f>IF(OR(E2592=0,E2592=""),"",COUNTIF($E$7:E2592,E2592)&amp;E2592)</f>
        <v/>
      </c>
      <c r="E2592" s="58" t="str">
        <f t="shared" ref="E2592:E2655" si="394">IF(K2592=Filter_BB,K2592,"")</f>
        <v/>
      </c>
      <c r="F2592" s="57">
        <f t="shared" ref="F2592:F2655" si="395">IF(J2592="",0,1)</f>
        <v>0</v>
      </c>
      <c r="H2592" s="51"/>
      <c r="I2592" s="50"/>
      <c r="J2592" s="50"/>
      <c r="K2592" s="50"/>
      <c r="L2592" s="55" t="str">
        <f t="shared" si="374"/>
        <v/>
      </c>
      <c r="M2592" s="48"/>
      <c r="N2592" s="49"/>
      <c r="O2592" s="50"/>
      <c r="P2592" s="81" t="str">
        <f t="shared" si="381"/>
        <v/>
      </c>
      <c r="Q2592" s="5"/>
      <c r="R2592" s="81" t="str">
        <f t="shared" si="380"/>
        <v/>
      </c>
    </row>
    <row r="2593" spans="2:18" ht="13" x14ac:dyDescent="0.3">
      <c r="B2593" s="58">
        <f t="shared" si="392"/>
        <v>0</v>
      </c>
      <c r="C2593" s="58" t="str">
        <f t="shared" si="393"/>
        <v/>
      </c>
      <c r="D2593" s="58" t="str">
        <f>IF(OR(E2593=0,E2593=""),"",COUNTIF($E$7:E2593,E2593)&amp;E2593)</f>
        <v/>
      </c>
      <c r="E2593" s="58" t="str">
        <f t="shared" si="394"/>
        <v/>
      </c>
      <c r="F2593" s="57">
        <f t="shared" si="395"/>
        <v>0</v>
      </c>
      <c r="H2593" s="51"/>
      <c r="I2593" s="50"/>
      <c r="J2593" s="50"/>
      <c r="K2593" s="50"/>
      <c r="L2593" s="55" t="str">
        <f t="shared" si="374"/>
        <v/>
      </c>
      <c r="M2593" s="48"/>
      <c r="N2593" s="49"/>
      <c r="O2593" s="50"/>
      <c r="P2593" s="81" t="str">
        <f t="shared" si="381"/>
        <v/>
      </c>
      <c r="Q2593" s="5"/>
      <c r="R2593" s="81" t="str">
        <f t="shared" si="380"/>
        <v/>
      </c>
    </row>
    <row r="2594" spans="2:18" ht="13" x14ac:dyDescent="0.3">
      <c r="B2594" s="58">
        <f t="shared" si="392"/>
        <v>0</v>
      </c>
      <c r="C2594" s="58" t="str">
        <f t="shared" si="393"/>
        <v/>
      </c>
      <c r="D2594" s="58" t="str">
        <f>IF(OR(E2594=0,E2594=""),"",COUNTIF($E$7:E2594,E2594)&amp;E2594)</f>
        <v/>
      </c>
      <c r="E2594" s="58" t="str">
        <f t="shared" si="394"/>
        <v/>
      </c>
      <c r="F2594" s="57">
        <f t="shared" si="395"/>
        <v>0</v>
      </c>
      <c r="H2594" s="51"/>
      <c r="I2594" s="50"/>
      <c r="J2594" s="50"/>
      <c r="K2594" s="50"/>
      <c r="L2594" s="55" t="str">
        <f t="shared" si="374"/>
        <v/>
      </c>
      <c r="M2594" s="48"/>
      <c r="N2594" s="49"/>
      <c r="O2594" s="50"/>
      <c r="P2594" s="81" t="str">
        <f t="shared" si="381"/>
        <v/>
      </c>
      <c r="Q2594" s="5"/>
      <c r="R2594" s="81" t="str">
        <f t="shared" si="380"/>
        <v/>
      </c>
    </row>
    <row r="2595" spans="2:18" ht="13" x14ac:dyDescent="0.3">
      <c r="B2595" s="58">
        <f t="shared" si="392"/>
        <v>0</v>
      </c>
      <c r="C2595" s="58" t="str">
        <f t="shared" si="393"/>
        <v/>
      </c>
      <c r="D2595" s="58" t="str">
        <f>IF(OR(E2595=0,E2595=""),"",COUNTIF($E$7:E2595,E2595)&amp;E2595)</f>
        <v/>
      </c>
      <c r="E2595" s="58" t="str">
        <f t="shared" si="394"/>
        <v/>
      </c>
      <c r="F2595" s="57">
        <f t="shared" si="395"/>
        <v>0</v>
      </c>
      <c r="H2595" s="51"/>
      <c r="I2595" s="50"/>
      <c r="J2595" s="50"/>
      <c r="K2595" s="50"/>
      <c r="L2595" s="55" t="str">
        <f t="shared" si="374"/>
        <v/>
      </c>
      <c r="M2595" s="48"/>
      <c r="N2595" s="49"/>
      <c r="O2595" s="50"/>
      <c r="P2595" s="81" t="str">
        <f t="shared" si="381"/>
        <v/>
      </c>
      <c r="Q2595" s="5"/>
      <c r="R2595" s="81" t="str">
        <f t="shared" si="380"/>
        <v/>
      </c>
    </row>
    <row r="2596" spans="2:18" ht="13" x14ac:dyDescent="0.3">
      <c r="B2596" s="58">
        <f t="shared" si="392"/>
        <v>0</v>
      </c>
      <c r="C2596" s="58" t="str">
        <f t="shared" si="393"/>
        <v/>
      </c>
      <c r="D2596" s="58" t="str">
        <f>IF(OR(E2596=0,E2596=""),"",COUNTIF($E$7:E2596,E2596)&amp;E2596)</f>
        <v/>
      </c>
      <c r="E2596" s="58" t="str">
        <f t="shared" si="394"/>
        <v/>
      </c>
      <c r="F2596" s="57">
        <f t="shared" si="395"/>
        <v>0</v>
      </c>
      <c r="H2596" s="51"/>
      <c r="I2596" s="50"/>
      <c r="J2596" s="50"/>
      <c r="K2596" s="50"/>
      <c r="L2596" s="55" t="str">
        <f t="shared" si="374"/>
        <v/>
      </c>
      <c r="M2596" s="48"/>
      <c r="N2596" s="49"/>
      <c r="O2596" s="50"/>
      <c r="P2596" s="81" t="str">
        <f t="shared" si="381"/>
        <v/>
      </c>
      <c r="Q2596" s="5"/>
      <c r="R2596" s="81" t="str">
        <f t="shared" si="380"/>
        <v/>
      </c>
    </row>
    <row r="2597" spans="2:18" ht="13" x14ac:dyDescent="0.3">
      <c r="B2597" s="58">
        <f t="shared" si="392"/>
        <v>0</v>
      </c>
      <c r="C2597" s="58" t="str">
        <f t="shared" si="393"/>
        <v/>
      </c>
      <c r="D2597" s="58" t="str">
        <f>IF(OR(E2597=0,E2597=""),"",COUNTIF($E$7:E2597,E2597)&amp;E2597)</f>
        <v/>
      </c>
      <c r="E2597" s="58" t="str">
        <f t="shared" si="394"/>
        <v/>
      </c>
      <c r="F2597" s="57">
        <f t="shared" si="395"/>
        <v>0</v>
      </c>
      <c r="H2597" s="51"/>
      <c r="I2597" s="50"/>
      <c r="J2597" s="50"/>
      <c r="K2597" s="50"/>
      <c r="L2597" s="55" t="str">
        <f t="shared" si="374"/>
        <v/>
      </c>
      <c r="M2597" s="48"/>
      <c r="N2597" s="49"/>
      <c r="O2597" s="50"/>
      <c r="P2597" s="81" t="str">
        <f t="shared" si="381"/>
        <v/>
      </c>
      <c r="Q2597" s="5"/>
      <c r="R2597" s="81" t="str">
        <f t="shared" si="380"/>
        <v/>
      </c>
    </row>
    <row r="2598" spans="2:18" ht="13" x14ac:dyDescent="0.3">
      <c r="B2598" s="58">
        <f t="shared" si="392"/>
        <v>0</v>
      </c>
      <c r="C2598" s="58" t="str">
        <f t="shared" si="393"/>
        <v/>
      </c>
      <c r="D2598" s="58" t="str">
        <f>IF(OR(E2598=0,E2598=""),"",COUNTIF($E$7:E2598,E2598)&amp;E2598)</f>
        <v/>
      </c>
      <c r="E2598" s="58" t="str">
        <f t="shared" si="394"/>
        <v/>
      </c>
      <c r="F2598" s="57">
        <f t="shared" si="395"/>
        <v>0</v>
      </c>
      <c r="H2598" s="51"/>
      <c r="I2598" s="50"/>
      <c r="J2598" s="50"/>
      <c r="K2598" s="50"/>
      <c r="L2598" s="55" t="str">
        <f t="shared" si="374"/>
        <v/>
      </c>
      <c r="M2598" s="48"/>
      <c r="N2598" s="49"/>
      <c r="O2598" s="50"/>
      <c r="P2598" s="81" t="str">
        <f t="shared" si="381"/>
        <v/>
      </c>
      <c r="Q2598" s="5"/>
      <c r="R2598" s="81" t="str">
        <f t="shared" si="380"/>
        <v/>
      </c>
    </row>
    <row r="2599" spans="2:18" ht="13" x14ac:dyDescent="0.3">
      <c r="B2599" s="58">
        <f t="shared" si="392"/>
        <v>0</v>
      </c>
      <c r="C2599" s="58" t="str">
        <f t="shared" si="393"/>
        <v/>
      </c>
      <c r="D2599" s="58" t="str">
        <f>IF(OR(E2599=0,E2599=""),"",COUNTIF($E$7:E2599,E2599)&amp;E2599)</f>
        <v/>
      </c>
      <c r="E2599" s="58" t="str">
        <f t="shared" si="394"/>
        <v/>
      </c>
      <c r="F2599" s="57">
        <f t="shared" si="395"/>
        <v>0</v>
      </c>
      <c r="H2599" s="51"/>
      <c r="I2599" s="50"/>
      <c r="J2599" s="50"/>
      <c r="K2599" s="50"/>
      <c r="L2599" s="55" t="str">
        <f t="shared" si="374"/>
        <v/>
      </c>
      <c r="M2599" s="48"/>
      <c r="N2599" s="49"/>
      <c r="O2599" s="50"/>
      <c r="P2599" s="81" t="str">
        <f t="shared" si="381"/>
        <v/>
      </c>
      <c r="Q2599" s="5"/>
      <c r="R2599" s="81" t="str">
        <f t="shared" si="380"/>
        <v/>
      </c>
    </row>
    <row r="2600" spans="2:18" ht="13" x14ac:dyDescent="0.3">
      <c r="B2600" s="58">
        <f t="shared" si="392"/>
        <v>0</v>
      </c>
      <c r="C2600" s="58" t="str">
        <f t="shared" si="393"/>
        <v/>
      </c>
      <c r="D2600" s="58" t="str">
        <f>IF(OR(E2600=0,E2600=""),"",COUNTIF($E$7:E2600,E2600)&amp;E2600)</f>
        <v/>
      </c>
      <c r="E2600" s="58" t="str">
        <f t="shared" si="394"/>
        <v/>
      </c>
      <c r="F2600" s="57">
        <f t="shared" si="395"/>
        <v>0</v>
      </c>
      <c r="H2600" s="51"/>
      <c r="I2600" s="50"/>
      <c r="J2600" s="50"/>
      <c r="K2600" s="50"/>
      <c r="L2600" s="55" t="str">
        <f t="shared" si="374"/>
        <v/>
      </c>
      <c r="M2600" s="48"/>
      <c r="N2600" s="49"/>
      <c r="O2600" s="50"/>
      <c r="P2600" s="81" t="str">
        <f t="shared" si="381"/>
        <v/>
      </c>
      <c r="Q2600" s="5"/>
      <c r="R2600" s="81" t="str">
        <f t="shared" si="380"/>
        <v/>
      </c>
    </row>
    <row r="2601" spans="2:18" ht="13" x14ac:dyDescent="0.3">
      <c r="B2601" s="58">
        <f t="shared" si="392"/>
        <v>0</v>
      </c>
      <c r="C2601" s="58" t="str">
        <f t="shared" si="393"/>
        <v/>
      </c>
      <c r="D2601" s="58" t="str">
        <f>IF(OR(E2601=0,E2601=""),"",COUNTIF($E$7:E2601,E2601)&amp;E2601)</f>
        <v/>
      </c>
      <c r="E2601" s="58" t="str">
        <f t="shared" si="394"/>
        <v/>
      </c>
      <c r="F2601" s="57">
        <f t="shared" si="395"/>
        <v>0</v>
      </c>
      <c r="H2601" s="51"/>
      <c r="I2601" s="50"/>
      <c r="J2601" s="50"/>
      <c r="K2601" s="50"/>
      <c r="L2601" s="55" t="str">
        <f t="shared" si="374"/>
        <v/>
      </c>
      <c r="M2601" s="48"/>
      <c r="N2601" s="49"/>
      <c r="O2601" s="50"/>
      <c r="P2601" s="81" t="str">
        <f t="shared" si="381"/>
        <v/>
      </c>
      <c r="Q2601" s="5"/>
      <c r="R2601" s="81" t="str">
        <f t="shared" si="380"/>
        <v/>
      </c>
    </row>
    <row r="2602" spans="2:18" ht="13" x14ac:dyDescent="0.3">
      <c r="B2602" s="58">
        <f t="shared" si="392"/>
        <v>0</v>
      </c>
      <c r="C2602" s="58" t="str">
        <f t="shared" si="393"/>
        <v/>
      </c>
      <c r="D2602" s="58" t="str">
        <f>IF(OR(E2602=0,E2602=""),"",COUNTIF($E$7:E2602,E2602)&amp;E2602)</f>
        <v/>
      </c>
      <c r="E2602" s="58" t="str">
        <f t="shared" si="394"/>
        <v/>
      </c>
      <c r="F2602" s="57">
        <f t="shared" si="395"/>
        <v>0</v>
      </c>
      <c r="H2602" s="51"/>
      <c r="I2602" s="50"/>
      <c r="J2602" s="50"/>
      <c r="K2602" s="50"/>
      <c r="L2602" s="55" t="str">
        <f t="shared" si="374"/>
        <v/>
      </c>
      <c r="M2602" s="48"/>
      <c r="N2602" s="49"/>
      <c r="O2602" s="50"/>
      <c r="P2602" s="81" t="str">
        <f t="shared" si="381"/>
        <v/>
      </c>
      <c r="Q2602" s="5"/>
      <c r="R2602" s="81" t="str">
        <f t="shared" si="380"/>
        <v/>
      </c>
    </row>
    <row r="2603" spans="2:18" ht="13" x14ac:dyDescent="0.3">
      <c r="B2603" s="58">
        <f t="shared" si="392"/>
        <v>0</v>
      </c>
      <c r="C2603" s="58" t="str">
        <f t="shared" si="393"/>
        <v/>
      </c>
      <c r="D2603" s="58" t="str">
        <f>IF(OR(E2603=0,E2603=""),"",COUNTIF($E$7:E2603,E2603)&amp;E2603)</f>
        <v/>
      </c>
      <c r="E2603" s="58" t="str">
        <f t="shared" si="394"/>
        <v/>
      </c>
      <c r="F2603" s="57">
        <f t="shared" si="395"/>
        <v>0</v>
      </c>
      <c r="H2603" s="51"/>
      <c r="I2603" s="50"/>
      <c r="J2603" s="50"/>
      <c r="K2603" s="50"/>
      <c r="L2603" s="55" t="str">
        <f t="shared" si="374"/>
        <v/>
      </c>
      <c r="M2603" s="48"/>
      <c r="N2603" s="49"/>
      <c r="O2603" s="50"/>
      <c r="P2603" s="81" t="str">
        <f t="shared" si="381"/>
        <v/>
      </c>
      <c r="Q2603" s="5"/>
      <c r="R2603" s="81" t="str">
        <f t="shared" si="380"/>
        <v/>
      </c>
    </row>
    <row r="2604" spans="2:18" ht="13" x14ac:dyDescent="0.3">
      <c r="B2604" s="58">
        <f t="shared" si="392"/>
        <v>0</v>
      </c>
      <c r="C2604" s="58" t="str">
        <f t="shared" si="393"/>
        <v/>
      </c>
      <c r="D2604" s="58" t="str">
        <f>IF(OR(E2604=0,E2604=""),"",COUNTIF($E$7:E2604,E2604)&amp;E2604)</f>
        <v/>
      </c>
      <c r="E2604" s="58" t="str">
        <f t="shared" si="394"/>
        <v/>
      </c>
      <c r="F2604" s="57">
        <f t="shared" si="395"/>
        <v>0</v>
      </c>
      <c r="H2604" s="51"/>
      <c r="I2604" s="50"/>
      <c r="J2604" s="50"/>
      <c r="K2604" s="50"/>
      <c r="L2604" s="55" t="str">
        <f t="shared" si="374"/>
        <v/>
      </c>
      <c r="M2604" s="48"/>
      <c r="N2604" s="49"/>
      <c r="O2604" s="50"/>
      <c r="P2604" s="81" t="str">
        <f t="shared" si="381"/>
        <v/>
      </c>
      <c r="Q2604" s="5"/>
      <c r="R2604" s="81" t="str">
        <f t="shared" si="380"/>
        <v/>
      </c>
    </row>
    <row r="2605" spans="2:18" ht="13" x14ac:dyDescent="0.3">
      <c r="B2605" s="58">
        <f t="shared" si="392"/>
        <v>0</v>
      </c>
      <c r="C2605" s="58" t="str">
        <f t="shared" si="393"/>
        <v/>
      </c>
      <c r="D2605" s="58" t="str">
        <f>IF(OR(E2605=0,E2605=""),"",COUNTIF($E$7:E2605,E2605)&amp;E2605)</f>
        <v/>
      </c>
      <c r="E2605" s="58" t="str">
        <f t="shared" si="394"/>
        <v/>
      </c>
      <c r="F2605" s="57">
        <f t="shared" si="395"/>
        <v>0</v>
      </c>
      <c r="H2605" s="51"/>
      <c r="I2605" s="50"/>
      <c r="J2605" s="50"/>
      <c r="K2605" s="50"/>
      <c r="L2605" s="55" t="str">
        <f t="shared" si="374"/>
        <v/>
      </c>
      <c r="M2605" s="48"/>
      <c r="N2605" s="49"/>
      <c r="O2605" s="50"/>
      <c r="P2605" s="81" t="str">
        <f t="shared" si="381"/>
        <v/>
      </c>
      <c r="Q2605" s="5"/>
      <c r="R2605" s="81" t="str">
        <f t="shared" si="380"/>
        <v/>
      </c>
    </row>
    <row r="2606" spans="2:18" ht="13" x14ac:dyDescent="0.3">
      <c r="B2606" s="58">
        <f t="shared" si="392"/>
        <v>0</v>
      </c>
      <c r="C2606" s="58" t="str">
        <f t="shared" si="393"/>
        <v/>
      </c>
      <c r="D2606" s="58" t="str">
        <f>IF(OR(E2606=0,E2606=""),"",COUNTIF($E$7:E2606,E2606)&amp;E2606)</f>
        <v/>
      </c>
      <c r="E2606" s="58" t="str">
        <f t="shared" si="394"/>
        <v/>
      </c>
      <c r="F2606" s="57">
        <f t="shared" si="395"/>
        <v>0</v>
      </c>
      <c r="H2606" s="51"/>
      <c r="I2606" s="50"/>
      <c r="J2606" s="50"/>
      <c r="K2606" s="50"/>
      <c r="L2606" s="55" t="str">
        <f t="shared" si="374"/>
        <v/>
      </c>
      <c r="M2606" s="48"/>
      <c r="N2606" s="49"/>
      <c r="O2606" s="50"/>
      <c r="P2606" s="81" t="str">
        <f t="shared" si="381"/>
        <v/>
      </c>
      <c r="Q2606" s="5"/>
      <c r="R2606" s="81" t="str">
        <f t="shared" si="380"/>
        <v/>
      </c>
    </row>
    <row r="2607" spans="2:18" ht="13" x14ac:dyDescent="0.3">
      <c r="B2607" s="58">
        <f t="shared" si="392"/>
        <v>0</v>
      </c>
      <c r="C2607" s="58" t="str">
        <f t="shared" si="393"/>
        <v/>
      </c>
      <c r="D2607" s="58" t="str">
        <f>IF(OR(E2607=0,E2607=""),"",COUNTIF($E$7:E2607,E2607)&amp;E2607)</f>
        <v/>
      </c>
      <c r="E2607" s="58" t="str">
        <f t="shared" si="394"/>
        <v/>
      </c>
      <c r="F2607" s="57">
        <f t="shared" si="395"/>
        <v>0</v>
      </c>
      <c r="H2607" s="51"/>
      <c r="I2607" s="50"/>
      <c r="J2607" s="50"/>
      <c r="K2607" s="50"/>
      <c r="L2607" s="55" t="str">
        <f t="shared" si="374"/>
        <v/>
      </c>
      <c r="M2607" s="48"/>
      <c r="N2607" s="49"/>
      <c r="O2607" s="50"/>
      <c r="P2607" s="81" t="str">
        <f t="shared" si="381"/>
        <v/>
      </c>
      <c r="Q2607" s="5"/>
      <c r="R2607" s="81" t="str">
        <f t="shared" si="380"/>
        <v/>
      </c>
    </row>
    <row r="2608" spans="2:18" ht="13" x14ac:dyDescent="0.3">
      <c r="B2608" s="58">
        <f t="shared" si="392"/>
        <v>0</v>
      </c>
      <c r="C2608" s="58" t="str">
        <f t="shared" si="393"/>
        <v/>
      </c>
      <c r="D2608" s="58" t="str">
        <f>IF(OR(E2608=0,E2608=""),"",COUNTIF($E$7:E2608,E2608)&amp;E2608)</f>
        <v/>
      </c>
      <c r="E2608" s="58" t="str">
        <f t="shared" si="394"/>
        <v/>
      </c>
      <c r="F2608" s="57">
        <f t="shared" si="395"/>
        <v>0</v>
      </c>
      <c r="H2608" s="51"/>
      <c r="I2608" s="50"/>
      <c r="J2608" s="50"/>
      <c r="K2608" s="50"/>
      <c r="L2608" s="55" t="str">
        <f t="shared" si="374"/>
        <v/>
      </c>
      <c r="M2608" s="48"/>
      <c r="N2608" s="49"/>
      <c r="O2608" s="50"/>
      <c r="P2608" s="81" t="str">
        <f t="shared" si="381"/>
        <v/>
      </c>
      <c r="Q2608" s="5"/>
      <c r="R2608" s="81" t="str">
        <f t="shared" si="380"/>
        <v/>
      </c>
    </row>
    <row r="2609" spans="2:18" ht="13" x14ac:dyDescent="0.3">
      <c r="B2609" s="58">
        <f t="shared" si="392"/>
        <v>0</v>
      </c>
      <c r="C2609" s="58" t="str">
        <f t="shared" si="393"/>
        <v/>
      </c>
      <c r="D2609" s="58" t="str">
        <f>IF(OR(E2609=0,E2609=""),"",COUNTIF($E$7:E2609,E2609)&amp;E2609)</f>
        <v/>
      </c>
      <c r="E2609" s="58" t="str">
        <f t="shared" si="394"/>
        <v/>
      </c>
      <c r="F2609" s="57">
        <f t="shared" si="395"/>
        <v>0</v>
      </c>
      <c r="H2609" s="51"/>
      <c r="I2609" s="50"/>
      <c r="J2609" s="50"/>
      <c r="K2609" s="50"/>
      <c r="L2609" s="55" t="str">
        <f t="shared" si="374"/>
        <v/>
      </c>
      <c r="M2609" s="48"/>
      <c r="N2609" s="49"/>
      <c r="O2609" s="50"/>
      <c r="P2609" s="81" t="str">
        <f t="shared" si="381"/>
        <v/>
      </c>
      <c r="Q2609" s="5"/>
      <c r="R2609" s="81" t="str">
        <f t="shared" si="380"/>
        <v/>
      </c>
    </row>
    <row r="2610" spans="2:18" ht="13" x14ac:dyDescent="0.3">
      <c r="B2610" s="58">
        <f t="shared" si="392"/>
        <v>0</v>
      </c>
      <c r="C2610" s="58" t="str">
        <f t="shared" si="393"/>
        <v/>
      </c>
      <c r="D2610" s="58" t="str">
        <f>IF(OR(E2610=0,E2610=""),"",COUNTIF($E$7:E2610,E2610)&amp;E2610)</f>
        <v/>
      </c>
      <c r="E2610" s="58" t="str">
        <f t="shared" si="394"/>
        <v/>
      </c>
      <c r="F2610" s="57">
        <f t="shared" si="395"/>
        <v>0</v>
      </c>
      <c r="H2610" s="51"/>
      <c r="I2610" s="50"/>
      <c r="J2610" s="50"/>
      <c r="K2610" s="50"/>
      <c r="L2610" s="55" t="str">
        <f t="shared" si="374"/>
        <v/>
      </c>
      <c r="M2610" s="48"/>
      <c r="N2610" s="49"/>
      <c r="O2610" s="50"/>
      <c r="P2610" s="81" t="str">
        <f t="shared" si="381"/>
        <v/>
      </c>
      <c r="Q2610" s="5"/>
      <c r="R2610" s="81" t="str">
        <f t="shared" si="380"/>
        <v/>
      </c>
    </row>
    <row r="2611" spans="2:18" ht="13" x14ac:dyDescent="0.3">
      <c r="B2611" s="58">
        <f t="shared" si="392"/>
        <v>0</v>
      </c>
      <c r="C2611" s="58" t="str">
        <f t="shared" si="393"/>
        <v/>
      </c>
      <c r="D2611" s="58" t="str">
        <f>IF(OR(E2611=0,E2611=""),"",COUNTIF($E$7:E2611,E2611)&amp;E2611)</f>
        <v/>
      </c>
      <c r="E2611" s="58" t="str">
        <f t="shared" si="394"/>
        <v/>
      </c>
      <c r="F2611" s="57">
        <f t="shared" si="395"/>
        <v>0</v>
      </c>
      <c r="H2611" s="51"/>
      <c r="I2611" s="50"/>
      <c r="J2611" s="50"/>
      <c r="K2611" s="50"/>
      <c r="L2611" s="55" t="str">
        <f t="shared" si="374"/>
        <v/>
      </c>
      <c r="M2611" s="48"/>
      <c r="N2611" s="49"/>
      <c r="O2611" s="50"/>
      <c r="P2611" s="81" t="str">
        <f t="shared" si="381"/>
        <v/>
      </c>
      <c r="Q2611" s="5"/>
      <c r="R2611" s="81" t="str">
        <f t="shared" si="380"/>
        <v/>
      </c>
    </row>
    <row r="2612" spans="2:18" ht="13" x14ac:dyDescent="0.3">
      <c r="B2612" s="58">
        <f t="shared" si="392"/>
        <v>0</v>
      </c>
      <c r="C2612" s="58" t="str">
        <f t="shared" si="393"/>
        <v/>
      </c>
      <c r="D2612" s="58" t="str">
        <f>IF(OR(E2612=0,E2612=""),"",COUNTIF($E$7:E2612,E2612)&amp;E2612)</f>
        <v/>
      </c>
      <c r="E2612" s="58" t="str">
        <f t="shared" si="394"/>
        <v/>
      </c>
      <c r="F2612" s="57">
        <f t="shared" si="395"/>
        <v>0</v>
      </c>
      <c r="H2612" s="51"/>
      <c r="I2612" s="50"/>
      <c r="J2612" s="50"/>
      <c r="K2612" s="50"/>
      <c r="L2612" s="55" t="str">
        <f t="shared" si="374"/>
        <v/>
      </c>
      <c r="M2612" s="48"/>
      <c r="N2612" s="49"/>
      <c r="O2612" s="50"/>
      <c r="P2612" s="81" t="str">
        <f t="shared" si="381"/>
        <v/>
      </c>
      <c r="Q2612" s="5"/>
      <c r="R2612" s="81" t="str">
        <f t="shared" si="380"/>
        <v/>
      </c>
    </row>
    <row r="2613" spans="2:18" ht="13" x14ac:dyDescent="0.3">
      <c r="B2613" s="58">
        <f t="shared" si="392"/>
        <v>0</v>
      </c>
      <c r="C2613" s="58" t="str">
        <f t="shared" si="393"/>
        <v/>
      </c>
      <c r="D2613" s="58" t="str">
        <f>IF(OR(E2613=0,E2613=""),"",COUNTIF($E$7:E2613,E2613)&amp;E2613)</f>
        <v/>
      </c>
      <c r="E2613" s="58" t="str">
        <f t="shared" si="394"/>
        <v/>
      </c>
      <c r="F2613" s="57">
        <f t="shared" si="395"/>
        <v>0</v>
      </c>
      <c r="H2613" s="51"/>
      <c r="I2613" s="50"/>
      <c r="J2613" s="50"/>
      <c r="K2613" s="50"/>
      <c r="L2613" s="55" t="str">
        <f t="shared" si="374"/>
        <v/>
      </c>
      <c r="M2613" s="48"/>
      <c r="N2613" s="49"/>
      <c r="O2613" s="50"/>
      <c r="P2613" s="81" t="str">
        <f t="shared" si="381"/>
        <v/>
      </c>
      <c r="Q2613" s="5"/>
      <c r="R2613" s="81" t="str">
        <f t="shared" si="380"/>
        <v/>
      </c>
    </row>
    <row r="2614" spans="2:18" ht="13" x14ac:dyDescent="0.3">
      <c r="B2614" s="58">
        <f t="shared" si="392"/>
        <v>0</v>
      </c>
      <c r="C2614" s="58" t="str">
        <f t="shared" si="393"/>
        <v/>
      </c>
      <c r="D2614" s="58" t="str">
        <f>IF(OR(E2614=0,E2614=""),"",COUNTIF($E$7:E2614,E2614)&amp;E2614)</f>
        <v/>
      </c>
      <c r="E2614" s="58" t="str">
        <f t="shared" si="394"/>
        <v/>
      </c>
      <c r="F2614" s="57">
        <f t="shared" si="395"/>
        <v>0</v>
      </c>
      <c r="H2614" s="51"/>
      <c r="I2614" s="50"/>
      <c r="J2614" s="50"/>
      <c r="K2614" s="50"/>
      <c r="L2614" s="55" t="str">
        <f t="shared" si="374"/>
        <v/>
      </c>
      <c r="M2614" s="48"/>
      <c r="N2614" s="49"/>
      <c r="O2614" s="50"/>
      <c r="P2614" s="81" t="str">
        <f t="shared" si="381"/>
        <v/>
      </c>
      <c r="Q2614" s="5"/>
      <c r="R2614" s="81" t="str">
        <f t="shared" si="380"/>
        <v/>
      </c>
    </row>
    <row r="2615" spans="2:18" ht="13" x14ac:dyDescent="0.3">
      <c r="B2615" s="58">
        <f t="shared" si="392"/>
        <v>0</v>
      </c>
      <c r="C2615" s="58" t="str">
        <f t="shared" si="393"/>
        <v/>
      </c>
      <c r="D2615" s="58" t="str">
        <f>IF(OR(E2615=0,E2615=""),"",COUNTIF($E$7:E2615,E2615)&amp;E2615)</f>
        <v/>
      </c>
      <c r="E2615" s="58" t="str">
        <f t="shared" si="394"/>
        <v/>
      </c>
      <c r="F2615" s="57">
        <f t="shared" si="395"/>
        <v>0</v>
      </c>
      <c r="H2615" s="51"/>
      <c r="I2615" s="50"/>
      <c r="J2615" s="50"/>
      <c r="K2615" s="50"/>
      <c r="L2615" s="55" t="str">
        <f t="shared" si="374"/>
        <v/>
      </c>
      <c r="M2615" s="48"/>
      <c r="N2615" s="49"/>
      <c r="O2615" s="50"/>
      <c r="P2615" s="81" t="str">
        <f t="shared" si="381"/>
        <v/>
      </c>
      <c r="Q2615" s="5"/>
      <c r="R2615" s="81" t="str">
        <f t="shared" si="380"/>
        <v/>
      </c>
    </row>
    <row r="2616" spans="2:18" ht="13" x14ac:dyDescent="0.3">
      <c r="B2616" s="58">
        <f t="shared" si="392"/>
        <v>0</v>
      </c>
      <c r="C2616" s="58" t="str">
        <f t="shared" si="393"/>
        <v/>
      </c>
      <c r="D2616" s="58" t="str">
        <f>IF(OR(E2616=0,E2616=""),"",COUNTIF($E$7:E2616,E2616)&amp;E2616)</f>
        <v/>
      </c>
      <c r="E2616" s="58" t="str">
        <f t="shared" si="394"/>
        <v/>
      </c>
      <c r="F2616" s="57">
        <f t="shared" si="395"/>
        <v>0</v>
      </c>
      <c r="H2616" s="51"/>
      <c r="I2616" s="50"/>
      <c r="J2616" s="50"/>
      <c r="K2616" s="50"/>
      <c r="L2616" s="55" t="str">
        <f t="shared" si="374"/>
        <v/>
      </c>
      <c r="M2616" s="48"/>
      <c r="N2616" s="49"/>
      <c r="O2616" s="50"/>
      <c r="P2616" s="81" t="str">
        <f t="shared" si="381"/>
        <v/>
      </c>
      <c r="Q2616" s="5"/>
      <c r="R2616" s="81" t="str">
        <f t="shared" si="380"/>
        <v/>
      </c>
    </row>
    <row r="2617" spans="2:18" ht="13" x14ac:dyDescent="0.3">
      <c r="B2617" s="58">
        <f t="shared" si="392"/>
        <v>0</v>
      </c>
      <c r="C2617" s="58" t="str">
        <f t="shared" si="393"/>
        <v/>
      </c>
      <c r="D2617" s="58" t="str">
        <f>IF(OR(E2617=0,E2617=""),"",COUNTIF($E$7:E2617,E2617)&amp;E2617)</f>
        <v/>
      </c>
      <c r="E2617" s="58" t="str">
        <f t="shared" si="394"/>
        <v/>
      </c>
      <c r="F2617" s="57">
        <f t="shared" si="395"/>
        <v>0</v>
      </c>
      <c r="H2617" s="51"/>
      <c r="I2617" s="50"/>
      <c r="J2617" s="50"/>
      <c r="K2617" s="50"/>
      <c r="L2617" s="55" t="str">
        <f t="shared" si="374"/>
        <v/>
      </c>
      <c r="M2617" s="48"/>
      <c r="N2617" s="49"/>
      <c r="O2617" s="50"/>
      <c r="P2617" s="81" t="str">
        <f t="shared" si="381"/>
        <v/>
      </c>
      <c r="Q2617" s="5"/>
      <c r="R2617" s="81" t="str">
        <f t="shared" si="380"/>
        <v/>
      </c>
    </row>
    <row r="2618" spans="2:18" ht="13" x14ac:dyDescent="0.3">
      <c r="B2618" s="58">
        <f t="shared" si="392"/>
        <v>0</v>
      </c>
      <c r="C2618" s="58" t="str">
        <f t="shared" si="393"/>
        <v/>
      </c>
      <c r="D2618" s="58" t="str">
        <f>IF(OR(E2618=0,E2618=""),"",COUNTIF($E$7:E2618,E2618)&amp;E2618)</f>
        <v/>
      </c>
      <c r="E2618" s="58" t="str">
        <f t="shared" si="394"/>
        <v/>
      </c>
      <c r="F2618" s="57">
        <f t="shared" si="395"/>
        <v>0</v>
      </c>
      <c r="H2618" s="51"/>
      <c r="I2618" s="50"/>
      <c r="J2618" s="50"/>
      <c r="K2618" s="50"/>
      <c r="L2618" s="55" t="str">
        <f t="shared" si="374"/>
        <v/>
      </c>
      <c r="M2618" s="48"/>
      <c r="N2618" s="49"/>
      <c r="O2618" s="50"/>
      <c r="P2618" s="81" t="str">
        <f t="shared" si="381"/>
        <v/>
      </c>
      <c r="Q2618" s="5"/>
      <c r="R2618" s="81" t="str">
        <f t="shared" si="380"/>
        <v/>
      </c>
    </row>
    <row r="2619" spans="2:18" ht="13" x14ac:dyDescent="0.3">
      <c r="B2619" s="58">
        <f t="shared" si="392"/>
        <v>0</v>
      </c>
      <c r="C2619" s="58" t="str">
        <f t="shared" si="393"/>
        <v/>
      </c>
      <c r="D2619" s="58" t="str">
        <f>IF(OR(E2619=0,E2619=""),"",COUNTIF($E$7:E2619,E2619)&amp;E2619)</f>
        <v/>
      </c>
      <c r="E2619" s="58" t="str">
        <f t="shared" si="394"/>
        <v/>
      </c>
      <c r="F2619" s="57">
        <f t="shared" si="395"/>
        <v>0</v>
      </c>
      <c r="H2619" s="51"/>
      <c r="I2619" s="50"/>
      <c r="J2619" s="50"/>
      <c r="K2619" s="50"/>
      <c r="L2619" s="55" t="str">
        <f t="shared" si="374"/>
        <v/>
      </c>
      <c r="M2619" s="48"/>
      <c r="N2619" s="49"/>
      <c r="O2619" s="50"/>
      <c r="P2619" s="81" t="str">
        <f t="shared" si="381"/>
        <v/>
      </c>
      <c r="Q2619" s="5"/>
      <c r="R2619" s="81" t="str">
        <f t="shared" si="380"/>
        <v/>
      </c>
    </row>
    <row r="2620" spans="2:18" ht="13" x14ac:dyDescent="0.3">
      <c r="B2620" s="58">
        <f t="shared" si="392"/>
        <v>0</v>
      </c>
      <c r="C2620" s="58" t="str">
        <f t="shared" si="393"/>
        <v/>
      </c>
      <c r="D2620" s="58" t="str">
        <f>IF(OR(E2620=0,E2620=""),"",COUNTIF($E$7:E2620,E2620)&amp;E2620)</f>
        <v/>
      </c>
      <c r="E2620" s="58" t="str">
        <f t="shared" si="394"/>
        <v/>
      </c>
      <c r="F2620" s="57">
        <f t="shared" si="395"/>
        <v>0</v>
      </c>
      <c r="H2620" s="51"/>
      <c r="I2620" s="50"/>
      <c r="J2620" s="50"/>
      <c r="K2620" s="50"/>
      <c r="L2620" s="55" t="str">
        <f t="shared" si="374"/>
        <v/>
      </c>
      <c r="M2620" s="48"/>
      <c r="N2620" s="49"/>
      <c r="O2620" s="50"/>
      <c r="P2620" s="81" t="str">
        <f t="shared" si="381"/>
        <v/>
      </c>
      <c r="Q2620" s="5"/>
      <c r="R2620" s="81" t="str">
        <f t="shared" si="380"/>
        <v/>
      </c>
    </row>
    <row r="2621" spans="2:18" ht="13" x14ac:dyDescent="0.3">
      <c r="B2621" s="58">
        <f t="shared" si="392"/>
        <v>0</v>
      </c>
      <c r="C2621" s="58" t="str">
        <f t="shared" si="393"/>
        <v/>
      </c>
      <c r="D2621" s="58" t="str">
        <f>IF(OR(E2621=0,E2621=""),"",COUNTIF($E$7:E2621,E2621)&amp;E2621)</f>
        <v/>
      </c>
      <c r="E2621" s="58" t="str">
        <f t="shared" si="394"/>
        <v/>
      </c>
      <c r="F2621" s="57">
        <f t="shared" si="395"/>
        <v>0</v>
      </c>
      <c r="H2621" s="51"/>
      <c r="I2621" s="50"/>
      <c r="J2621" s="50"/>
      <c r="K2621" s="50"/>
      <c r="L2621" s="55" t="str">
        <f t="shared" si="374"/>
        <v/>
      </c>
      <c r="M2621" s="48"/>
      <c r="N2621" s="49"/>
      <c r="O2621" s="50"/>
      <c r="P2621" s="81" t="str">
        <f t="shared" si="381"/>
        <v/>
      </c>
      <c r="Q2621" s="5"/>
      <c r="R2621" s="81" t="str">
        <f t="shared" si="380"/>
        <v/>
      </c>
    </row>
    <row r="2622" spans="2:18" ht="13" x14ac:dyDescent="0.3">
      <c r="B2622" s="58">
        <f t="shared" si="392"/>
        <v>0</v>
      </c>
      <c r="C2622" s="58" t="str">
        <f t="shared" si="393"/>
        <v/>
      </c>
      <c r="D2622" s="58" t="str">
        <f>IF(OR(E2622=0,E2622=""),"",COUNTIF($E$7:E2622,E2622)&amp;E2622)</f>
        <v/>
      </c>
      <c r="E2622" s="58" t="str">
        <f t="shared" si="394"/>
        <v/>
      </c>
      <c r="F2622" s="57">
        <f t="shared" si="395"/>
        <v>0</v>
      </c>
      <c r="H2622" s="51"/>
      <c r="I2622" s="50"/>
      <c r="J2622" s="50"/>
      <c r="K2622" s="50"/>
      <c r="L2622" s="55" t="str">
        <f t="shared" si="374"/>
        <v/>
      </c>
      <c r="M2622" s="48"/>
      <c r="N2622" s="49"/>
      <c r="O2622" s="50"/>
      <c r="P2622" s="81" t="str">
        <f t="shared" si="381"/>
        <v/>
      </c>
      <c r="Q2622" s="5"/>
      <c r="R2622" s="81" t="str">
        <f t="shared" si="380"/>
        <v/>
      </c>
    </row>
    <row r="2623" spans="2:18" ht="13" x14ac:dyDescent="0.3">
      <c r="B2623" s="58">
        <f t="shared" si="392"/>
        <v>0</v>
      </c>
      <c r="C2623" s="58" t="str">
        <f t="shared" si="393"/>
        <v/>
      </c>
      <c r="D2623" s="58" t="str">
        <f>IF(OR(E2623=0,E2623=""),"",COUNTIF($E$7:E2623,E2623)&amp;E2623)</f>
        <v/>
      </c>
      <c r="E2623" s="58" t="str">
        <f t="shared" si="394"/>
        <v/>
      </c>
      <c r="F2623" s="57">
        <f t="shared" si="395"/>
        <v>0</v>
      </c>
      <c r="H2623" s="51"/>
      <c r="I2623" s="50"/>
      <c r="J2623" s="50"/>
      <c r="K2623" s="50"/>
      <c r="L2623" s="55" t="str">
        <f t="shared" ref="L2623:L2686" si="396">IFERROR(IF(K2623="","",VLOOKUP(K2623,T_Akun,2,0)),"Cek Kembali Kode Akun nya!!!")</f>
        <v/>
      </c>
      <c r="M2623" s="48"/>
      <c r="N2623" s="49"/>
      <c r="O2623" s="50"/>
      <c r="P2623" s="81" t="str">
        <f t="shared" si="381"/>
        <v/>
      </c>
      <c r="Q2623" s="5"/>
      <c r="R2623" s="81" t="str">
        <f t="shared" si="380"/>
        <v/>
      </c>
    </row>
    <row r="2624" spans="2:18" ht="13" x14ac:dyDescent="0.3">
      <c r="B2624" s="58">
        <f t="shared" si="392"/>
        <v>0</v>
      </c>
      <c r="C2624" s="58" t="str">
        <f t="shared" si="393"/>
        <v/>
      </c>
      <c r="D2624" s="58" t="str">
        <f>IF(OR(E2624=0,E2624=""),"",COUNTIF($E$7:E2624,E2624)&amp;E2624)</f>
        <v/>
      </c>
      <c r="E2624" s="58" t="str">
        <f t="shared" si="394"/>
        <v/>
      </c>
      <c r="F2624" s="57">
        <f t="shared" si="395"/>
        <v>0</v>
      </c>
      <c r="H2624" s="51"/>
      <c r="I2624" s="50"/>
      <c r="J2624" s="50"/>
      <c r="K2624" s="50"/>
      <c r="L2624" s="55" t="str">
        <f t="shared" si="396"/>
        <v/>
      </c>
      <c r="M2624" s="48"/>
      <c r="N2624" s="49"/>
      <c r="O2624" s="50"/>
      <c r="P2624" s="81" t="str">
        <f t="shared" si="381"/>
        <v/>
      </c>
      <c r="Q2624" s="5"/>
      <c r="R2624" s="81" t="str">
        <f t="shared" si="380"/>
        <v/>
      </c>
    </row>
    <row r="2625" spans="2:18" ht="13" x14ac:dyDescent="0.3">
      <c r="B2625" s="58">
        <f t="shared" si="392"/>
        <v>0</v>
      </c>
      <c r="C2625" s="58" t="str">
        <f t="shared" si="393"/>
        <v/>
      </c>
      <c r="D2625" s="58" t="str">
        <f>IF(OR(E2625=0,E2625=""),"",COUNTIF($E$7:E2625,E2625)&amp;E2625)</f>
        <v/>
      </c>
      <c r="E2625" s="58" t="str">
        <f t="shared" si="394"/>
        <v/>
      </c>
      <c r="F2625" s="57">
        <f t="shared" si="395"/>
        <v>0</v>
      </c>
      <c r="H2625" s="51"/>
      <c r="I2625" s="50"/>
      <c r="J2625" s="50"/>
      <c r="K2625" s="50"/>
      <c r="L2625" s="55" t="str">
        <f t="shared" si="396"/>
        <v/>
      </c>
      <c r="M2625" s="48"/>
      <c r="N2625" s="49"/>
      <c r="O2625" s="50"/>
      <c r="P2625" s="81" t="str">
        <f t="shared" si="381"/>
        <v/>
      </c>
      <c r="Q2625" s="5"/>
      <c r="R2625" s="81" t="str">
        <f t="shared" si="380"/>
        <v/>
      </c>
    </row>
    <row r="2626" spans="2:18" ht="13" x14ac:dyDescent="0.3">
      <c r="B2626" s="58">
        <f t="shared" si="392"/>
        <v>0</v>
      </c>
      <c r="C2626" s="58" t="str">
        <f t="shared" si="393"/>
        <v/>
      </c>
      <c r="D2626" s="58" t="str">
        <f>IF(OR(E2626=0,E2626=""),"",COUNTIF($E$7:E2626,E2626)&amp;E2626)</f>
        <v/>
      </c>
      <c r="E2626" s="58" t="str">
        <f t="shared" si="394"/>
        <v/>
      </c>
      <c r="F2626" s="57">
        <f t="shared" si="395"/>
        <v>0</v>
      </c>
      <c r="H2626" s="51"/>
      <c r="I2626" s="50"/>
      <c r="J2626" s="50"/>
      <c r="K2626" s="50"/>
      <c r="L2626" s="55" t="str">
        <f t="shared" si="396"/>
        <v/>
      </c>
      <c r="M2626" s="48"/>
      <c r="N2626" s="49"/>
      <c r="O2626" s="50"/>
      <c r="P2626" s="81" t="str">
        <f t="shared" si="381"/>
        <v/>
      </c>
      <c r="Q2626" s="5"/>
      <c r="R2626" s="81" t="str">
        <f t="shared" si="380"/>
        <v/>
      </c>
    </row>
    <row r="2627" spans="2:18" ht="13" x14ac:dyDescent="0.3">
      <c r="B2627" s="58">
        <f t="shared" si="392"/>
        <v>0</v>
      </c>
      <c r="C2627" s="58" t="str">
        <f t="shared" si="393"/>
        <v/>
      </c>
      <c r="D2627" s="58" t="str">
        <f>IF(OR(E2627=0,E2627=""),"",COUNTIF($E$7:E2627,E2627)&amp;E2627)</f>
        <v/>
      </c>
      <c r="E2627" s="58" t="str">
        <f t="shared" si="394"/>
        <v/>
      </c>
      <c r="F2627" s="57">
        <f t="shared" si="395"/>
        <v>0</v>
      </c>
      <c r="H2627" s="51"/>
      <c r="I2627" s="50"/>
      <c r="J2627" s="50"/>
      <c r="K2627" s="50"/>
      <c r="L2627" s="55" t="str">
        <f t="shared" si="396"/>
        <v/>
      </c>
      <c r="M2627" s="48"/>
      <c r="N2627" s="49"/>
      <c r="O2627" s="50"/>
      <c r="P2627" s="81" t="str">
        <f t="shared" si="381"/>
        <v/>
      </c>
      <c r="Q2627" s="5"/>
      <c r="R2627" s="81" t="str">
        <f t="shared" si="380"/>
        <v/>
      </c>
    </row>
    <row r="2628" spans="2:18" ht="13" x14ac:dyDescent="0.3">
      <c r="B2628" s="58">
        <f t="shared" si="392"/>
        <v>0</v>
      </c>
      <c r="C2628" s="58" t="str">
        <f t="shared" si="393"/>
        <v/>
      </c>
      <c r="D2628" s="58" t="str">
        <f>IF(OR(E2628=0,E2628=""),"",COUNTIF($E$7:E2628,E2628)&amp;E2628)</f>
        <v/>
      </c>
      <c r="E2628" s="58" t="str">
        <f t="shared" si="394"/>
        <v/>
      </c>
      <c r="F2628" s="57">
        <f t="shared" si="395"/>
        <v>0</v>
      </c>
      <c r="H2628" s="51"/>
      <c r="I2628" s="50"/>
      <c r="J2628" s="50"/>
      <c r="K2628" s="50"/>
      <c r="L2628" s="55" t="str">
        <f t="shared" si="396"/>
        <v/>
      </c>
      <c r="M2628" s="48"/>
      <c r="N2628" s="49"/>
      <c r="O2628" s="50"/>
      <c r="P2628" s="81" t="str">
        <f t="shared" si="381"/>
        <v/>
      </c>
      <c r="Q2628" s="5"/>
      <c r="R2628" s="81" t="str">
        <f t="shared" si="380"/>
        <v/>
      </c>
    </row>
    <row r="2629" spans="2:18" ht="13" x14ac:dyDescent="0.3">
      <c r="B2629" s="58">
        <f t="shared" si="392"/>
        <v>0</v>
      </c>
      <c r="C2629" s="58" t="str">
        <f t="shared" si="393"/>
        <v/>
      </c>
      <c r="D2629" s="58" t="str">
        <f>IF(OR(E2629=0,E2629=""),"",COUNTIF($E$7:E2629,E2629)&amp;E2629)</f>
        <v/>
      </c>
      <c r="E2629" s="58" t="str">
        <f t="shared" si="394"/>
        <v/>
      </c>
      <c r="F2629" s="57">
        <f t="shared" si="395"/>
        <v>0</v>
      </c>
      <c r="H2629" s="51"/>
      <c r="I2629" s="50"/>
      <c r="J2629" s="50"/>
      <c r="K2629" s="50"/>
      <c r="L2629" s="55" t="str">
        <f t="shared" si="396"/>
        <v/>
      </c>
      <c r="M2629" s="48"/>
      <c r="N2629" s="49"/>
      <c r="O2629" s="50"/>
      <c r="P2629" s="81" t="str">
        <f t="shared" si="381"/>
        <v/>
      </c>
      <c r="Q2629" s="5"/>
      <c r="R2629" s="81" t="str">
        <f t="shared" si="380"/>
        <v/>
      </c>
    </row>
    <row r="2630" spans="2:18" ht="13" x14ac:dyDescent="0.3">
      <c r="B2630" s="58">
        <f t="shared" si="392"/>
        <v>0</v>
      </c>
      <c r="C2630" s="58" t="str">
        <f t="shared" si="393"/>
        <v/>
      </c>
      <c r="D2630" s="58" t="str">
        <f>IF(OR(E2630=0,E2630=""),"",COUNTIF($E$7:E2630,E2630)&amp;E2630)</f>
        <v/>
      </c>
      <c r="E2630" s="58" t="str">
        <f t="shared" si="394"/>
        <v/>
      </c>
      <c r="F2630" s="57">
        <f t="shared" si="395"/>
        <v>0</v>
      </c>
      <c r="H2630" s="51"/>
      <c r="I2630" s="50"/>
      <c r="J2630" s="50"/>
      <c r="K2630" s="50"/>
      <c r="L2630" s="55" t="str">
        <f t="shared" si="396"/>
        <v/>
      </c>
      <c r="M2630" s="48"/>
      <c r="N2630" s="49"/>
      <c r="O2630" s="50"/>
      <c r="P2630" s="81" t="str">
        <f t="shared" si="381"/>
        <v/>
      </c>
      <c r="Q2630" s="5"/>
      <c r="R2630" s="81" t="str">
        <f t="shared" si="380"/>
        <v/>
      </c>
    </row>
    <row r="2631" spans="2:18" ht="13" x14ac:dyDescent="0.3">
      <c r="B2631" s="58">
        <f t="shared" si="392"/>
        <v>0</v>
      </c>
      <c r="C2631" s="58" t="str">
        <f t="shared" si="393"/>
        <v/>
      </c>
      <c r="D2631" s="58" t="str">
        <f>IF(OR(E2631=0,E2631=""),"",COUNTIF($E$7:E2631,E2631)&amp;E2631)</f>
        <v/>
      </c>
      <c r="E2631" s="58" t="str">
        <f t="shared" si="394"/>
        <v/>
      </c>
      <c r="F2631" s="57">
        <f t="shared" si="395"/>
        <v>0</v>
      </c>
      <c r="H2631" s="51"/>
      <c r="I2631" s="50"/>
      <c r="J2631" s="50"/>
      <c r="K2631" s="50"/>
      <c r="L2631" s="55" t="str">
        <f t="shared" si="396"/>
        <v/>
      </c>
      <c r="M2631" s="48"/>
      <c r="N2631" s="49"/>
      <c r="O2631" s="50"/>
      <c r="P2631" s="81" t="str">
        <f t="shared" si="381"/>
        <v/>
      </c>
      <c r="Q2631" s="5"/>
      <c r="R2631" s="81" t="str">
        <f t="shared" si="380"/>
        <v/>
      </c>
    </row>
    <row r="2632" spans="2:18" ht="13" x14ac:dyDescent="0.3">
      <c r="B2632" s="58">
        <f t="shared" si="392"/>
        <v>0</v>
      </c>
      <c r="C2632" s="58" t="str">
        <f t="shared" si="393"/>
        <v/>
      </c>
      <c r="D2632" s="58" t="str">
        <f>IF(OR(E2632=0,E2632=""),"",COUNTIF($E$7:E2632,E2632)&amp;E2632)</f>
        <v/>
      </c>
      <c r="E2632" s="58" t="str">
        <f t="shared" si="394"/>
        <v/>
      </c>
      <c r="F2632" s="57">
        <f t="shared" si="395"/>
        <v>0</v>
      </c>
      <c r="H2632" s="51"/>
      <c r="I2632" s="50"/>
      <c r="J2632" s="50"/>
      <c r="K2632" s="50"/>
      <c r="L2632" s="55" t="str">
        <f t="shared" si="396"/>
        <v/>
      </c>
      <c r="M2632" s="48"/>
      <c r="N2632" s="49"/>
      <c r="O2632" s="50"/>
      <c r="P2632" s="81" t="str">
        <f t="shared" si="381"/>
        <v/>
      </c>
      <c r="Q2632" s="5"/>
      <c r="R2632" s="81" t="str">
        <f t="shared" si="380"/>
        <v/>
      </c>
    </row>
    <row r="2633" spans="2:18" ht="13" x14ac:dyDescent="0.3">
      <c r="B2633" s="58">
        <f t="shared" si="392"/>
        <v>0</v>
      </c>
      <c r="C2633" s="58" t="str">
        <f t="shared" si="393"/>
        <v/>
      </c>
      <c r="D2633" s="58" t="str">
        <f>IF(OR(E2633=0,E2633=""),"",COUNTIF($E$7:E2633,E2633)&amp;E2633)</f>
        <v/>
      </c>
      <c r="E2633" s="58" t="str">
        <f t="shared" si="394"/>
        <v/>
      </c>
      <c r="F2633" s="57">
        <f t="shared" si="395"/>
        <v>0</v>
      </c>
      <c r="H2633" s="51"/>
      <c r="I2633" s="50"/>
      <c r="J2633" s="50"/>
      <c r="K2633" s="50"/>
      <c r="L2633" s="55" t="str">
        <f t="shared" si="396"/>
        <v/>
      </c>
      <c r="M2633" s="48"/>
      <c r="N2633" s="49"/>
      <c r="O2633" s="50"/>
      <c r="P2633" s="81" t="str">
        <f t="shared" si="381"/>
        <v/>
      </c>
      <c r="Q2633" s="5"/>
      <c r="R2633" s="81" t="str">
        <f t="shared" si="380"/>
        <v/>
      </c>
    </row>
    <row r="2634" spans="2:18" ht="13" x14ac:dyDescent="0.3">
      <c r="B2634" s="58">
        <f t="shared" si="392"/>
        <v>0</v>
      </c>
      <c r="C2634" s="58" t="str">
        <f t="shared" si="393"/>
        <v/>
      </c>
      <c r="D2634" s="58" t="str">
        <f>IF(OR(E2634=0,E2634=""),"",COUNTIF($E$7:E2634,E2634)&amp;E2634)</f>
        <v/>
      </c>
      <c r="E2634" s="58" t="str">
        <f t="shared" si="394"/>
        <v/>
      </c>
      <c r="F2634" s="57">
        <f t="shared" si="395"/>
        <v>0</v>
      </c>
      <c r="H2634" s="51"/>
      <c r="I2634" s="50"/>
      <c r="J2634" s="50"/>
      <c r="K2634" s="50"/>
      <c r="L2634" s="55" t="str">
        <f t="shared" si="396"/>
        <v/>
      </c>
      <c r="M2634" s="48"/>
      <c r="N2634" s="49"/>
      <c r="O2634" s="50"/>
      <c r="P2634" s="81" t="str">
        <f t="shared" si="381"/>
        <v/>
      </c>
      <c r="Q2634" s="5"/>
      <c r="R2634" s="81" t="str">
        <f t="shared" si="380"/>
        <v/>
      </c>
    </row>
    <row r="2635" spans="2:18" ht="13" x14ac:dyDescent="0.3">
      <c r="B2635" s="58">
        <f t="shared" si="392"/>
        <v>0</v>
      </c>
      <c r="C2635" s="58" t="str">
        <f t="shared" si="393"/>
        <v/>
      </c>
      <c r="D2635" s="58" t="str">
        <f>IF(OR(E2635=0,E2635=""),"",COUNTIF($E$7:E2635,E2635)&amp;E2635)</f>
        <v/>
      </c>
      <c r="E2635" s="58" t="str">
        <f t="shared" si="394"/>
        <v/>
      </c>
      <c r="F2635" s="57">
        <f t="shared" si="395"/>
        <v>0</v>
      </c>
      <c r="H2635" s="51"/>
      <c r="I2635" s="50"/>
      <c r="J2635" s="50"/>
      <c r="K2635" s="50"/>
      <c r="L2635" s="55" t="str">
        <f t="shared" si="396"/>
        <v/>
      </c>
      <c r="M2635" s="48"/>
      <c r="N2635" s="49"/>
      <c r="O2635" s="50"/>
      <c r="P2635" s="81" t="str">
        <f t="shared" si="381"/>
        <v/>
      </c>
      <c r="Q2635" s="5"/>
      <c r="R2635" s="81" t="str">
        <f t="shared" si="380"/>
        <v/>
      </c>
    </row>
    <row r="2636" spans="2:18" ht="13" x14ac:dyDescent="0.3">
      <c r="B2636" s="58">
        <f t="shared" si="392"/>
        <v>0</v>
      </c>
      <c r="C2636" s="58" t="str">
        <f t="shared" si="393"/>
        <v/>
      </c>
      <c r="D2636" s="58" t="str">
        <f>IF(OR(E2636=0,E2636=""),"",COUNTIF($E$7:E2636,E2636)&amp;E2636)</f>
        <v/>
      </c>
      <c r="E2636" s="58" t="str">
        <f t="shared" si="394"/>
        <v/>
      </c>
      <c r="F2636" s="57">
        <f t="shared" si="395"/>
        <v>0</v>
      </c>
      <c r="H2636" s="51"/>
      <c r="I2636" s="50"/>
      <c r="J2636" s="50"/>
      <c r="K2636" s="50"/>
      <c r="L2636" s="55" t="str">
        <f t="shared" si="396"/>
        <v/>
      </c>
      <c r="M2636" s="48"/>
      <c r="N2636" s="49"/>
      <c r="O2636" s="50"/>
      <c r="P2636" s="81" t="str">
        <f t="shared" si="381"/>
        <v/>
      </c>
      <c r="Q2636" s="5"/>
      <c r="R2636" s="81" t="str">
        <f t="shared" si="380"/>
        <v/>
      </c>
    </row>
    <row r="2637" spans="2:18" ht="13" x14ac:dyDescent="0.3">
      <c r="B2637" s="58">
        <f t="shared" si="392"/>
        <v>0</v>
      </c>
      <c r="C2637" s="58" t="str">
        <f t="shared" si="393"/>
        <v/>
      </c>
      <c r="D2637" s="58" t="str">
        <f>IF(OR(E2637=0,E2637=""),"",COUNTIF($E$7:E2637,E2637)&amp;E2637)</f>
        <v/>
      </c>
      <c r="E2637" s="58" t="str">
        <f t="shared" si="394"/>
        <v/>
      </c>
      <c r="F2637" s="57">
        <f t="shared" si="395"/>
        <v>0</v>
      </c>
      <c r="H2637" s="51"/>
      <c r="I2637" s="50"/>
      <c r="J2637" s="50"/>
      <c r="K2637" s="50"/>
      <c r="L2637" s="55" t="str">
        <f t="shared" si="396"/>
        <v/>
      </c>
      <c r="M2637" s="48"/>
      <c r="N2637" s="49"/>
      <c r="O2637" s="50"/>
      <c r="P2637" s="81" t="str">
        <f t="shared" si="381"/>
        <v/>
      </c>
      <c r="Q2637" s="5"/>
      <c r="R2637" s="81" t="str">
        <f t="shared" si="380"/>
        <v/>
      </c>
    </row>
    <row r="2638" spans="2:18" ht="13" x14ac:dyDescent="0.3">
      <c r="B2638" s="58">
        <f t="shared" si="392"/>
        <v>0</v>
      </c>
      <c r="C2638" s="58" t="str">
        <f t="shared" si="393"/>
        <v/>
      </c>
      <c r="D2638" s="58" t="str">
        <f>IF(OR(E2638=0,E2638=""),"",COUNTIF($E$7:E2638,E2638)&amp;E2638)</f>
        <v/>
      </c>
      <c r="E2638" s="58" t="str">
        <f t="shared" si="394"/>
        <v/>
      </c>
      <c r="F2638" s="57">
        <f t="shared" si="395"/>
        <v>0</v>
      </c>
      <c r="H2638" s="51"/>
      <c r="I2638" s="50"/>
      <c r="J2638" s="50"/>
      <c r="K2638" s="50"/>
      <c r="L2638" s="55" t="str">
        <f t="shared" si="396"/>
        <v/>
      </c>
      <c r="M2638" s="48"/>
      <c r="N2638" s="49"/>
      <c r="O2638" s="50"/>
      <c r="P2638" s="81" t="str">
        <f t="shared" si="381"/>
        <v/>
      </c>
      <c r="Q2638" s="5"/>
      <c r="R2638" s="81" t="str">
        <f t="shared" si="380"/>
        <v/>
      </c>
    </row>
    <row r="2639" spans="2:18" ht="13" x14ac:dyDescent="0.3">
      <c r="B2639" s="58">
        <f t="shared" si="392"/>
        <v>0</v>
      </c>
      <c r="C2639" s="58" t="str">
        <f t="shared" si="393"/>
        <v/>
      </c>
      <c r="D2639" s="58" t="str">
        <f>IF(OR(E2639=0,E2639=""),"",COUNTIF($E$7:E2639,E2639)&amp;E2639)</f>
        <v/>
      </c>
      <c r="E2639" s="58" t="str">
        <f t="shared" si="394"/>
        <v/>
      </c>
      <c r="F2639" s="57">
        <f t="shared" si="395"/>
        <v>0</v>
      </c>
      <c r="H2639" s="51"/>
      <c r="I2639" s="50"/>
      <c r="J2639" s="50"/>
      <c r="K2639" s="50"/>
      <c r="L2639" s="55" t="str">
        <f t="shared" si="396"/>
        <v/>
      </c>
      <c r="M2639" s="48"/>
      <c r="N2639" s="49"/>
      <c r="O2639" s="50"/>
      <c r="P2639" s="81" t="str">
        <f t="shared" si="381"/>
        <v/>
      </c>
      <c r="Q2639" s="5"/>
      <c r="R2639" s="81" t="str">
        <f t="shared" si="380"/>
        <v/>
      </c>
    </row>
    <row r="2640" spans="2:18" ht="13" x14ac:dyDescent="0.3">
      <c r="B2640" s="58">
        <f t="shared" si="392"/>
        <v>0</v>
      </c>
      <c r="C2640" s="58" t="str">
        <f t="shared" si="393"/>
        <v/>
      </c>
      <c r="D2640" s="58" t="str">
        <f>IF(OR(E2640=0,E2640=""),"",COUNTIF($E$7:E2640,E2640)&amp;E2640)</f>
        <v/>
      </c>
      <c r="E2640" s="58" t="str">
        <f t="shared" si="394"/>
        <v/>
      </c>
      <c r="F2640" s="57">
        <f t="shared" si="395"/>
        <v>0</v>
      </c>
      <c r="H2640" s="51"/>
      <c r="I2640" s="50"/>
      <c r="J2640" s="50"/>
      <c r="K2640" s="50"/>
      <c r="L2640" s="55" t="str">
        <f t="shared" si="396"/>
        <v/>
      </c>
      <c r="M2640" s="48"/>
      <c r="N2640" s="49"/>
      <c r="O2640" s="50"/>
      <c r="P2640" s="81" t="str">
        <f t="shared" si="381"/>
        <v/>
      </c>
      <c r="Q2640" s="5"/>
      <c r="R2640" s="81" t="str">
        <f t="shared" si="380"/>
        <v/>
      </c>
    </row>
    <row r="2641" spans="2:18" ht="13" x14ac:dyDescent="0.3">
      <c r="B2641" s="58">
        <f t="shared" si="392"/>
        <v>0</v>
      </c>
      <c r="C2641" s="58" t="str">
        <f t="shared" si="393"/>
        <v/>
      </c>
      <c r="D2641" s="58" t="str">
        <f>IF(OR(E2641=0,E2641=""),"",COUNTIF($E$7:E2641,E2641)&amp;E2641)</f>
        <v/>
      </c>
      <c r="E2641" s="58" t="str">
        <f t="shared" si="394"/>
        <v/>
      </c>
      <c r="F2641" s="57">
        <f t="shared" si="395"/>
        <v>0</v>
      </c>
      <c r="H2641" s="51"/>
      <c r="I2641" s="50"/>
      <c r="J2641" s="50"/>
      <c r="K2641" s="50"/>
      <c r="L2641" s="55" t="str">
        <f t="shared" si="396"/>
        <v/>
      </c>
      <c r="M2641" s="48"/>
      <c r="N2641" s="49"/>
      <c r="O2641" s="50"/>
      <c r="P2641" s="81" t="str">
        <f t="shared" si="381"/>
        <v/>
      </c>
      <c r="Q2641" s="5"/>
      <c r="R2641" s="81" t="str">
        <f t="shared" si="380"/>
        <v/>
      </c>
    </row>
    <row r="2642" spans="2:18" ht="13" x14ac:dyDescent="0.3">
      <c r="B2642" s="58">
        <f t="shared" si="392"/>
        <v>0</v>
      </c>
      <c r="C2642" s="58" t="str">
        <f t="shared" si="393"/>
        <v/>
      </c>
      <c r="D2642" s="58" t="str">
        <f>IF(OR(E2642=0,E2642=""),"",COUNTIF($E$7:E2642,E2642)&amp;E2642)</f>
        <v/>
      </c>
      <c r="E2642" s="58" t="str">
        <f t="shared" si="394"/>
        <v/>
      </c>
      <c r="F2642" s="57">
        <f t="shared" si="395"/>
        <v>0</v>
      </c>
      <c r="H2642" s="51"/>
      <c r="I2642" s="50"/>
      <c r="J2642" s="50"/>
      <c r="K2642" s="50"/>
      <c r="L2642" s="55" t="str">
        <f t="shared" si="396"/>
        <v/>
      </c>
      <c r="M2642" s="48"/>
      <c r="N2642" s="49"/>
      <c r="O2642" s="50"/>
      <c r="P2642" s="81" t="str">
        <f t="shared" si="381"/>
        <v/>
      </c>
      <c r="Q2642" s="5"/>
      <c r="R2642" s="81" t="str">
        <f t="shared" si="380"/>
        <v/>
      </c>
    </row>
    <row r="2643" spans="2:18" ht="13" x14ac:dyDescent="0.3">
      <c r="B2643" s="58">
        <f t="shared" si="392"/>
        <v>0</v>
      </c>
      <c r="C2643" s="58" t="str">
        <f t="shared" si="393"/>
        <v/>
      </c>
      <c r="D2643" s="58" t="str">
        <f>IF(OR(E2643=0,E2643=""),"",COUNTIF($E$7:E2643,E2643)&amp;E2643)</f>
        <v/>
      </c>
      <c r="E2643" s="58" t="str">
        <f t="shared" si="394"/>
        <v/>
      </c>
      <c r="F2643" s="57">
        <f t="shared" si="395"/>
        <v>0</v>
      </c>
      <c r="H2643" s="51"/>
      <c r="I2643" s="50"/>
      <c r="J2643" s="50"/>
      <c r="K2643" s="50"/>
      <c r="L2643" s="55" t="str">
        <f t="shared" si="396"/>
        <v/>
      </c>
      <c r="M2643" s="48"/>
      <c r="N2643" s="49"/>
      <c r="O2643" s="50"/>
      <c r="P2643" s="81" t="str">
        <f t="shared" si="381"/>
        <v/>
      </c>
      <c r="Q2643" s="5"/>
      <c r="R2643" s="81" t="str">
        <f t="shared" si="380"/>
        <v/>
      </c>
    </row>
    <row r="2644" spans="2:18" ht="13" x14ac:dyDescent="0.3">
      <c r="B2644" s="58">
        <f t="shared" si="392"/>
        <v>0</v>
      </c>
      <c r="C2644" s="58" t="str">
        <f t="shared" si="393"/>
        <v/>
      </c>
      <c r="D2644" s="58" t="str">
        <f>IF(OR(E2644=0,E2644=""),"",COUNTIF($E$7:E2644,E2644)&amp;E2644)</f>
        <v/>
      </c>
      <c r="E2644" s="58" t="str">
        <f t="shared" si="394"/>
        <v/>
      </c>
      <c r="F2644" s="57">
        <f t="shared" si="395"/>
        <v>0</v>
      </c>
      <c r="H2644" s="51"/>
      <c r="I2644" s="50"/>
      <c r="J2644" s="50"/>
      <c r="K2644" s="50"/>
      <c r="L2644" s="55" t="str">
        <f t="shared" si="396"/>
        <v/>
      </c>
      <c r="M2644" s="48"/>
      <c r="N2644" s="49"/>
      <c r="O2644" s="50"/>
      <c r="P2644" s="81" t="str">
        <f t="shared" si="381"/>
        <v/>
      </c>
      <c r="Q2644" s="5"/>
      <c r="R2644" s="81" t="str">
        <f t="shared" si="380"/>
        <v/>
      </c>
    </row>
    <row r="2645" spans="2:18" ht="13" x14ac:dyDescent="0.3">
      <c r="B2645" s="58">
        <f t="shared" si="392"/>
        <v>0</v>
      </c>
      <c r="C2645" s="58" t="str">
        <f t="shared" si="393"/>
        <v/>
      </c>
      <c r="D2645" s="58" t="str">
        <f>IF(OR(E2645=0,E2645=""),"",COUNTIF($E$7:E2645,E2645)&amp;E2645)</f>
        <v/>
      </c>
      <c r="E2645" s="58" t="str">
        <f t="shared" si="394"/>
        <v/>
      </c>
      <c r="F2645" s="57">
        <f t="shared" si="395"/>
        <v>0</v>
      </c>
      <c r="H2645" s="51"/>
      <c r="I2645" s="50"/>
      <c r="J2645" s="50"/>
      <c r="K2645" s="50"/>
      <c r="L2645" s="55" t="str">
        <f t="shared" si="396"/>
        <v/>
      </c>
      <c r="M2645" s="48"/>
      <c r="N2645" s="49"/>
      <c r="O2645" s="50"/>
      <c r="P2645" s="81" t="str">
        <f t="shared" si="381"/>
        <v/>
      </c>
      <c r="Q2645" s="5"/>
      <c r="R2645" s="81" t="str">
        <f t="shared" si="380"/>
        <v/>
      </c>
    </row>
    <row r="2646" spans="2:18" ht="13" x14ac:dyDescent="0.3">
      <c r="B2646" s="58">
        <f t="shared" si="392"/>
        <v>0</v>
      </c>
      <c r="C2646" s="58" t="str">
        <f t="shared" si="393"/>
        <v/>
      </c>
      <c r="D2646" s="58" t="str">
        <f>IF(OR(E2646=0,E2646=""),"",COUNTIF($E$7:E2646,E2646)&amp;E2646)</f>
        <v/>
      </c>
      <c r="E2646" s="58" t="str">
        <f t="shared" si="394"/>
        <v/>
      </c>
      <c r="F2646" s="57">
        <f t="shared" si="395"/>
        <v>0</v>
      </c>
      <c r="H2646" s="51"/>
      <c r="I2646" s="50"/>
      <c r="J2646" s="50"/>
      <c r="K2646" s="50"/>
      <c r="L2646" s="55" t="str">
        <f t="shared" si="396"/>
        <v/>
      </c>
      <c r="M2646" s="48"/>
      <c r="N2646" s="49"/>
      <c r="O2646" s="50"/>
      <c r="P2646" s="81" t="str">
        <f t="shared" si="381"/>
        <v/>
      </c>
      <c r="Q2646" s="5"/>
      <c r="R2646" s="81" t="str">
        <f t="shared" si="380"/>
        <v/>
      </c>
    </row>
    <row r="2647" spans="2:18" ht="13" x14ac:dyDescent="0.3">
      <c r="B2647" s="58">
        <f t="shared" si="392"/>
        <v>0</v>
      </c>
      <c r="C2647" s="58" t="str">
        <f t="shared" si="393"/>
        <v/>
      </c>
      <c r="D2647" s="58" t="str">
        <f>IF(OR(E2647=0,E2647=""),"",COUNTIF($E$7:E2647,E2647)&amp;E2647)</f>
        <v/>
      </c>
      <c r="E2647" s="58" t="str">
        <f t="shared" si="394"/>
        <v/>
      </c>
      <c r="F2647" s="57">
        <f t="shared" si="395"/>
        <v>0</v>
      </c>
      <c r="H2647" s="51"/>
      <c r="I2647" s="50"/>
      <c r="J2647" s="50"/>
      <c r="K2647" s="50"/>
      <c r="L2647" s="55" t="str">
        <f t="shared" si="396"/>
        <v/>
      </c>
      <c r="M2647" s="48"/>
      <c r="N2647" s="49"/>
      <c r="O2647" s="50"/>
      <c r="P2647" s="81" t="str">
        <f t="shared" si="381"/>
        <v/>
      </c>
      <c r="Q2647" s="5"/>
      <c r="R2647" s="81" t="str">
        <f t="shared" si="380"/>
        <v/>
      </c>
    </row>
    <row r="2648" spans="2:18" ht="13" x14ac:dyDescent="0.3">
      <c r="B2648" s="58">
        <f t="shared" si="392"/>
        <v>0</v>
      </c>
      <c r="C2648" s="58" t="str">
        <f t="shared" si="393"/>
        <v/>
      </c>
      <c r="D2648" s="58" t="str">
        <f>IF(OR(E2648=0,E2648=""),"",COUNTIF($E$7:E2648,E2648)&amp;E2648)</f>
        <v/>
      </c>
      <c r="E2648" s="58" t="str">
        <f t="shared" si="394"/>
        <v/>
      </c>
      <c r="F2648" s="57">
        <f t="shared" si="395"/>
        <v>0</v>
      </c>
      <c r="H2648" s="51"/>
      <c r="I2648" s="50"/>
      <c r="J2648" s="50"/>
      <c r="K2648" s="50"/>
      <c r="L2648" s="55" t="str">
        <f t="shared" si="396"/>
        <v/>
      </c>
      <c r="M2648" s="48"/>
      <c r="N2648" s="49"/>
      <c r="O2648" s="50"/>
      <c r="P2648" s="81" t="str">
        <f t="shared" si="381"/>
        <v/>
      </c>
      <c r="Q2648" s="5"/>
      <c r="R2648" s="81" t="str">
        <f t="shared" si="380"/>
        <v/>
      </c>
    </row>
    <row r="2649" spans="2:18" ht="13" x14ac:dyDescent="0.3">
      <c r="B2649" s="58">
        <f t="shared" si="392"/>
        <v>0</v>
      </c>
      <c r="C2649" s="58" t="str">
        <f t="shared" si="393"/>
        <v/>
      </c>
      <c r="D2649" s="58" t="str">
        <f>IF(OR(E2649=0,E2649=""),"",COUNTIF($E$7:E2649,E2649)&amp;E2649)</f>
        <v/>
      </c>
      <c r="E2649" s="58" t="str">
        <f t="shared" si="394"/>
        <v/>
      </c>
      <c r="F2649" s="57">
        <f t="shared" si="395"/>
        <v>0</v>
      </c>
      <c r="H2649" s="51"/>
      <c r="I2649" s="50"/>
      <c r="J2649" s="50"/>
      <c r="K2649" s="50"/>
      <c r="L2649" s="55" t="str">
        <f t="shared" si="396"/>
        <v/>
      </c>
      <c r="M2649" s="48"/>
      <c r="N2649" s="49"/>
      <c r="O2649" s="50"/>
      <c r="P2649" s="81" t="str">
        <f t="shared" si="381"/>
        <v/>
      </c>
      <c r="Q2649" s="5"/>
      <c r="R2649" s="81" t="str">
        <f t="shared" si="380"/>
        <v/>
      </c>
    </row>
    <row r="2650" spans="2:18" ht="13" x14ac:dyDescent="0.3">
      <c r="B2650" s="58">
        <f t="shared" si="392"/>
        <v>0</v>
      </c>
      <c r="C2650" s="58" t="str">
        <f t="shared" si="393"/>
        <v/>
      </c>
      <c r="D2650" s="58" t="str">
        <f>IF(OR(E2650=0,E2650=""),"",COUNTIF($E$7:E2650,E2650)&amp;E2650)</f>
        <v/>
      </c>
      <c r="E2650" s="58" t="str">
        <f t="shared" si="394"/>
        <v/>
      </c>
      <c r="F2650" s="57">
        <f t="shared" si="395"/>
        <v>0</v>
      </c>
      <c r="H2650" s="51"/>
      <c r="I2650" s="50"/>
      <c r="J2650" s="50"/>
      <c r="K2650" s="50"/>
      <c r="L2650" s="55" t="str">
        <f t="shared" si="396"/>
        <v/>
      </c>
      <c r="M2650" s="48"/>
      <c r="N2650" s="49"/>
      <c r="O2650" s="50"/>
      <c r="P2650" s="81" t="str">
        <f t="shared" si="381"/>
        <v/>
      </c>
      <c r="Q2650" s="5"/>
      <c r="R2650" s="81" t="str">
        <f t="shared" si="380"/>
        <v/>
      </c>
    </row>
    <row r="2651" spans="2:18" ht="13" x14ac:dyDescent="0.3">
      <c r="B2651" s="58">
        <f t="shared" si="392"/>
        <v>0</v>
      </c>
      <c r="C2651" s="58" t="str">
        <f t="shared" si="393"/>
        <v/>
      </c>
      <c r="D2651" s="58" t="str">
        <f>IF(OR(E2651=0,E2651=""),"",COUNTIF($E$7:E2651,E2651)&amp;E2651)</f>
        <v/>
      </c>
      <c r="E2651" s="58" t="str">
        <f t="shared" si="394"/>
        <v/>
      </c>
      <c r="F2651" s="57">
        <f t="shared" si="395"/>
        <v>0</v>
      </c>
      <c r="H2651" s="51"/>
      <c r="I2651" s="50"/>
      <c r="J2651" s="50"/>
      <c r="K2651" s="50"/>
      <c r="L2651" s="55" t="str">
        <f t="shared" si="396"/>
        <v/>
      </c>
      <c r="M2651" s="48"/>
      <c r="N2651" s="49"/>
      <c r="O2651" s="50"/>
      <c r="P2651" s="81" t="str">
        <f t="shared" si="381"/>
        <v/>
      </c>
      <c r="Q2651" s="5"/>
      <c r="R2651" s="81" t="str">
        <f t="shared" ref="R2651:R2720" si="397">IF($O2651&gt;0,$O2651,IF($H2651&gt;0,IF($O2652&gt;0,$O2652,""),""))</f>
        <v/>
      </c>
    </row>
    <row r="2652" spans="2:18" ht="13" x14ac:dyDescent="0.3">
      <c r="B2652" s="58">
        <f t="shared" si="392"/>
        <v>0</v>
      </c>
      <c r="C2652" s="58" t="str">
        <f t="shared" si="393"/>
        <v/>
      </c>
      <c r="D2652" s="58" t="str">
        <f>IF(OR(E2652=0,E2652=""),"",COUNTIF($E$7:E2652,E2652)&amp;E2652)</f>
        <v/>
      </c>
      <c r="E2652" s="58" t="str">
        <f t="shared" si="394"/>
        <v/>
      </c>
      <c r="F2652" s="57">
        <f t="shared" si="395"/>
        <v>0</v>
      </c>
      <c r="H2652" s="51"/>
      <c r="I2652" s="50"/>
      <c r="J2652" s="50"/>
      <c r="K2652" s="50"/>
      <c r="L2652" s="55" t="str">
        <f t="shared" si="396"/>
        <v/>
      </c>
      <c r="M2652" s="48"/>
      <c r="N2652" s="49"/>
      <c r="O2652" s="50"/>
      <c r="P2652" s="81" t="str">
        <f t="shared" ref="P2652:P2721" si="398">IF(O2652&gt;0,O2652,IF(H2652&gt;0,IF(OR(P2651="F.TTD",P2651=""),R2653,P2651),""))</f>
        <v/>
      </c>
      <c r="Q2652" s="5"/>
      <c r="R2652" s="81" t="str">
        <f t="shared" si="397"/>
        <v/>
      </c>
    </row>
    <row r="2653" spans="2:18" ht="13" x14ac:dyDescent="0.3">
      <c r="B2653" s="58">
        <f t="shared" si="392"/>
        <v>0</v>
      </c>
      <c r="C2653" s="58" t="str">
        <f t="shared" si="393"/>
        <v/>
      </c>
      <c r="D2653" s="58" t="str">
        <f>IF(OR(E2653=0,E2653=""),"",COUNTIF($E$7:E2653,E2653)&amp;E2653)</f>
        <v/>
      </c>
      <c r="E2653" s="58" t="str">
        <f t="shared" si="394"/>
        <v/>
      </c>
      <c r="F2653" s="57">
        <f t="shared" si="395"/>
        <v>0</v>
      </c>
      <c r="H2653" s="51"/>
      <c r="I2653" s="50"/>
      <c r="J2653" s="50"/>
      <c r="K2653" s="50"/>
      <c r="L2653" s="55" t="str">
        <f t="shared" si="396"/>
        <v/>
      </c>
      <c r="M2653" s="48"/>
      <c r="N2653" s="49"/>
      <c r="O2653" s="50"/>
      <c r="P2653" s="81" t="str">
        <f t="shared" si="398"/>
        <v/>
      </c>
      <c r="Q2653" s="5"/>
      <c r="R2653" s="81" t="str">
        <f t="shared" si="397"/>
        <v/>
      </c>
    </row>
    <row r="2654" spans="2:18" ht="13" x14ac:dyDescent="0.3">
      <c r="B2654" s="58">
        <f t="shared" si="392"/>
        <v>0</v>
      </c>
      <c r="C2654" s="58" t="str">
        <f t="shared" si="393"/>
        <v/>
      </c>
      <c r="D2654" s="58" t="str">
        <f>IF(OR(E2654=0,E2654=""),"",COUNTIF($E$7:E2654,E2654)&amp;E2654)</f>
        <v/>
      </c>
      <c r="E2654" s="58" t="str">
        <f t="shared" si="394"/>
        <v/>
      </c>
      <c r="F2654" s="57">
        <f t="shared" si="395"/>
        <v>0</v>
      </c>
      <c r="H2654" s="51"/>
      <c r="I2654" s="50"/>
      <c r="J2654" s="50"/>
      <c r="K2654" s="50"/>
      <c r="L2654" s="55" t="str">
        <f t="shared" si="396"/>
        <v/>
      </c>
      <c r="M2654" s="48"/>
      <c r="N2654" s="49"/>
      <c r="O2654" s="50"/>
      <c r="P2654" s="81" t="str">
        <f t="shared" si="398"/>
        <v/>
      </c>
      <c r="Q2654" s="5"/>
      <c r="R2654" s="81" t="str">
        <f t="shared" si="397"/>
        <v/>
      </c>
    </row>
    <row r="2655" spans="2:18" ht="13" x14ac:dyDescent="0.3">
      <c r="B2655" s="58">
        <f t="shared" si="392"/>
        <v>0</v>
      </c>
      <c r="C2655" s="58" t="str">
        <f t="shared" si="393"/>
        <v/>
      </c>
      <c r="D2655" s="58" t="str">
        <f>IF(OR(E2655=0,E2655=""),"",COUNTIF($E$7:E2655,E2655)&amp;E2655)</f>
        <v/>
      </c>
      <c r="E2655" s="58" t="str">
        <f t="shared" si="394"/>
        <v/>
      </c>
      <c r="F2655" s="57">
        <f t="shared" si="395"/>
        <v>0</v>
      </c>
      <c r="H2655" s="51"/>
      <c r="I2655" s="50"/>
      <c r="J2655" s="50"/>
      <c r="K2655" s="50"/>
      <c r="L2655" s="55" t="str">
        <f t="shared" si="396"/>
        <v/>
      </c>
      <c r="M2655" s="48"/>
      <c r="N2655" s="49"/>
      <c r="O2655" s="50"/>
      <c r="P2655" s="81" t="str">
        <f t="shared" si="398"/>
        <v/>
      </c>
      <c r="Q2655" s="5"/>
      <c r="R2655" s="81" t="str">
        <f t="shared" si="397"/>
        <v/>
      </c>
    </row>
    <row r="2656" spans="2:18" ht="13" x14ac:dyDescent="0.3">
      <c r="B2656" s="58">
        <f t="shared" ref="B2656:B2725" si="399">IF(C2656&lt;&gt;"","",K2656)</f>
        <v>0</v>
      </c>
      <c r="C2656" s="58" t="str">
        <f t="shared" ref="C2656:C2725" si="400">IF(LEFT(I2656,3)="JP-",K2656,"")</f>
        <v/>
      </c>
      <c r="D2656" s="58" t="str">
        <f>IF(OR(E2656=0,E2656=""),"",COUNTIF($E$7:E2656,E2656)&amp;E2656)</f>
        <v/>
      </c>
      <c r="E2656" s="58" t="str">
        <f t="shared" ref="E2656:E2725" si="401">IF(K2656=Filter_BB,K2656,"")</f>
        <v/>
      </c>
      <c r="F2656" s="57">
        <f t="shared" ref="F2656:F2725" si="402">IF(J2656="",0,1)</f>
        <v>0</v>
      </c>
      <c r="H2656" s="51"/>
      <c r="I2656" s="50"/>
      <c r="J2656" s="50"/>
      <c r="K2656" s="50"/>
      <c r="L2656" s="55" t="str">
        <f t="shared" si="396"/>
        <v/>
      </c>
      <c r="M2656" s="48"/>
      <c r="N2656" s="49"/>
      <c r="O2656" s="50"/>
      <c r="P2656" s="81" t="str">
        <f t="shared" si="398"/>
        <v/>
      </c>
      <c r="Q2656" s="5"/>
      <c r="R2656" s="81" t="str">
        <f t="shared" si="397"/>
        <v/>
      </c>
    </row>
    <row r="2657" spans="2:18" ht="13" x14ac:dyDescent="0.3">
      <c r="B2657" s="58">
        <f t="shared" si="399"/>
        <v>0</v>
      </c>
      <c r="C2657" s="58" t="str">
        <f t="shared" si="400"/>
        <v/>
      </c>
      <c r="D2657" s="58" t="str">
        <f>IF(OR(E2657=0,E2657=""),"",COUNTIF($E$7:E2657,E2657)&amp;E2657)</f>
        <v/>
      </c>
      <c r="E2657" s="58" t="str">
        <f t="shared" si="401"/>
        <v/>
      </c>
      <c r="F2657" s="57">
        <f t="shared" si="402"/>
        <v>0</v>
      </c>
      <c r="H2657" s="51"/>
      <c r="I2657" s="50"/>
      <c r="J2657" s="50"/>
      <c r="K2657" s="50"/>
      <c r="L2657" s="55" t="str">
        <f t="shared" si="396"/>
        <v/>
      </c>
      <c r="M2657" s="48"/>
      <c r="N2657" s="49"/>
      <c r="O2657" s="50"/>
      <c r="P2657" s="81" t="str">
        <f t="shared" si="398"/>
        <v/>
      </c>
      <c r="Q2657" s="5"/>
      <c r="R2657" s="81" t="str">
        <f t="shared" si="397"/>
        <v/>
      </c>
    </row>
    <row r="2658" spans="2:18" ht="13" x14ac:dyDescent="0.3">
      <c r="B2658" s="58">
        <f t="shared" si="399"/>
        <v>0</v>
      </c>
      <c r="C2658" s="58" t="str">
        <f t="shared" si="400"/>
        <v/>
      </c>
      <c r="D2658" s="58" t="str">
        <f>IF(OR(E2658=0,E2658=""),"",COUNTIF($E$7:E2658,E2658)&amp;E2658)</f>
        <v/>
      </c>
      <c r="E2658" s="58" t="str">
        <f t="shared" si="401"/>
        <v/>
      </c>
      <c r="F2658" s="57">
        <f t="shared" si="402"/>
        <v>0</v>
      </c>
      <c r="H2658" s="51"/>
      <c r="I2658" s="50"/>
      <c r="J2658" s="50"/>
      <c r="K2658" s="50"/>
      <c r="L2658" s="55" t="str">
        <f t="shared" si="396"/>
        <v/>
      </c>
      <c r="M2658" s="48"/>
      <c r="N2658" s="49"/>
      <c r="O2658" s="50"/>
      <c r="P2658" s="81" t="str">
        <f t="shared" si="398"/>
        <v/>
      </c>
      <c r="Q2658" s="5"/>
      <c r="R2658" s="81" t="str">
        <f t="shared" si="397"/>
        <v/>
      </c>
    </row>
    <row r="2659" spans="2:18" ht="13" x14ac:dyDescent="0.3">
      <c r="B2659" s="58">
        <f t="shared" si="399"/>
        <v>0</v>
      </c>
      <c r="C2659" s="58" t="str">
        <f t="shared" si="400"/>
        <v/>
      </c>
      <c r="D2659" s="58" t="str">
        <f>IF(OR(E2659=0,E2659=""),"",COUNTIF($E$7:E2659,E2659)&amp;E2659)</f>
        <v/>
      </c>
      <c r="E2659" s="58" t="str">
        <f t="shared" si="401"/>
        <v/>
      </c>
      <c r="F2659" s="57">
        <f t="shared" si="402"/>
        <v>0</v>
      </c>
      <c r="H2659" s="51"/>
      <c r="I2659" s="50"/>
      <c r="J2659" s="50"/>
      <c r="K2659" s="50"/>
      <c r="L2659" s="55" t="str">
        <f t="shared" si="396"/>
        <v/>
      </c>
      <c r="M2659" s="48"/>
      <c r="N2659" s="49"/>
      <c r="O2659" s="50"/>
      <c r="P2659" s="81" t="str">
        <f t="shared" si="398"/>
        <v/>
      </c>
      <c r="Q2659" s="5"/>
      <c r="R2659" s="81" t="str">
        <f t="shared" si="397"/>
        <v/>
      </c>
    </row>
    <row r="2660" spans="2:18" ht="13" x14ac:dyDescent="0.3">
      <c r="B2660" s="58">
        <f t="shared" si="399"/>
        <v>0</v>
      </c>
      <c r="C2660" s="58" t="str">
        <f t="shared" si="400"/>
        <v/>
      </c>
      <c r="D2660" s="58" t="str">
        <f>IF(OR(E2660=0,E2660=""),"",COUNTIF($E$7:E2660,E2660)&amp;E2660)</f>
        <v/>
      </c>
      <c r="E2660" s="58" t="str">
        <f t="shared" si="401"/>
        <v/>
      </c>
      <c r="F2660" s="57">
        <f t="shared" si="402"/>
        <v>0</v>
      </c>
      <c r="H2660" s="51"/>
      <c r="I2660" s="50"/>
      <c r="J2660" s="50"/>
      <c r="K2660" s="50"/>
      <c r="L2660" s="55" t="str">
        <f t="shared" si="396"/>
        <v/>
      </c>
      <c r="M2660" s="48"/>
      <c r="N2660" s="49"/>
      <c r="O2660" s="50"/>
      <c r="P2660" s="81" t="str">
        <f t="shared" si="398"/>
        <v/>
      </c>
      <c r="Q2660" s="5"/>
      <c r="R2660" s="81" t="str">
        <f t="shared" si="397"/>
        <v/>
      </c>
    </row>
    <row r="2661" spans="2:18" ht="13" x14ac:dyDescent="0.3">
      <c r="B2661" s="58">
        <f t="shared" si="399"/>
        <v>0</v>
      </c>
      <c r="C2661" s="58" t="str">
        <f t="shared" si="400"/>
        <v/>
      </c>
      <c r="D2661" s="58" t="str">
        <f>IF(OR(E2661=0,E2661=""),"",COUNTIF($E$7:E2661,E2661)&amp;E2661)</f>
        <v/>
      </c>
      <c r="E2661" s="58" t="str">
        <f t="shared" si="401"/>
        <v/>
      </c>
      <c r="F2661" s="57">
        <f t="shared" si="402"/>
        <v>0</v>
      </c>
      <c r="H2661" s="51"/>
      <c r="I2661" s="50"/>
      <c r="J2661" s="50"/>
      <c r="K2661" s="50"/>
      <c r="L2661" s="55" t="str">
        <f t="shared" si="396"/>
        <v/>
      </c>
      <c r="M2661" s="48"/>
      <c r="N2661" s="49"/>
      <c r="O2661" s="50"/>
      <c r="P2661" s="81" t="str">
        <f t="shared" si="398"/>
        <v/>
      </c>
      <c r="Q2661" s="5"/>
      <c r="R2661" s="81" t="str">
        <f t="shared" si="397"/>
        <v/>
      </c>
    </row>
    <row r="2662" spans="2:18" ht="13" x14ac:dyDescent="0.3">
      <c r="B2662" s="58">
        <f t="shared" si="399"/>
        <v>0</v>
      </c>
      <c r="C2662" s="58" t="str">
        <f t="shared" si="400"/>
        <v/>
      </c>
      <c r="D2662" s="58" t="str">
        <f>IF(OR(E2662=0,E2662=""),"",COUNTIF($E$7:E2662,E2662)&amp;E2662)</f>
        <v/>
      </c>
      <c r="E2662" s="58" t="str">
        <f t="shared" si="401"/>
        <v/>
      </c>
      <c r="F2662" s="57">
        <f t="shared" si="402"/>
        <v>0</v>
      </c>
      <c r="H2662" s="51"/>
      <c r="I2662" s="50"/>
      <c r="J2662" s="50"/>
      <c r="K2662" s="50"/>
      <c r="L2662" s="55" t="str">
        <f t="shared" si="396"/>
        <v/>
      </c>
      <c r="M2662" s="48"/>
      <c r="N2662" s="49"/>
      <c r="O2662" s="50"/>
      <c r="P2662" s="81" t="str">
        <f t="shared" si="398"/>
        <v/>
      </c>
      <c r="Q2662" s="5"/>
      <c r="R2662" s="81" t="str">
        <f t="shared" si="397"/>
        <v/>
      </c>
    </row>
    <row r="2663" spans="2:18" ht="13" x14ac:dyDescent="0.3">
      <c r="B2663" s="58">
        <f t="shared" si="399"/>
        <v>0</v>
      </c>
      <c r="C2663" s="58" t="str">
        <f t="shared" si="400"/>
        <v/>
      </c>
      <c r="D2663" s="58" t="str">
        <f>IF(OR(E2663=0,E2663=""),"",COUNTIF($E$7:E2663,E2663)&amp;E2663)</f>
        <v/>
      </c>
      <c r="E2663" s="58" t="str">
        <f t="shared" si="401"/>
        <v/>
      </c>
      <c r="F2663" s="57">
        <f t="shared" si="402"/>
        <v>0</v>
      </c>
      <c r="H2663" s="51"/>
      <c r="I2663" s="50"/>
      <c r="J2663" s="50"/>
      <c r="K2663" s="50"/>
      <c r="L2663" s="55" t="str">
        <f t="shared" si="396"/>
        <v/>
      </c>
      <c r="M2663" s="48"/>
      <c r="N2663" s="49"/>
      <c r="O2663" s="50"/>
      <c r="P2663" s="81" t="str">
        <f t="shared" si="398"/>
        <v/>
      </c>
      <c r="Q2663" s="5"/>
      <c r="R2663" s="81" t="str">
        <f t="shared" si="397"/>
        <v/>
      </c>
    </row>
    <row r="2664" spans="2:18" ht="13" x14ac:dyDescent="0.3">
      <c r="B2664" s="58">
        <f t="shared" si="399"/>
        <v>0</v>
      </c>
      <c r="C2664" s="58" t="str">
        <f t="shared" si="400"/>
        <v/>
      </c>
      <c r="D2664" s="58" t="str">
        <f>IF(OR(E2664=0,E2664=""),"",COUNTIF($E$7:E2664,E2664)&amp;E2664)</f>
        <v/>
      </c>
      <c r="E2664" s="58" t="str">
        <f t="shared" si="401"/>
        <v/>
      </c>
      <c r="F2664" s="57">
        <f t="shared" si="402"/>
        <v>0</v>
      </c>
      <c r="H2664" s="51"/>
      <c r="I2664" s="50"/>
      <c r="J2664" s="50"/>
      <c r="K2664" s="50"/>
      <c r="L2664" s="55" t="str">
        <f t="shared" si="396"/>
        <v/>
      </c>
      <c r="M2664" s="48"/>
      <c r="N2664" s="49"/>
      <c r="O2664" s="50"/>
      <c r="P2664" s="81" t="str">
        <f t="shared" si="398"/>
        <v/>
      </c>
      <c r="Q2664" s="5"/>
      <c r="R2664" s="81" t="str">
        <f t="shared" si="397"/>
        <v/>
      </c>
    </row>
    <row r="2665" spans="2:18" ht="13" x14ac:dyDescent="0.3">
      <c r="B2665" s="58">
        <f t="shared" si="399"/>
        <v>0</v>
      </c>
      <c r="C2665" s="58" t="str">
        <f t="shared" si="400"/>
        <v/>
      </c>
      <c r="D2665" s="58" t="str">
        <f>IF(OR(E2665=0,E2665=""),"",COUNTIF($E$7:E2665,E2665)&amp;E2665)</f>
        <v/>
      </c>
      <c r="E2665" s="58" t="str">
        <f t="shared" si="401"/>
        <v/>
      </c>
      <c r="F2665" s="57">
        <f t="shared" si="402"/>
        <v>0</v>
      </c>
      <c r="H2665" s="51"/>
      <c r="I2665" s="50"/>
      <c r="J2665" s="50"/>
      <c r="K2665" s="50"/>
      <c r="L2665" s="55" t="str">
        <f t="shared" si="396"/>
        <v/>
      </c>
      <c r="M2665" s="48"/>
      <c r="N2665" s="49"/>
      <c r="O2665" s="50"/>
      <c r="P2665" s="81" t="str">
        <f t="shared" si="398"/>
        <v/>
      </c>
      <c r="Q2665" s="5"/>
      <c r="R2665" s="81" t="str">
        <f t="shared" si="397"/>
        <v/>
      </c>
    </row>
    <row r="2666" spans="2:18" ht="13" x14ac:dyDescent="0.3">
      <c r="B2666" s="58">
        <f t="shared" si="399"/>
        <v>0</v>
      </c>
      <c r="C2666" s="58" t="str">
        <f t="shared" si="400"/>
        <v/>
      </c>
      <c r="D2666" s="58" t="str">
        <f>IF(OR(E2666=0,E2666=""),"",COUNTIF($E$7:E2666,E2666)&amp;E2666)</f>
        <v/>
      </c>
      <c r="E2666" s="58" t="str">
        <f t="shared" si="401"/>
        <v/>
      </c>
      <c r="F2666" s="57">
        <f t="shared" si="402"/>
        <v>0</v>
      </c>
      <c r="H2666" s="51"/>
      <c r="I2666" s="50"/>
      <c r="J2666" s="50"/>
      <c r="K2666" s="50"/>
      <c r="L2666" s="55" t="str">
        <f t="shared" si="396"/>
        <v/>
      </c>
      <c r="M2666" s="48"/>
      <c r="N2666" s="49"/>
      <c r="O2666" s="50"/>
      <c r="P2666" s="81" t="str">
        <f t="shared" si="398"/>
        <v/>
      </c>
      <c r="Q2666" s="5"/>
      <c r="R2666" s="81" t="str">
        <f t="shared" si="397"/>
        <v/>
      </c>
    </row>
    <row r="2667" spans="2:18" ht="13" x14ac:dyDescent="0.3">
      <c r="B2667" s="58">
        <f t="shared" si="399"/>
        <v>0</v>
      </c>
      <c r="C2667" s="58" t="str">
        <f t="shared" si="400"/>
        <v/>
      </c>
      <c r="D2667" s="58" t="str">
        <f>IF(OR(E2667=0,E2667=""),"",COUNTIF($E$7:E2667,E2667)&amp;E2667)</f>
        <v/>
      </c>
      <c r="E2667" s="58" t="str">
        <f t="shared" si="401"/>
        <v/>
      </c>
      <c r="F2667" s="57">
        <f t="shared" si="402"/>
        <v>0</v>
      </c>
      <c r="H2667" s="51"/>
      <c r="I2667" s="50"/>
      <c r="J2667" s="50"/>
      <c r="K2667" s="50"/>
      <c r="L2667" s="55" t="str">
        <f t="shared" si="396"/>
        <v/>
      </c>
      <c r="M2667" s="48"/>
      <c r="N2667" s="49"/>
      <c r="O2667" s="50"/>
      <c r="P2667" s="81" t="str">
        <f t="shared" si="398"/>
        <v/>
      </c>
      <c r="Q2667" s="5"/>
      <c r="R2667" s="81" t="str">
        <f t="shared" si="397"/>
        <v/>
      </c>
    </row>
    <row r="2668" spans="2:18" ht="13" x14ac:dyDescent="0.3">
      <c r="B2668" s="58">
        <f t="shared" si="399"/>
        <v>0</v>
      </c>
      <c r="C2668" s="58" t="str">
        <f t="shared" si="400"/>
        <v/>
      </c>
      <c r="D2668" s="58" t="str">
        <f>IF(OR(E2668=0,E2668=""),"",COUNTIF($E$7:E2668,E2668)&amp;E2668)</f>
        <v/>
      </c>
      <c r="E2668" s="58" t="str">
        <f t="shared" si="401"/>
        <v/>
      </c>
      <c r="F2668" s="57">
        <f t="shared" si="402"/>
        <v>0</v>
      </c>
      <c r="H2668" s="51"/>
      <c r="I2668" s="50"/>
      <c r="J2668" s="50"/>
      <c r="K2668" s="50"/>
      <c r="L2668" s="55" t="str">
        <f t="shared" si="396"/>
        <v/>
      </c>
      <c r="M2668" s="48"/>
      <c r="N2668" s="49"/>
      <c r="O2668" s="50"/>
      <c r="P2668" s="81" t="str">
        <f t="shared" si="398"/>
        <v/>
      </c>
      <c r="Q2668" s="5"/>
      <c r="R2668" s="81" t="str">
        <f t="shared" si="397"/>
        <v/>
      </c>
    </row>
    <row r="2669" spans="2:18" ht="13" x14ac:dyDescent="0.3">
      <c r="B2669" s="58">
        <f t="shared" si="399"/>
        <v>0</v>
      </c>
      <c r="C2669" s="58" t="str">
        <f t="shared" si="400"/>
        <v/>
      </c>
      <c r="D2669" s="58" t="str">
        <f>IF(OR(E2669=0,E2669=""),"",COUNTIF($E$7:E2669,E2669)&amp;E2669)</f>
        <v/>
      </c>
      <c r="E2669" s="58" t="str">
        <f t="shared" si="401"/>
        <v/>
      </c>
      <c r="F2669" s="57">
        <f t="shared" si="402"/>
        <v>0</v>
      </c>
      <c r="H2669" s="51"/>
      <c r="I2669" s="50"/>
      <c r="J2669" s="50"/>
      <c r="K2669" s="50"/>
      <c r="L2669" s="55" t="str">
        <f t="shared" si="396"/>
        <v/>
      </c>
      <c r="M2669" s="48"/>
      <c r="N2669" s="49"/>
      <c r="O2669" s="50"/>
      <c r="P2669" s="81" t="str">
        <f t="shared" si="398"/>
        <v/>
      </c>
      <c r="Q2669" s="5"/>
      <c r="R2669" s="81" t="str">
        <f t="shared" si="397"/>
        <v/>
      </c>
    </row>
    <row r="2670" spans="2:18" ht="13" x14ac:dyDescent="0.3">
      <c r="B2670" s="58">
        <f t="shared" si="399"/>
        <v>0</v>
      </c>
      <c r="C2670" s="58" t="str">
        <f t="shared" si="400"/>
        <v/>
      </c>
      <c r="D2670" s="58" t="str">
        <f>IF(OR(E2670=0,E2670=""),"",COUNTIF($E$7:E2670,E2670)&amp;E2670)</f>
        <v/>
      </c>
      <c r="E2670" s="58" t="str">
        <f t="shared" si="401"/>
        <v/>
      </c>
      <c r="F2670" s="57">
        <f t="shared" si="402"/>
        <v>0</v>
      </c>
      <c r="H2670" s="51"/>
      <c r="I2670" s="50"/>
      <c r="J2670" s="50"/>
      <c r="K2670" s="50"/>
      <c r="L2670" s="55" t="str">
        <f t="shared" si="396"/>
        <v/>
      </c>
      <c r="M2670" s="48"/>
      <c r="N2670" s="49"/>
      <c r="O2670" s="50"/>
      <c r="P2670" s="81" t="str">
        <f t="shared" si="398"/>
        <v/>
      </c>
      <c r="Q2670" s="5"/>
      <c r="R2670" s="81" t="str">
        <f t="shared" si="397"/>
        <v/>
      </c>
    </row>
    <row r="2671" spans="2:18" ht="13" x14ac:dyDescent="0.3">
      <c r="B2671" s="58">
        <f t="shared" si="399"/>
        <v>0</v>
      </c>
      <c r="C2671" s="58" t="str">
        <f t="shared" si="400"/>
        <v/>
      </c>
      <c r="D2671" s="58" t="str">
        <f>IF(OR(E2671=0,E2671=""),"",COUNTIF($E$7:E2671,E2671)&amp;E2671)</f>
        <v/>
      </c>
      <c r="E2671" s="58" t="str">
        <f t="shared" si="401"/>
        <v/>
      </c>
      <c r="F2671" s="57">
        <f t="shared" si="402"/>
        <v>0</v>
      </c>
      <c r="H2671" s="51"/>
      <c r="I2671" s="50"/>
      <c r="J2671" s="50"/>
      <c r="K2671" s="50"/>
      <c r="L2671" s="55" t="str">
        <f t="shared" si="396"/>
        <v/>
      </c>
      <c r="M2671" s="48"/>
      <c r="N2671" s="49"/>
      <c r="O2671" s="50"/>
      <c r="P2671" s="81" t="str">
        <f t="shared" si="398"/>
        <v/>
      </c>
      <c r="Q2671" s="5"/>
      <c r="R2671" s="81" t="str">
        <f t="shared" si="397"/>
        <v/>
      </c>
    </row>
    <row r="2672" spans="2:18" ht="13" x14ac:dyDescent="0.3">
      <c r="B2672" s="58">
        <f t="shared" si="399"/>
        <v>0</v>
      </c>
      <c r="C2672" s="58" t="str">
        <f t="shared" si="400"/>
        <v/>
      </c>
      <c r="D2672" s="58" t="str">
        <f>IF(OR(E2672=0,E2672=""),"",COUNTIF($E$7:E2672,E2672)&amp;E2672)</f>
        <v/>
      </c>
      <c r="E2672" s="58" t="str">
        <f t="shared" si="401"/>
        <v/>
      </c>
      <c r="F2672" s="57">
        <f t="shared" si="402"/>
        <v>0</v>
      </c>
      <c r="H2672" s="51"/>
      <c r="I2672" s="50"/>
      <c r="J2672" s="50"/>
      <c r="K2672" s="50"/>
      <c r="L2672" s="55" t="str">
        <f t="shared" si="396"/>
        <v/>
      </c>
      <c r="M2672" s="48"/>
      <c r="N2672" s="49"/>
      <c r="O2672" s="50"/>
      <c r="P2672" s="81" t="str">
        <f t="shared" si="398"/>
        <v/>
      </c>
      <c r="Q2672" s="5"/>
      <c r="R2672" s="81" t="str">
        <f t="shared" si="397"/>
        <v/>
      </c>
    </row>
    <row r="2673" spans="2:18" ht="13" x14ac:dyDescent="0.3">
      <c r="B2673" s="58">
        <f t="shared" si="399"/>
        <v>0</v>
      </c>
      <c r="C2673" s="58" t="str">
        <f t="shared" si="400"/>
        <v/>
      </c>
      <c r="D2673" s="58" t="str">
        <f>IF(OR(E2673=0,E2673=""),"",COUNTIF($E$7:E2673,E2673)&amp;E2673)</f>
        <v/>
      </c>
      <c r="E2673" s="58" t="str">
        <f t="shared" si="401"/>
        <v/>
      </c>
      <c r="F2673" s="57">
        <f t="shared" si="402"/>
        <v>0</v>
      </c>
      <c r="H2673" s="51"/>
      <c r="I2673" s="50"/>
      <c r="J2673" s="50"/>
      <c r="K2673" s="50"/>
      <c r="L2673" s="55" t="str">
        <f t="shared" si="396"/>
        <v/>
      </c>
      <c r="M2673" s="48"/>
      <c r="N2673" s="49"/>
      <c r="O2673" s="50"/>
      <c r="P2673" s="81" t="str">
        <f t="shared" si="398"/>
        <v/>
      </c>
      <c r="Q2673" s="5"/>
      <c r="R2673" s="81" t="str">
        <f t="shared" si="397"/>
        <v/>
      </c>
    </row>
    <row r="2674" spans="2:18" ht="13" x14ac:dyDescent="0.3">
      <c r="B2674" s="58">
        <f t="shared" si="399"/>
        <v>0</v>
      </c>
      <c r="C2674" s="58" t="str">
        <f t="shared" si="400"/>
        <v/>
      </c>
      <c r="D2674" s="58" t="str">
        <f>IF(OR(E2674=0,E2674=""),"",COUNTIF($E$7:E2674,E2674)&amp;E2674)</f>
        <v/>
      </c>
      <c r="E2674" s="58" t="str">
        <f t="shared" si="401"/>
        <v/>
      </c>
      <c r="F2674" s="57">
        <f t="shared" si="402"/>
        <v>0</v>
      </c>
      <c r="H2674" s="51"/>
      <c r="I2674" s="50"/>
      <c r="J2674" s="50"/>
      <c r="K2674" s="50"/>
      <c r="L2674" s="55" t="str">
        <f t="shared" si="396"/>
        <v/>
      </c>
      <c r="M2674" s="48"/>
      <c r="N2674" s="49"/>
      <c r="O2674" s="50"/>
      <c r="P2674" s="81" t="str">
        <f t="shared" si="398"/>
        <v/>
      </c>
      <c r="Q2674" s="5"/>
      <c r="R2674" s="81" t="str">
        <f t="shared" si="397"/>
        <v/>
      </c>
    </row>
    <row r="2675" spans="2:18" ht="13" x14ac:dyDescent="0.3">
      <c r="B2675" s="58">
        <f t="shared" si="399"/>
        <v>0</v>
      </c>
      <c r="C2675" s="58" t="str">
        <f t="shared" si="400"/>
        <v/>
      </c>
      <c r="D2675" s="58" t="str">
        <f>IF(OR(E2675=0,E2675=""),"",COUNTIF($E$7:E2675,E2675)&amp;E2675)</f>
        <v/>
      </c>
      <c r="E2675" s="58" t="str">
        <f t="shared" si="401"/>
        <v/>
      </c>
      <c r="F2675" s="57">
        <f t="shared" si="402"/>
        <v>0</v>
      </c>
      <c r="H2675" s="51"/>
      <c r="I2675" s="50"/>
      <c r="J2675" s="50"/>
      <c r="K2675" s="50"/>
      <c r="L2675" s="55" t="str">
        <f t="shared" si="396"/>
        <v/>
      </c>
      <c r="M2675" s="48"/>
      <c r="N2675" s="49"/>
      <c r="O2675" s="50"/>
      <c r="P2675" s="81" t="str">
        <f t="shared" si="398"/>
        <v/>
      </c>
      <c r="Q2675" s="5"/>
      <c r="R2675" s="81" t="str">
        <f t="shared" si="397"/>
        <v/>
      </c>
    </row>
    <row r="2676" spans="2:18" ht="13" x14ac:dyDescent="0.3">
      <c r="B2676" s="58">
        <f t="shared" si="399"/>
        <v>0</v>
      </c>
      <c r="C2676" s="58" t="str">
        <f t="shared" si="400"/>
        <v/>
      </c>
      <c r="D2676" s="58" t="str">
        <f>IF(OR(E2676=0,E2676=""),"",COUNTIF($E$7:E2676,E2676)&amp;E2676)</f>
        <v/>
      </c>
      <c r="E2676" s="58" t="str">
        <f t="shared" si="401"/>
        <v/>
      </c>
      <c r="F2676" s="57">
        <f t="shared" si="402"/>
        <v>0</v>
      </c>
      <c r="H2676" s="51"/>
      <c r="I2676" s="50"/>
      <c r="J2676" s="50"/>
      <c r="K2676" s="50"/>
      <c r="L2676" s="55" t="str">
        <f t="shared" si="396"/>
        <v/>
      </c>
      <c r="M2676" s="48"/>
      <c r="N2676" s="49"/>
      <c r="O2676" s="50"/>
      <c r="P2676" s="81" t="str">
        <f t="shared" si="398"/>
        <v/>
      </c>
      <c r="Q2676" s="5"/>
      <c r="R2676" s="81" t="str">
        <f t="shared" si="397"/>
        <v/>
      </c>
    </row>
    <row r="2677" spans="2:18" ht="13" x14ac:dyDescent="0.3">
      <c r="B2677" s="58">
        <f t="shared" si="399"/>
        <v>0</v>
      </c>
      <c r="C2677" s="58" t="str">
        <f t="shared" si="400"/>
        <v/>
      </c>
      <c r="D2677" s="58" t="str">
        <f>IF(OR(E2677=0,E2677=""),"",COUNTIF($E$7:E2677,E2677)&amp;E2677)</f>
        <v/>
      </c>
      <c r="E2677" s="58" t="str">
        <f t="shared" si="401"/>
        <v/>
      </c>
      <c r="F2677" s="57">
        <f t="shared" si="402"/>
        <v>0</v>
      </c>
      <c r="H2677" s="51"/>
      <c r="I2677" s="50"/>
      <c r="J2677" s="50"/>
      <c r="K2677" s="50"/>
      <c r="L2677" s="55" t="str">
        <f t="shared" si="396"/>
        <v/>
      </c>
      <c r="M2677" s="48"/>
      <c r="N2677" s="49"/>
      <c r="O2677" s="50"/>
      <c r="P2677" s="81" t="str">
        <f t="shared" si="398"/>
        <v/>
      </c>
      <c r="Q2677" s="5"/>
      <c r="R2677" s="81" t="str">
        <f t="shared" si="397"/>
        <v/>
      </c>
    </row>
    <row r="2678" spans="2:18" ht="13" x14ac:dyDescent="0.3">
      <c r="B2678" s="58">
        <f t="shared" si="399"/>
        <v>0</v>
      </c>
      <c r="C2678" s="58" t="str">
        <f t="shared" si="400"/>
        <v/>
      </c>
      <c r="D2678" s="58" t="str">
        <f>IF(OR(E2678=0,E2678=""),"",COUNTIF($E$7:E2678,E2678)&amp;E2678)</f>
        <v/>
      </c>
      <c r="E2678" s="58" t="str">
        <f t="shared" si="401"/>
        <v/>
      </c>
      <c r="F2678" s="57">
        <f t="shared" si="402"/>
        <v>0</v>
      </c>
      <c r="H2678" s="51"/>
      <c r="I2678" s="50"/>
      <c r="J2678" s="50"/>
      <c r="K2678" s="50"/>
      <c r="L2678" s="55" t="str">
        <f t="shared" si="396"/>
        <v/>
      </c>
      <c r="M2678" s="48"/>
      <c r="N2678" s="49"/>
      <c r="O2678" s="50"/>
      <c r="P2678" s="81" t="str">
        <f t="shared" si="398"/>
        <v/>
      </c>
      <c r="Q2678" s="5"/>
      <c r="R2678" s="81" t="str">
        <f t="shared" si="397"/>
        <v/>
      </c>
    </row>
    <row r="2679" spans="2:18" ht="13" x14ac:dyDescent="0.3">
      <c r="B2679" s="58">
        <f t="shared" si="399"/>
        <v>0</v>
      </c>
      <c r="C2679" s="58" t="str">
        <f t="shared" si="400"/>
        <v/>
      </c>
      <c r="D2679" s="58" t="str">
        <f>IF(OR(E2679=0,E2679=""),"",COUNTIF($E$7:E2679,E2679)&amp;E2679)</f>
        <v/>
      </c>
      <c r="E2679" s="58" t="str">
        <f t="shared" si="401"/>
        <v/>
      </c>
      <c r="F2679" s="57">
        <f t="shared" si="402"/>
        <v>0</v>
      </c>
      <c r="H2679" s="51"/>
      <c r="I2679" s="50"/>
      <c r="J2679" s="50"/>
      <c r="K2679" s="50"/>
      <c r="L2679" s="55" t="str">
        <f t="shared" si="396"/>
        <v/>
      </c>
      <c r="M2679" s="48"/>
      <c r="N2679" s="49"/>
      <c r="O2679" s="50"/>
      <c r="P2679" s="81" t="str">
        <f t="shared" si="398"/>
        <v/>
      </c>
      <c r="Q2679" s="5"/>
      <c r="R2679" s="81" t="str">
        <f t="shared" si="397"/>
        <v/>
      </c>
    </row>
    <row r="2680" spans="2:18" ht="13" x14ac:dyDescent="0.3">
      <c r="B2680" s="58">
        <f t="shared" si="399"/>
        <v>0</v>
      </c>
      <c r="C2680" s="58" t="str">
        <f t="shared" si="400"/>
        <v/>
      </c>
      <c r="D2680" s="58" t="str">
        <f>IF(OR(E2680=0,E2680=""),"",COUNTIF($E$7:E2680,E2680)&amp;E2680)</f>
        <v/>
      </c>
      <c r="E2680" s="58" t="str">
        <f t="shared" si="401"/>
        <v/>
      </c>
      <c r="F2680" s="57">
        <f t="shared" si="402"/>
        <v>0</v>
      </c>
      <c r="H2680" s="51"/>
      <c r="I2680" s="50"/>
      <c r="J2680" s="50"/>
      <c r="K2680" s="50"/>
      <c r="L2680" s="55" t="str">
        <f t="shared" si="396"/>
        <v/>
      </c>
      <c r="M2680" s="48"/>
      <c r="N2680" s="49"/>
      <c r="O2680" s="50"/>
      <c r="P2680" s="81" t="str">
        <f t="shared" si="398"/>
        <v/>
      </c>
      <c r="Q2680" s="5"/>
      <c r="R2680" s="81" t="str">
        <f t="shared" si="397"/>
        <v/>
      </c>
    </row>
    <row r="2681" spans="2:18" ht="13" x14ac:dyDescent="0.3">
      <c r="B2681" s="58">
        <f t="shared" si="399"/>
        <v>0</v>
      </c>
      <c r="C2681" s="58" t="str">
        <f t="shared" si="400"/>
        <v/>
      </c>
      <c r="D2681" s="58" t="str">
        <f>IF(OR(E2681=0,E2681=""),"",COUNTIF($E$7:E2681,E2681)&amp;E2681)</f>
        <v/>
      </c>
      <c r="E2681" s="58" t="str">
        <f t="shared" si="401"/>
        <v/>
      </c>
      <c r="F2681" s="57">
        <f t="shared" si="402"/>
        <v>0</v>
      </c>
      <c r="H2681" s="51"/>
      <c r="I2681" s="50"/>
      <c r="J2681" s="50"/>
      <c r="K2681" s="50"/>
      <c r="L2681" s="55" t="str">
        <f t="shared" si="396"/>
        <v/>
      </c>
      <c r="M2681" s="48"/>
      <c r="N2681" s="49"/>
      <c r="O2681" s="50"/>
      <c r="P2681" s="81" t="str">
        <f t="shared" si="398"/>
        <v/>
      </c>
      <c r="Q2681" s="5"/>
      <c r="R2681" s="81" t="str">
        <f t="shared" si="397"/>
        <v/>
      </c>
    </row>
    <row r="2682" spans="2:18" ht="13" x14ac:dyDescent="0.3">
      <c r="B2682" s="58">
        <f t="shared" si="399"/>
        <v>0</v>
      </c>
      <c r="C2682" s="58" t="str">
        <f t="shared" si="400"/>
        <v/>
      </c>
      <c r="D2682" s="58" t="str">
        <f>IF(OR(E2682=0,E2682=""),"",COUNTIF($E$7:E2682,E2682)&amp;E2682)</f>
        <v/>
      </c>
      <c r="E2682" s="58" t="str">
        <f t="shared" si="401"/>
        <v/>
      </c>
      <c r="F2682" s="57">
        <f t="shared" si="402"/>
        <v>0</v>
      </c>
      <c r="H2682" s="51"/>
      <c r="I2682" s="50"/>
      <c r="J2682" s="50"/>
      <c r="K2682" s="50"/>
      <c r="L2682" s="55" t="str">
        <f t="shared" si="396"/>
        <v/>
      </c>
      <c r="M2682" s="48"/>
      <c r="N2682" s="49"/>
      <c r="O2682" s="50"/>
      <c r="P2682" s="81" t="str">
        <f t="shared" si="398"/>
        <v/>
      </c>
      <c r="Q2682" s="5"/>
      <c r="R2682" s="81" t="str">
        <f t="shared" si="397"/>
        <v/>
      </c>
    </row>
    <row r="2683" spans="2:18" ht="13" x14ac:dyDescent="0.3">
      <c r="B2683" s="58">
        <f t="shared" si="399"/>
        <v>0</v>
      </c>
      <c r="C2683" s="58" t="str">
        <f t="shared" si="400"/>
        <v/>
      </c>
      <c r="D2683" s="58" t="str">
        <f>IF(OR(E2683=0,E2683=""),"",COUNTIF($E$7:E2683,E2683)&amp;E2683)</f>
        <v/>
      </c>
      <c r="E2683" s="58" t="str">
        <f t="shared" si="401"/>
        <v/>
      </c>
      <c r="F2683" s="57">
        <f t="shared" si="402"/>
        <v>0</v>
      </c>
      <c r="H2683" s="51"/>
      <c r="I2683" s="50"/>
      <c r="J2683" s="50"/>
      <c r="K2683" s="50"/>
      <c r="L2683" s="55" t="str">
        <f t="shared" si="396"/>
        <v/>
      </c>
      <c r="M2683" s="48"/>
      <c r="N2683" s="49"/>
      <c r="O2683" s="50"/>
      <c r="P2683" s="81" t="str">
        <f t="shared" si="398"/>
        <v/>
      </c>
      <c r="Q2683" s="5"/>
      <c r="R2683" s="81" t="str">
        <f t="shared" si="397"/>
        <v/>
      </c>
    </row>
    <row r="2684" spans="2:18" ht="13" x14ac:dyDescent="0.3">
      <c r="B2684" s="58">
        <f t="shared" si="399"/>
        <v>0</v>
      </c>
      <c r="C2684" s="58" t="str">
        <f t="shared" si="400"/>
        <v/>
      </c>
      <c r="D2684" s="58" t="str">
        <f>IF(OR(E2684=0,E2684=""),"",COUNTIF($E$7:E2684,E2684)&amp;E2684)</f>
        <v/>
      </c>
      <c r="E2684" s="58" t="str">
        <f t="shared" si="401"/>
        <v/>
      </c>
      <c r="F2684" s="57">
        <f t="shared" si="402"/>
        <v>0</v>
      </c>
      <c r="H2684" s="51"/>
      <c r="I2684" s="50"/>
      <c r="J2684" s="50"/>
      <c r="K2684" s="50"/>
      <c r="L2684" s="55" t="str">
        <f t="shared" si="396"/>
        <v/>
      </c>
      <c r="M2684" s="48"/>
      <c r="N2684" s="49"/>
      <c r="O2684" s="50"/>
      <c r="P2684" s="81" t="str">
        <f t="shared" si="398"/>
        <v/>
      </c>
      <c r="Q2684" s="5"/>
      <c r="R2684" s="81" t="str">
        <f t="shared" si="397"/>
        <v/>
      </c>
    </row>
    <row r="2685" spans="2:18" ht="13" x14ac:dyDescent="0.3">
      <c r="B2685" s="58">
        <f t="shared" si="399"/>
        <v>0</v>
      </c>
      <c r="C2685" s="58" t="str">
        <f t="shared" si="400"/>
        <v/>
      </c>
      <c r="D2685" s="58" t="str">
        <f>IF(OR(E2685=0,E2685=""),"",COUNTIF($E$7:E2685,E2685)&amp;E2685)</f>
        <v/>
      </c>
      <c r="E2685" s="58" t="str">
        <f t="shared" si="401"/>
        <v/>
      </c>
      <c r="F2685" s="57">
        <f t="shared" si="402"/>
        <v>0</v>
      </c>
      <c r="H2685" s="51"/>
      <c r="I2685" s="50"/>
      <c r="J2685" s="50"/>
      <c r="K2685" s="50"/>
      <c r="L2685" s="55" t="str">
        <f t="shared" si="396"/>
        <v/>
      </c>
      <c r="M2685" s="48"/>
      <c r="N2685" s="49"/>
      <c r="O2685" s="50"/>
      <c r="P2685" s="81" t="str">
        <f t="shared" si="398"/>
        <v/>
      </c>
      <c r="Q2685" s="5"/>
      <c r="R2685" s="81" t="str">
        <f t="shared" si="397"/>
        <v/>
      </c>
    </row>
    <row r="2686" spans="2:18" ht="13" x14ac:dyDescent="0.3">
      <c r="B2686" s="58">
        <f t="shared" si="399"/>
        <v>0</v>
      </c>
      <c r="C2686" s="58" t="str">
        <f t="shared" si="400"/>
        <v/>
      </c>
      <c r="D2686" s="58" t="str">
        <f>IF(OR(E2686=0,E2686=""),"",COUNTIF($E$7:E2686,E2686)&amp;E2686)</f>
        <v/>
      </c>
      <c r="E2686" s="58" t="str">
        <f t="shared" si="401"/>
        <v/>
      </c>
      <c r="F2686" s="57">
        <f t="shared" si="402"/>
        <v>0</v>
      </c>
      <c r="H2686" s="51"/>
      <c r="I2686" s="50"/>
      <c r="J2686" s="50"/>
      <c r="K2686" s="50"/>
      <c r="L2686" s="55" t="str">
        <f t="shared" si="396"/>
        <v/>
      </c>
      <c r="M2686" s="48"/>
      <c r="N2686" s="49"/>
      <c r="O2686" s="50"/>
      <c r="P2686" s="81" t="str">
        <f t="shared" si="398"/>
        <v/>
      </c>
      <c r="Q2686" s="5"/>
      <c r="R2686" s="81" t="str">
        <f t="shared" si="397"/>
        <v/>
      </c>
    </row>
    <row r="2687" spans="2:18" ht="13" x14ac:dyDescent="0.3">
      <c r="B2687" s="58">
        <f t="shared" si="399"/>
        <v>0</v>
      </c>
      <c r="C2687" s="58" t="str">
        <f t="shared" si="400"/>
        <v/>
      </c>
      <c r="D2687" s="58" t="str">
        <f>IF(OR(E2687=0,E2687=""),"",COUNTIF($E$7:E2687,E2687)&amp;E2687)</f>
        <v/>
      </c>
      <c r="E2687" s="58" t="str">
        <f t="shared" si="401"/>
        <v/>
      </c>
      <c r="F2687" s="57">
        <f t="shared" si="402"/>
        <v>0</v>
      </c>
      <c r="H2687" s="51"/>
      <c r="I2687" s="50"/>
      <c r="J2687" s="50"/>
      <c r="K2687" s="50"/>
      <c r="L2687" s="55" t="str">
        <f t="shared" ref="L2687:L2756" si="403">IFERROR(IF(K2687="","",VLOOKUP(K2687,T_Akun,2,0)),"Cek Kembali Kode Akun nya!!!")</f>
        <v/>
      </c>
      <c r="M2687" s="48"/>
      <c r="N2687" s="49"/>
      <c r="O2687" s="50"/>
      <c r="P2687" s="81" t="str">
        <f t="shared" si="398"/>
        <v/>
      </c>
      <c r="Q2687" s="5"/>
      <c r="R2687" s="81" t="str">
        <f t="shared" si="397"/>
        <v/>
      </c>
    </row>
    <row r="2688" spans="2:18" ht="13" x14ac:dyDescent="0.3">
      <c r="B2688" s="58">
        <f t="shared" si="399"/>
        <v>0</v>
      </c>
      <c r="C2688" s="58" t="str">
        <f t="shared" si="400"/>
        <v/>
      </c>
      <c r="D2688" s="58" t="str">
        <f>IF(OR(E2688=0,E2688=""),"",COUNTIF($E$7:E2688,E2688)&amp;E2688)</f>
        <v/>
      </c>
      <c r="E2688" s="58" t="str">
        <f t="shared" si="401"/>
        <v/>
      </c>
      <c r="F2688" s="57">
        <f t="shared" si="402"/>
        <v>0</v>
      </c>
      <c r="H2688" s="51"/>
      <c r="I2688" s="50"/>
      <c r="J2688" s="50"/>
      <c r="K2688" s="50"/>
      <c r="L2688" s="55" t="str">
        <f t="shared" si="403"/>
        <v/>
      </c>
      <c r="M2688" s="48"/>
      <c r="N2688" s="49"/>
      <c r="O2688" s="50"/>
      <c r="P2688" s="81" t="str">
        <f t="shared" si="398"/>
        <v/>
      </c>
      <c r="Q2688" s="5"/>
      <c r="R2688" s="81" t="str">
        <f t="shared" si="397"/>
        <v/>
      </c>
    </row>
    <row r="2689" spans="2:18" ht="13" x14ac:dyDescent="0.3">
      <c r="B2689" s="58">
        <f t="shared" si="399"/>
        <v>0</v>
      </c>
      <c r="C2689" s="58" t="str">
        <f t="shared" si="400"/>
        <v/>
      </c>
      <c r="D2689" s="58" t="str">
        <f>IF(OR(E2689=0,E2689=""),"",COUNTIF($E$7:E2689,E2689)&amp;E2689)</f>
        <v/>
      </c>
      <c r="E2689" s="58" t="str">
        <f t="shared" si="401"/>
        <v/>
      </c>
      <c r="F2689" s="57">
        <f t="shared" si="402"/>
        <v>0</v>
      </c>
      <c r="H2689" s="51"/>
      <c r="I2689" s="50"/>
      <c r="J2689" s="50"/>
      <c r="K2689" s="50"/>
      <c r="L2689" s="55" t="str">
        <f t="shared" si="403"/>
        <v/>
      </c>
      <c r="M2689" s="48"/>
      <c r="N2689" s="49"/>
      <c r="O2689" s="50"/>
      <c r="P2689" s="81" t="str">
        <f t="shared" si="398"/>
        <v/>
      </c>
      <c r="Q2689" s="5"/>
      <c r="R2689" s="81" t="str">
        <f t="shared" si="397"/>
        <v/>
      </c>
    </row>
    <row r="2690" spans="2:18" ht="13" x14ac:dyDescent="0.3">
      <c r="B2690" s="58">
        <f t="shared" si="399"/>
        <v>0</v>
      </c>
      <c r="C2690" s="58" t="str">
        <f t="shared" si="400"/>
        <v/>
      </c>
      <c r="D2690" s="58" t="str">
        <f>IF(OR(E2690=0,E2690=""),"",COUNTIF($E$7:E2690,E2690)&amp;E2690)</f>
        <v/>
      </c>
      <c r="E2690" s="58" t="str">
        <f t="shared" si="401"/>
        <v/>
      </c>
      <c r="F2690" s="57">
        <f t="shared" si="402"/>
        <v>0</v>
      </c>
      <c r="H2690" s="51"/>
      <c r="I2690" s="50"/>
      <c r="J2690" s="50"/>
      <c r="K2690" s="50"/>
      <c r="L2690" s="55" t="str">
        <f t="shared" si="403"/>
        <v/>
      </c>
      <c r="M2690" s="48"/>
      <c r="N2690" s="49"/>
      <c r="O2690" s="50"/>
      <c r="P2690" s="81" t="str">
        <f t="shared" si="398"/>
        <v/>
      </c>
      <c r="Q2690" s="5"/>
      <c r="R2690" s="81" t="str">
        <f t="shared" si="397"/>
        <v/>
      </c>
    </row>
    <row r="2691" spans="2:18" ht="13" x14ac:dyDescent="0.3">
      <c r="B2691" s="58">
        <f t="shared" si="399"/>
        <v>0</v>
      </c>
      <c r="C2691" s="58" t="str">
        <f t="shared" si="400"/>
        <v/>
      </c>
      <c r="D2691" s="58" t="str">
        <f>IF(OR(E2691=0,E2691=""),"",COUNTIF($E$7:E2691,E2691)&amp;E2691)</f>
        <v/>
      </c>
      <c r="E2691" s="58" t="str">
        <f t="shared" si="401"/>
        <v/>
      </c>
      <c r="F2691" s="57">
        <f t="shared" si="402"/>
        <v>0</v>
      </c>
      <c r="H2691" s="51"/>
      <c r="I2691" s="50"/>
      <c r="J2691" s="50"/>
      <c r="K2691" s="50"/>
      <c r="L2691" s="55" t="str">
        <f t="shared" si="403"/>
        <v/>
      </c>
      <c r="M2691" s="48"/>
      <c r="N2691" s="49"/>
      <c r="O2691" s="50"/>
      <c r="P2691" s="81" t="str">
        <f t="shared" si="398"/>
        <v/>
      </c>
      <c r="Q2691" s="5"/>
      <c r="R2691" s="81" t="str">
        <f t="shared" si="397"/>
        <v/>
      </c>
    </row>
    <row r="2692" spans="2:18" ht="13" x14ac:dyDescent="0.3">
      <c r="B2692" s="58">
        <f t="shared" si="399"/>
        <v>0</v>
      </c>
      <c r="C2692" s="58" t="str">
        <f t="shared" si="400"/>
        <v/>
      </c>
      <c r="D2692" s="58" t="str">
        <f>IF(OR(E2692=0,E2692=""),"",COUNTIF($E$7:E2692,E2692)&amp;E2692)</f>
        <v/>
      </c>
      <c r="E2692" s="58" t="str">
        <f t="shared" si="401"/>
        <v/>
      </c>
      <c r="F2692" s="57">
        <f t="shared" si="402"/>
        <v>0</v>
      </c>
      <c r="H2692" s="51"/>
      <c r="I2692" s="50"/>
      <c r="J2692" s="50"/>
      <c r="K2692" s="50"/>
      <c r="L2692" s="55" t="str">
        <f t="shared" si="403"/>
        <v/>
      </c>
      <c r="M2692" s="48"/>
      <c r="N2692" s="49"/>
      <c r="O2692" s="50"/>
      <c r="P2692" s="81" t="str">
        <f t="shared" si="398"/>
        <v/>
      </c>
      <c r="Q2692" s="5"/>
      <c r="R2692" s="81" t="str">
        <f t="shared" si="397"/>
        <v/>
      </c>
    </row>
    <row r="2693" spans="2:18" ht="13" x14ac:dyDescent="0.3">
      <c r="B2693" s="58">
        <f t="shared" si="399"/>
        <v>0</v>
      </c>
      <c r="C2693" s="58" t="str">
        <f t="shared" si="400"/>
        <v/>
      </c>
      <c r="D2693" s="58" t="str">
        <f>IF(OR(E2693=0,E2693=""),"",COUNTIF($E$7:E2693,E2693)&amp;E2693)</f>
        <v/>
      </c>
      <c r="E2693" s="58" t="str">
        <f t="shared" si="401"/>
        <v/>
      </c>
      <c r="F2693" s="57">
        <f t="shared" si="402"/>
        <v>0</v>
      </c>
      <c r="H2693" s="51"/>
      <c r="I2693" s="50"/>
      <c r="J2693" s="50"/>
      <c r="K2693" s="50"/>
      <c r="L2693" s="55" t="str">
        <f t="shared" si="403"/>
        <v/>
      </c>
      <c r="M2693" s="48"/>
      <c r="N2693" s="49"/>
      <c r="O2693" s="50"/>
      <c r="P2693" s="81" t="str">
        <f t="shared" si="398"/>
        <v/>
      </c>
      <c r="Q2693" s="5"/>
      <c r="R2693" s="81" t="str">
        <f t="shared" si="397"/>
        <v/>
      </c>
    </row>
    <row r="2694" spans="2:18" ht="13" x14ac:dyDescent="0.3">
      <c r="B2694" s="58">
        <f t="shared" si="399"/>
        <v>0</v>
      </c>
      <c r="C2694" s="58" t="str">
        <f t="shared" si="400"/>
        <v/>
      </c>
      <c r="D2694" s="58" t="str">
        <f>IF(OR(E2694=0,E2694=""),"",COUNTIF($E$7:E2694,E2694)&amp;E2694)</f>
        <v/>
      </c>
      <c r="E2694" s="58" t="str">
        <f t="shared" si="401"/>
        <v/>
      </c>
      <c r="F2694" s="57">
        <f t="shared" si="402"/>
        <v>0</v>
      </c>
      <c r="H2694" s="51"/>
      <c r="I2694" s="50"/>
      <c r="J2694" s="50"/>
      <c r="K2694" s="50"/>
      <c r="L2694" s="55" t="str">
        <f t="shared" si="403"/>
        <v/>
      </c>
      <c r="M2694" s="48"/>
      <c r="N2694" s="49"/>
      <c r="O2694" s="50"/>
      <c r="P2694" s="81" t="str">
        <f t="shared" si="398"/>
        <v/>
      </c>
      <c r="Q2694" s="5"/>
      <c r="R2694" s="81" t="str">
        <f t="shared" si="397"/>
        <v/>
      </c>
    </row>
    <row r="2695" spans="2:18" ht="13" x14ac:dyDescent="0.3">
      <c r="B2695" s="58">
        <f t="shared" si="399"/>
        <v>0</v>
      </c>
      <c r="C2695" s="58" t="str">
        <f t="shared" si="400"/>
        <v/>
      </c>
      <c r="D2695" s="58" t="str">
        <f>IF(OR(E2695=0,E2695=""),"",COUNTIF($E$7:E2695,E2695)&amp;E2695)</f>
        <v/>
      </c>
      <c r="E2695" s="58" t="str">
        <f t="shared" si="401"/>
        <v/>
      </c>
      <c r="F2695" s="57">
        <f t="shared" si="402"/>
        <v>0</v>
      </c>
      <c r="H2695" s="51"/>
      <c r="I2695" s="50"/>
      <c r="J2695" s="50"/>
      <c r="K2695" s="50"/>
      <c r="L2695" s="55" t="str">
        <f t="shared" si="403"/>
        <v/>
      </c>
      <c r="M2695" s="48"/>
      <c r="N2695" s="49"/>
      <c r="O2695" s="50"/>
      <c r="P2695" s="81" t="str">
        <f t="shared" si="398"/>
        <v/>
      </c>
      <c r="Q2695" s="5"/>
      <c r="R2695" s="81" t="str">
        <f t="shared" si="397"/>
        <v/>
      </c>
    </row>
    <row r="2696" spans="2:18" ht="13" x14ac:dyDescent="0.3">
      <c r="B2696" s="58">
        <f t="shared" si="399"/>
        <v>0</v>
      </c>
      <c r="C2696" s="58" t="str">
        <f t="shared" si="400"/>
        <v/>
      </c>
      <c r="D2696" s="58" t="str">
        <f>IF(OR(E2696=0,E2696=""),"",COUNTIF($E$7:E2696,E2696)&amp;E2696)</f>
        <v/>
      </c>
      <c r="E2696" s="58" t="str">
        <f t="shared" si="401"/>
        <v/>
      </c>
      <c r="F2696" s="57">
        <f t="shared" si="402"/>
        <v>0</v>
      </c>
      <c r="H2696" s="51"/>
      <c r="I2696" s="50"/>
      <c r="J2696" s="50"/>
      <c r="K2696" s="50"/>
      <c r="L2696" s="55" t="str">
        <f t="shared" si="403"/>
        <v/>
      </c>
      <c r="M2696" s="48"/>
      <c r="N2696" s="49"/>
      <c r="O2696" s="50"/>
      <c r="P2696" s="81" t="str">
        <f t="shared" si="398"/>
        <v/>
      </c>
      <c r="Q2696" s="5"/>
      <c r="R2696" s="81" t="str">
        <f t="shared" si="397"/>
        <v/>
      </c>
    </row>
    <row r="2697" spans="2:18" ht="13" x14ac:dyDescent="0.3">
      <c r="B2697" s="58">
        <f t="shared" si="399"/>
        <v>0</v>
      </c>
      <c r="C2697" s="58" t="str">
        <f t="shared" si="400"/>
        <v/>
      </c>
      <c r="D2697" s="58" t="str">
        <f>IF(OR(E2697=0,E2697=""),"",COUNTIF($E$7:E2697,E2697)&amp;E2697)</f>
        <v/>
      </c>
      <c r="E2697" s="58" t="str">
        <f t="shared" si="401"/>
        <v/>
      </c>
      <c r="F2697" s="57">
        <f t="shared" si="402"/>
        <v>0</v>
      </c>
      <c r="H2697" s="51"/>
      <c r="I2697" s="50"/>
      <c r="J2697" s="50"/>
      <c r="K2697" s="50"/>
      <c r="L2697" s="55" t="str">
        <f t="shared" si="403"/>
        <v/>
      </c>
      <c r="M2697" s="48"/>
      <c r="N2697" s="49"/>
      <c r="O2697" s="50"/>
      <c r="P2697" s="81" t="str">
        <f t="shared" si="398"/>
        <v/>
      </c>
      <c r="Q2697" s="5"/>
      <c r="R2697" s="81" t="str">
        <f t="shared" si="397"/>
        <v/>
      </c>
    </row>
    <row r="2698" spans="2:18" ht="13" x14ac:dyDescent="0.3">
      <c r="B2698" s="58">
        <f t="shared" si="399"/>
        <v>0</v>
      </c>
      <c r="C2698" s="58" t="str">
        <f t="shared" si="400"/>
        <v/>
      </c>
      <c r="D2698" s="58" t="str">
        <f>IF(OR(E2698=0,E2698=""),"",COUNTIF($E$7:E2698,E2698)&amp;E2698)</f>
        <v/>
      </c>
      <c r="E2698" s="58" t="str">
        <f t="shared" si="401"/>
        <v/>
      </c>
      <c r="F2698" s="57">
        <f t="shared" si="402"/>
        <v>0</v>
      </c>
      <c r="H2698" s="51"/>
      <c r="I2698" s="50"/>
      <c r="J2698" s="50"/>
      <c r="K2698" s="50"/>
      <c r="L2698" s="55" t="str">
        <f t="shared" si="403"/>
        <v/>
      </c>
      <c r="M2698" s="48"/>
      <c r="N2698" s="49"/>
      <c r="O2698" s="50"/>
      <c r="P2698" s="81" t="str">
        <f>IF(O2698&gt;0,O2698,IF(H2698&gt;0,IF(OR(P2697="F.TTD",P2697=""),R2705,P2697),""))</f>
        <v/>
      </c>
      <c r="Q2698" s="5"/>
      <c r="R2698" s="81" t="str">
        <f>IF($O2698&gt;0,$O2698,IF($H2698&gt;0,IF($O2705&gt;0,$O2705,""),""))</f>
        <v/>
      </c>
    </row>
    <row r="2699" spans="2:18" ht="13" x14ac:dyDescent="0.3">
      <c r="B2699" s="58">
        <f t="shared" ref="B2699" si="404">IF(C2699&lt;&gt;"","",K2699)</f>
        <v>0</v>
      </c>
      <c r="C2699" s="58" t="str">
        <f t="shared" ref="C2699" si="405">IF(LEFT(I2699,3)="JP-",K2699,"")</f>
        <v/>
      </c>
      <c r="D2699" s="58" t="str">
        <f>IF(OR(E2699=0,E2699=""),"",COUNTIF($E$7:E2699,E2699)&amp;E2699)</f>
        <v/>
      </c>
      <c r="E2699" s="58" t="str">
        <f t="shared" ref="E2699" si="406">IF(K2699=Filter_BB,K2699,"")</f>
        <v/>
      </c>
      <c r="F2699" s="57">
        <f t="shared" ref="F2699" si="407">IF(J2699="",0,1)</f>
        <v>0</v>
      </c>
      <c r="H2699" s="51"/>
      <c r="I2699" s="50"/>
      <c r="J2699" s="50"/>
      <c r="K2699" s="50"/>
      <c r="L2699" s="55" t="str">
        <f t="shared" ref="L2699" si="408">IFERROR(IF(K2699="","",VLOOKUP(K2699,T_Akun,2,0)),"Cek Kembali Kode Akun nya!!!")</f>
        <v/>
      </c>
      <c r="M2699" s="48"/>
      <c r="N2699" s="49"/>
      <c r="O2699" s="50"/>
      <c r="P2699" s="81" t="str">
        <f>IF(O2699&gt;0,O2699,IF(H2699&gt;0,IF(OR(P2695="F.TTD",P2695=""),R2700,P2695),""))</f>
        <v/>
      </c>
      <c r="Q2699" s="5"/>
      <c r="R2699" s="81" t="str">
        <f t="shared" si="397"/>
        <v/>
      </c>
    </row>
    <row r="2700" spans="2:18" ht="13" x14ac:dyDescent="0.3">
      <c r="B2700" s="58">
        <f t="shared" si="399"/>
        <v>0</v>
      </c>
      <c r="C2700" s="58" t="str">
        <f t="shared" si="400"/>
        <v/>
      </c>
      <c r="D2700" s="58" t="str">
        <f>IF(OR(E2700=0,E2700=""),"",COUNTIF($E$7:E2700,E2700)&amp;E2700)</f>
        <v/>
      </c>
      <c r="E2700" s="58" t="str">
        <f t="shared" si="401"/>
        <v/>
      </c>
      <c r="F2700" s="57">
        <f t="shared" si="402"/>
        <v>0</v>
      </c>
      <c r="H2700" s="51"/>
      <c r="I2700" s="50"/>
      <c r="J2700" s="50"/>
      <c r="K2700" s="50"/>
      <c r="L2700" s="55" t="str">
        <f t="shared" si="403"/>
        <v/>
      </c>
      <c r="M2700" s="48"/>
      <c r="N2700" s="49"/>
      <c r="O2700" s="50"/>
      <c r="P2700" s="81" t="str">
        <f>IF(O2700&gt;0,O2700,IF(H2700&gt;0,IF(OR(P2696="F.TTD",P2696=""),R2701,P2696),""))</f>
        <v/>
      </c>
      <c r="Q2700" s="5"/>
      <c r="R2700" s="81" t="str">
        <f t="shared" si="397"/>
        <v/>
      </c>
    </row>
    <row r="2701" spans="2:18" ht="13" x14ac:dyDescent="0.3">
      <c r="B2701" s="58">
        <f t="shared" ref="B2701:B2704" si="409">IF(C2701&lt;&gt;"","",K2701)</f>
        <v>0</v>
      </c>
      <c r="C2701" s="58" t="str">
        <f t="shared" ref="C2701:C2704" si="410">IF(LEFT(I2701,3)="JP-",K2701,"")</f>
        <v/>
      </c>
      <c r="D2701" s="58" t="str">
        <f>IF(OR(E2701=0,E2701=""),"",COUNTIF($E$7:E2701,E2701)&amp;E2701)</f>
        <v/>
      </c>
      <c r="E2701" s="58" t="str">
        <f t="shared" ref="E2701:E2704" si="411">IF(K2701=Filter_BB,K2701,"")</f>
        <v/>
      </c>
      <c r="F2701" s="57">
        <f t="shared" ref="F2701:F2704" si="412">IF(J2701="",0,1)</f>
        <v>0</v>
      </c>
      <c r="H2701" s="51"/>
      <c r="I2701" s="50"/>
      <c r="J2701" s="50"/>
      <c r="K2701" s="50"/>
      <c r="L2701" s="55" t="str">
        <f t="shared" ref="L2701:L2704" si="413">IFERROR(IF(K2701="","",VLOOKUP(K2701,T_Akun,2,0)),"Cek Kembali Kode Akun nya!!!")</f>
        <v/>
      </c>
      <c r="M2701" s="48"/>
      <c r="N2701" s="49"/>
      <c r="O2701" s="50"/>
      <c r="P2701" s="81" t="str">
        <f>IF(O2701&gt;0,O2701,IF(H2701&gt;0,IF(OR(P2697="F.TTD",P2697=""),R2705,P2697),""))</f>
        <v/>
      </c>
      <c r="Q2701" s="5"/>
      <c r="R2701" s="81" t="str">
        <f>IF($O2701&gt;0,$O2701,IF($H2701&gt;0,IF($O2705&gt;0,$O2705,""),""))</f>
        <v/>
      </c>
    </row>
    <row r="2702" spans="2:18" ht="13" x14ac:dyDescent="0.3">
      <c r="B2702" s="58">
        <f t="shared" si="409"/>
        <v>0</v>
      </c>
      <c r="C2702" s="58" t="str">
        <f t="shared" si="410"/>
        <v/>
      </c>
      <c r="D2702" s="58" t="str">
        <f>IF(OR(E2702=0,E2702=""),"",COUNTIF($E$7:E2702,E2702)&amp;E2702)</f>
        <v/>
      </c>
      <c r="E2702" s="58" t="str">
        <f t="shared" si="411"/>
        <v/>
      </c>
      <c r="F2702" s="57">
        <f t="shared" si="412"/>
        <v>0</v>
      </c>
      <c r="H2702" s="51"/>
      <c r="I2702" s="50"/>
      <c r="J2702" s="50"/>
      <c r="K2702" s="50"/>
      <c r="L2702" s="55" t="str">
        <f t="shared" si="413"/>
        <v/>
      </c>
      <c r="M2702" s="48"/>
      <c r="N2702" s="49"/>
      <c r="O2702" s="50"/>
      <c r="P2702" s="81" t="str">
        <f>IF(O2702&gt;0,O2702,IF(H2702&gt;0,IF(OR(P2695="F.TTD",P2695=""),R2703,P2695),""))</f>
        <v/>
      </c>
      <c r="Q2702" s="5"/>
      <c r="R2702" s="81" t="str">
        <f t="shared" si="397"/>
        <v/>
      </c>
    </row>
    <row r="2703" spans="2:18" ht="13" x14ac:dyDescent="0.3">
      <c r="B2703" s="58">
        <f t="shared" ref="B2703" si="414">IF(C2703&lt;&gt;"","",K2703)</f>
        <v>0</v>
      </c>
      <c r="C2703" s="58" t="str">
        <f t="shared" ref="C2703" si="415">IF(LEFT(I2703,3)="JP-",K2703,"")</f>
        <v/>
      </c>
      <c r="D2703" s="58" t="str">
        <f>IF(OR(E2703=0,E2703=""),"",COUNTIF($E$7:E2703,E2703)&amp;E2703)</f>
        <v/>
      </c>
      <c r="E2703" s="58" t="str">
        <f t="shared" ref="E2703" si="416">IF(K2703=Filter_BB,K2703,"")</f>
        <v/>
      </c>
      <c r="F2703" s="57">
        <f t="shared" ref="F2703" si="417">IF(J2703="",0,1)</f>
        <v>0</v>
      </c>
      <c r="H2703" s="51"/>
      <c r="I2703" s="50"/>
      <c r="J2703" s="50"/>
      <c r="K2703" s="50"/>
      <c r="L2703" s="55" t="str">
        <f t="shared" ref="L2703" si="418">IFERROR(IF(K2703="","",VLOOKUP(K2703,T_Akun,2,0)),"Cek Kembali Kode Akun nya!!!")</f>
        <v/>
      </c>
      <c r="M2703" s="48"/>
      <c r="N2703" s="49"/>
      <c r="O2703" s="50"/>
      <c r="P2703" s="81" t="str">
        <f>IF(O2703&gt;0,O2703,IF(H2703&gt;0,IF(OR(P2696="F.TTD",P2696=""),R2704,P2696),""))</f>
        <v/>
      </c>
      <c r="Q2703" s="5"/>
      <c r="R2703" s="81" t="str">
        <f t="shared" si="397"/>
        <v/>
      </c>
    </row>
    <row r="2704" spans="2:18" ht="13" x14ac:dyDescent="0.3">
      <c r="B2704" s="58">
        <f t="shared" si="409"/>
        <v>0</v>
      </c>
      <c r="C2704" s="58" t="str">
        <f t="shared" si="410"/>
        <v/>
      </c>
      <c r="D2704" s="58" t="str">
        <f>IF(OR(E2704=0,E2704=""),"",COUNTIF($E$7:E2704,E2704)&amp;E2704)</f>
        <v/>
      </c>
      <c r="E2704" s="58" t="str">
        <f t="shared" si="411"/>
        <v/>
      </c>
      <c r="F2704" s="57">
        <f t="shared" si="412"/>
        <v>0</v>
      </c>
      <c r="H2704" s="51"/>
      <c r="I2704" s="50"/>
      <c r="J2704" s="50"/>
      <c r="K2704" s="50"/>
      <c r="L2704" s="55" t="str">
        <f t="shared" si="413"/>
        <v/>
      </c>
      <c r="M2704" s="48"/>
      <c r="N2704" s="49"/>
      <c r="O2704" s="50"/>
      <c r="P2704" s="81" t="str">
        <f>IF(O2704&gt;0,O2704,IF(H2704&gt;0,IF(OR(P2697="F.TTD",P2697=""),R2705,P2697),""))</f>
        <v/>
      </c>
      <c r="Q2704" s="5"/>
      <c r="R2704" s="81" t="str">
        <f t="shared" si="397"/>
        <v/>
      </c>
    </row>
    <row r="2705" spans="2:18" ht="13" x14ac:dyDescent="0.3">
      <c r="B2705" s="58">
        <f t="shared" si="399"/>
        <v>0</v>
      </c>
      <c r="C2705" s="58" t="str">
        <f t="shared" si="400"/>
        <v/>
      </c>
      <c r="D2705" s="58" t="str">
        <f>IF(OR(E2705=0,E2705=""),"",COUNTIF($E$7:E2705,E2705)&amp;E2705)</f>
        <v/>
      </c>
      <c r="E2705" s="58" t="str">
        <f t="shared" si="401"/>
        <v/>
      </c>
      <c r="F2705" s="57">
        <f t="shared" si="402"/>
        <v>0</v>
      </c>
      <c r="H2705" s="51"/>
      <c r="I2705" s="50"/>
      <c r="J2705" s="50"/>
      <c r="K2705" s="50"/>
      <c r="L2705" s="55" t="str">
        <f t="shared" si="403"/>
        <v/>
      </c>
      <c r="M2705" s="48"/>
      <c r="N2705" s="49"/>
      <c r="O2705" s="50"/>
      <c r="P2705" s="81" t="str">
        <f>IF(O2705&gt;0,O2705,IF(H2705&gt;0,IF(OR(P2698="F.TTD",P2698=""),R2706,P2698),""))</f>
        <v/>
      </c>
      <c r="Q2705" s="5"/>
      <c r="R2705" s="81" t="str">
        <f t="shared" si="397"/>
        <v/>
      </c>
    </row>
    <row r="2706" spans="2:18" ht="13" x14ac:dyDescent="0.3">
      <c r="B2706" s="58">
        <f t="shared" si="399"/>
        <v>0</v>
      </c>
      <c r="C2706" s="58" t="str">
        <f t="shared" si="400"/>
        <v/>
      </c>
      <c r="D2706" s="58" t="str">
        <f>IF(OR(E2706=0,E2706=""),"",COUNTIF($E$7:E2706,E2706)&amp;E2706)</f>
        <v/>
      </c>
      <c r="E2706" s="58" t="str">
        <f t="shared" si="401"/>
        <v/>
      </c>
      <c r="F2706" s="57">
        <f t="shared" si="402"/>
        <v>0</v>
      </c>
      <c r="H2706" s="51"/>
      <c r="I2706" s="50"/>
      <c r="J2706" s="50"/>
      <c r="K2706" s="50"/>
      <c r="L2706" s="55" t="str">
        <f t="shared" si="403"/>
        <v/>
      </c>
      <c r="M2706" s="48"/>
      <c r="N2706" s="49"/>
      <c r="O2706" s="50"/>
      <c r="P2706" s="81" t="str">
        <f t="shared" si="398"/>
        <v/>
      </c>
      <c r="Q2706" s="5"/>
      <c r="R2706" s="81" t="str">
        <f t="shared" si="397"/>
        <v/>
      </c>
    </row>
    <row r="2707" spans="2:18" ht="13" x14ac:dyDescent="0.3">
      <c r="B2707" s="58">
        <f t="shared" si="399"/>
        <v>0</v>
      </c>
      <c r="C2707" s="58" t="str">
        <f t="shared" si="400"/>
        <v/>
      </c>
      <c r="D2707" s="58" t="str">
        <f>IF(OR(E2707=0,E2707=""),"",COUNTIF($E$7:E2707,E2707)&amp;E2707)</f>
        <v/>
      </c>
      <c r="E2707" s="58" t="str">
        <f t="shared" si="401"/>
        <v/>
      </c>
      <c r="F2707" s="57">
        <f t="shared" si="402"/>
        <v>0</v>
      </c>
      <c r="H2707" s="51"/>
      <c r="I2707" s="50"/>
      <c r="J2707" s="50"/>
      <c r="K2707" s="50"/>
      <c r="L2707" s="55" t="str">
        <f t="shared" si="403"/>
        <v/>
      </c>
      <c r="M2707" s="48"/>
      <c r="N2707" s="49"/>
      <c r="O2707" s="50"/>
      <c r="P2707" s="81" t="str">
        <f t="shared" si="398"/>
        <v/>
      </c>
      <c r="Q2707" s="5"/>
      <c r="R2707" s="81" t="str">
        <f t="shared" si="397"/>
        <v/>
      </c>
    </row>
    <row r="2708" spans="2:18" ht="13" x14ac:dyDescent="0.3">
      <c r="B2708" s="58">
        <f t="shared" si="399"/>
        <v>0</v>
      </c>
      <c r="C2708" s="58" t="str">
        <f t="shared" si="400"/>
        <v/>
      </c>
      <c r="D2708" s="58" t="str">
        <f>IF(OR(E2708=0,E2708=""),"",COUNTIF($E$7:E2708,E2708)&amp;E2708)</f>
        <v/>
      </c>
      <c r="E2708" s="58" t="str">
        <f t="shared" si="401"/>
        <v/>
      </c>
      <c r="F2708" s="57">
        <f t="shared" si="402"/>
        <v>0</v>
      </c>
      <c r="H2708" s="51"/>
      <c r="I2708" s="50"/>
      <c r="J2708" s="50"/>
      <c r="K2708" s="50"/>
      <c r="L2708" s="55" t="str">
        <f t="shared" si="403"/>
        <v/>
      </c>
      <c r="M2708" s="48"/>
      <c r="N2708" s="49"/>
      <c r="O2708" s="50"/>
      <c r="P2708" s="81" t="str">
        <f t="shared" si="398"/>
        <v/>
      </c>
      <c r="Q2708" s="5"/>
      <c r="R2708" s="81" t="str">
        <f t="shared" si="397"/>
        <v/>
      </c>
    </row>
    <row r="2709" spans="2:18" ht="13" x14ac:dyDescent="0.3">
      <c r="B2709" s="58">
        <f t="shared" si="399"/>
        <v>0</v>
      </c>
      <c r="C2709" s="58" t="str">
        <f t="shared" si="400"/>
        <v/>
      </c>
      <c r="D2709" s="58" t="str">
        <f>IF(OR(E2709=0,E2709=""),"",COUNTIF($E$7:E2709,E2709)&amp;E2709)</f>
        <v/>
      </c>
      <c r="E2709" s="58" t="str">
        <f t="shared" si="401"/>
        <v/>
      </c>
      <c r="F2709" s="57">
        <f t="shared" si="402"/>
        <v>0</v>
      </c>
      <c r="H2709" s="51"/>
      <c r="I2709" s="50"/>
      <c r="J2709" s="50"/>
      <c r="K2709" s="50"/>
      <c r="L2709" s="55" t="str">
        <f t="shared" si="403"/>
        <v/>
      </c>
      <c r="M2709" s="48"/>
      <c r="N2709" s="49"/>
      <c r="O2709" s="50"/>
      <c r="P2709" s="81" t="str">
        <f t="shared" si="398"/>
        <v/>
      </c>
      <c r="Q2709" s="5"/>
      <c r="R2709" s="81" t="str">
        <f t="shared" si="397"/>
        <v/>
      </c>
    </row>
    <row r="2710" spans="2:18" ht="13" x14ac:dyDescent="0.3">
      <c r="B2710" s="58">
        <f t="shared" si="399"/>
        <v>0</v>
      </c>
      <c r="C2710" s="58" t="str">
        <f t="shared" si="400"/>
        <v/>
      </c>
      <c r="D2710" s="58" t="str">
        <f>IF(OR(E2710=0,E2710=""),"",COUNTIF($E$7:E2710,E2710)&amp;E2710)</f>
        <v/>
      </c>
      <c r="E2710" s="58" t="str">
        <f t="shared" si="401"/>
        <v/>
      </c>
      <c r="F2710" s="57">
        <f t="shared" si="402"/>
        <v>0</v>
      </c>
      <c r="H2710" s="51"/>
      <c r="I2710" s="50"/>
      <c r="J2710" s="50"/>
      <c r="K2710" s="50"/>
      <c r="L2710" s="55" t="str">
        <f t="shared" si="403"/>
        <v/>
      </c>
      <c r="M2710" s="48"/>
      <c r="N2710" s="49"/>
      <c r="O2710" s="50"/>
      <c r="P2710" s="81" t="str">
        <f t="shared" si="398"/>
        <v/>
      </c>
      <c r="Q2710" s="5"/>
      <c r="R2710" s="81" t="str">
        <f t="shared" si="397"/>
        <v/>
      </c>
    </row>
    <row r="2711" spans="2:18" ht="13" x14ac:dyDescent="0.3">
      <c r="B2711" s="58">
        <f t="shared" si="399"/>
        <v>0</v>
      </c>
      <c r="C2711" s="58" t="str">
        <f t="shared" si="400"/>
        <v/>
      </c>
      <c r="D2711" s="58" t="str">
        <f>IF(OR(E2711=0,E2711=""),"",COUNTIF($E$7:E2711,E2711)&amp;E2711)</f>
        <v/>
      </c>
      <c r="E2711" s="58" t="str">
        <f t="shared" si="401"/>
        <v/>
      </c>
      <c r="F2711" s="57">
        <f t="shared" si="402"/>
        <v>0</v>
      </c>
      <c r="H2711" s="51"/>
      <c r="I2711" s="50"/>
      <c r="J2711" s="50"/>
      <c r="K2711" s="50"/>
      <c r="L2711" s="55" t="str">
        <f t="shared" si="403"/>
        <v/>
      </c>
      <c r="M2711" s="48"/>
      <c r="N2711" s="49"/>
      <c r="O2711" s="50"/>
      <c r="P2711" s="81" t="str">
        <f t="shared" si="398"/>
        <v/>
      </c>
      <c r="Q2711" s="5"/>
      <c r="R2711" s="81" t="str">
        <f t="shared" si="397"/>
        <v/>
      </c>
    </row>
    <row r="2712" spans="2:18" ht="13" x14ac:dyDescent="0.3">
      <c r="B2712" s="58">
        <f t="shared" si="399"/>
        <v>0</v>
      </c>
      <c r="C2712" s="58" t="str">
        <f t="shared" si="400"/>
        <v/>
      </c>
      <c r="D2712" s="58" t="str">
        <f>IF(OR(E2712=0,E2712=""),"",COUNTIF($E$7:E2712,E2712)&amp;E2712)</f>
        <v/>
      </c>
      <c r="E2712" s="58" t="str">
        <f t="shared" si="401"/>
        <v/>
      </c>
      <c r="F2712" s="57">
        <f t="shared" si="402"/>
        <v>0</v>
      </c>
      <c r="H2712" s="51"/>
      <c r="I2712" s="50"/>
      <c r="J2712" s="50"/>
      <c r="K2712" s="50"/>
      <c r="L2712" s="55" t="str">
        <f t="shared" si="403"/>
        <v/>
      </c>
      <c r="M2712" s="48"/>
      <c r="N2712" s="49"/>
      <c r="O2712" s="50"/>
      <c r="P2712" s="81" t="str">
        <f t="shared" si="398"/>
        <v/>
      </c>
      <c r="Q2712" s="5"/>
      <c r="R2712" s="81" t="str">
        <f t="shared" si="397"/>
        <v/>
      </c>
    </row>
    <row r="2713" spans="2:18" ht="13" x14ac:dyDescent="0.3">
      <c r="B2713" s="58">
        <f t="shared" si="399"/>
        <v>0</v>
      </c>
      <c r="C2713" s="58" t="str">
        <f t="shared" si="400"/>
        <v/>
      </c>
      <c r="D2713" s="58" t="str">
        <f>IF(OR(E2713=0,E2713=""),"",COUNTIF($E$7:E2713,E2713)&amp;E2713)</f>
        <v/>
      </c>
      <c r="E2713" s="58" t="str">
        <f t="shared" si="401"/>
        <v/>
      </c>
      <c r="F2713" s="57">
        <f t="shared" si="402"/>
        <v>0</v>
      </c>
      <c r="H2713" s="51"/>
      <c r="I2713" s="50"/>
      <c r="J2713" s="50"/>
      <c r="K2713" s="50"/>
      <c r="L2713" s="55" t="str">
        <f t="shared" si="403"/>
        <v/>
      </c>
      <c r="M2713" s="48"/>
      <c r="N2713" s="49"/>
      <c r="O2713" s="50"/>
      <c r="P2713" s="81" t="str">
        <f t="shared" si="398"/>
        <v/>
      </c>
      <c r="Q2713" s="5"/>
      <c r="R2713" s="81" t="str">
        <f t="shared" si="397"/>
        <v/>
      </c>
    </row>
    <row r="2714" spans="2:18" ht="13" x14ac:dyDescent="0.3">
      <c r="B2714" s="58">
        <f t="shared" si="399"/>
        <v>0</v>
      </c>
      <c r="C2714" s="58" t="str">
        <f t="shared" si="400"/>
        <v/>
      </c>
      <c r="D2714" s="58" t="str">
        <f>IF(OR(E2714=0,E2714=""),"",COUNTIF($E$7:E2714,E2714)&amp;E2714)</f>
        <v/>
      </c>
      <c r="E2714" s="58" t="str">
        <f t="shared" si="401"/>
        <v/>
      </c>
      <c r="F2714" s="57">
        <f t="shared" si="402"/>
        <v>0</v>
      </c>
      <c r="H2714" s="51"/>
      <c r="I2714" s="50"/>
      <c r="J2714" s="50"/>
      <c r="K2714" s="50"/>
      <c r="L2714" s="55" t="str">
        <f t="shared" si="403"/>
        <v/>
      </c>
      <c r="M2714" s="48"/>
      <c r="N2714" s="49"/>
      <c r="O2714" s="50"/>
      <c r="P2714" s="81" t="str">
        <f t="shared" si="398"/>
        <v/>
      </c>
      <c r="Q2714" s="5"/>
      <c r="R2714" s="81" t="str">
        <f t="shared" si="397"/>
        <v/>
      </c>
    </row>
    <row r="2715" spans="2:18" ht="13" x14ac:dyDescent="0.3">
      <c r="B2715" s="58">
        <f t="shared" si="399"/>
        <v>0</v>
      </c>
      <c r="C2715" s="58" t="str">
        <f t="shared" si="400"/>
        <v/>
      </c>
      <c r="D2715" s="58" t="str">
        <f>IF(OR(E2715=0,E2715=""),"",COUNTIF($E$7:E2715,E2715)&amp;E2715)</f>
        <v/>
      </c>
      <c r="E2715" s="58" t="str">
        <f t="shared" si="401"/>
        <v/>
      </c>
      <c r="F2715" s="57">
        <f t="shared" si="402"/>
        <v>0</v>
      </c>
      <c r="H2715" s="51"/>
      <c r="I2715" s="50"/>
      <c r="J2715" s="50"/>
      <c r="K2715" s="50"/>
      <c r="L2715" s="55" t="str">
        <f t="shared" si="403"/>
        <v/>
      </c>
      <c r="M2715" s="48"/>
      <c r="N2715" s="49"/>
      <c r="O2715" s="50"/>
      <c r="P2715" s="81" t="str">
        <f t="shared" si="398"/>
        <v/>
      </c>
      <c r="Q2715" s="5"/>
      <c r="R2715" s="81" t="str">
        <f t="shared" si="397"/>
        <v/>
      </c>
    </row>
    <row r="2716" spans="2:18" ht="13" x14ac:dyDescent="0.3">
      <c r="B2716" s="58">
        <f t="shared" si="399"/>
        <v>0</v>
      </c>
      <c r="C2716" s="58" t="str">
        <f t="shared" si="400"/>
        <v/>
      </c>
      <c r="D2716" s="58" t="str">
        <f>IF(OR(E2716=0,E2716=""),"",COUNTIF($E$7:E2716,E2716)&amp;E2716)</f>
        <v/>
      </c>
      <c r="E2716" s="58" t="str">
        <f t="shared" si="401"/>
        <v/>
      </c>
      <c r="F2716" s="57">
        <f t="shared" si="402"/>
        <v>0</v>
      </c>
      <c r="H2716" s="51"/>
      <c r="I2716" s="50"/>
      <c r="J2716" s="50"/>
      <c r="K2716" s="50"/>
      <c r="L2716" s="55" t="str">
        <f t="shared" si="403"/>
        <v/>
      </c>
      <c r="M2716" s="48"/>
      <c r="N2716" s="49"/>
      <c r="O2716" s="50"/>
      <c r="P2716" s="81" t="str">
        <f t="shared" si="398"/>
        <v/>
      </c>
      <c r="Q2716" s="5"/>
      <c r="R2716" s="81" t="str">
        <f t="shared" si="397"/>
        <v/>
      </c>
    </row>
    <row r="2717" spans="2:18" ht="13" x14ac:dyDescent="0.3">
      <c r="B2717" s="58">
        <f t="shared" si="399"/>
        <v>0</v>
      </c>
      <c r="C2717" s="58" t="str">
        <f t="shared" si="400"/>
        <v/>
      </c>
      <c r="D2717" s="58" t="str">
        <f>IF(OR(E2717=0,E2717=""),"",COUNTIF($E$7:E2717,E2717)&amp;E2717)</f>
        <v/>
      </c>
      <c r="E2717" s="58" t="str">
        <f t="shared" si="401"/>
        <v/>
      </c>
      <c r="F2717" s="57">
        <f t="shared" si="402"/>
        <v>0</v>
      </c>
      <c r="H2717" s="51"/>
      <c r="I2717" s="50"/>
      <c r="J2717" s="50"/>
      <c r="K2717" s="50"/>
      <c r="L2717" s="55" t="str">
        <f t="shared" si="403"/>
        <v/>
      </c>
      <c r="M2717" s="48"/>
      <c r="N2717" s="49"/>
      <c r="O2717" s="50"/>
      <c r="P2717" s="81" t="str">
        <f t="shared" si="398"/>
        <v/>
      </c>
      <c r="Q2717" s="5"/>
      <c r="R2717" s="81" t="str">
        <f t="shared" si="397"/>
        <v/>
      </c>
    </row>
    <row r="2718" spans="2:18" ht="13" x14ac:dyDescent="0.3">
      <c r="B2718" s="58">
        <f t="shared" si="399"/>
        <v>0</v>
      </c>
      <c r="C2718" s="58" t="str">
        <f t="shared" si="400"/>
        <v/>
      </c>
      <c r="D2718" s="58" t="str">
        <f>IF(OR(E2718=0,E2718=""),"",COUNTIF($E$7:E2718,E2718)&amp;E2718)</f>
        <v/>
      </c>
      <c r="E2718" s="58" t="str">
        <f t="shared" si="401"/>
        <v/>
      </c>
      <c r="F2718" s="57">
        <f t="shared" si="402"/>
        <v>0</v>
      </c>
      <c r="H2718" s="51"/>
      <c r="I2718" s="50"/>
      <c r="J2718" s="50"/>
      <c r="K2718" s="50"/>
      <c r="L2718" s="55" t="str">
        <f t="shared" si="403"/>
        <v/>
      </c>
      <c r="M2718" s="48"/>
      <c r="N2718" s="49"/>
      <c r="O2718" s="50"/>
      <c r="P2718" s="81" t="str">
        <f t="shared" si="398"/>
        <v/>
      </c>
      <c r="Q2718" s="5"/>
      <c r="R2718" s="81" t="str">
        <f t="shared" si="397"/>
        <v/>
      </c>
    </row>
    <row r="2719" spans="2:18" ht="13" x14ac:dyDescent="0.3">
      <c r="B2719" s="58">
        <f t="shared" si="399"/>
        <v>0</v>
      </c>
      <c r="C2719" s="58" t="str">
        <f t="shared" si="400"/>
        <v/>
      </c>
      <c r="D2719" s="58" t="str">
        <f>IF(OR(E2719=0,E2719=""),"",COUNTIF($E$7:E2719,E2719)&amp;E2719)</f>
        <v/>
      </c>
      <c r="E2719" s="58" t="str">
        <f t="shared" si="401"/>
        <v/>
      </c>
      <c r="F2719" s="57">
        <f t="shared" si="402"/>
        <v>0</v>
      </c>
      <c r="H2719" s="51"/>
      <c r="I2719" s="50"/>
      <c r="J2719" s="50"/>
      <c r="K2719" s="50"/>
      <c r="L2719" s="55" t="str">
        <f t="shared" si="403"/>
        <v/>
      </c>
      <c r="M2719" s="48"/>
      <c r="N2719" s="49"/>
      <c r="O2719" s="50"/>
      <c r="P2719" s="81" t="str">
        <f t="shared" si="398"/>
        <v/>
      </c>
      <c r="Q2719" s="5"/>
      <c r="R2719" s="81" t="str">
        <f t="shared" si="397"/>
        <v/>
      </c>
    </row>
    <row r="2720" spans="2:18" ht="13" x14ac:dyDescent="0.3">
      <c r="B2720" s="58">
        <f t="shared" si="399"/>
        <v>0</v>
      </c>
      <c r="C2720" s="58" t="str">
        <f t="shared" si="400"/>
        <v/>
      </c>
      <c r="D2720" s="58" t="str">
        <f>IF(OR(E2720=0,E2720=""),"",COUNTIF($E$7:E2720,E2720)&amp;E2720)</f>
        <v/>
      </c>
      <c r="E2720" s="58" t="str">
        <f t="shared" si="401"/>
        <v/>
      </c>
      <c r="F2720" s="57">
        <f t="shared" si="402"/>
        <v>0</v>
      </c>
      <c r="H2720" s="51"/>
      <c r="I2720" s="50"/>
      <c r="J2720" s="50"/>
      <c r="K2720" s="50"/>
      <c r="L2720" s="55" t="str">
        <f t="shared" si="403"/>
        <v/>
      </c>
      <c r="M2720" s="48"/>
      <c r="N2720" s="49"/>
      <c r="O2720" s="50"/>
      <c r="P2720" s="81" t="str">
        <f t="shared" si="398"/>
        <v/>
      </c>
      <c r="Q2720" s="5"/>
      <c r="R2720" s="81" t="str">
        <f t="shared" si="397"/>
        <v/>
      </c>
    </row>
    <row r="2721" spans="2:18" ht="13" x14ac:dyDescent="0.3">
      <c r="B2721" s="58">
        <f t="shared" si="399"/>
        <v>0</v>
      </c>
      <c r="C2721" s="58" t="str">
        <f t="shared" si="400"/>
        <v/>
      </c>
      <c r="D2721" s="58" t="str">
        <f>IF(OR(E2721=0,E2721=""),"",COUNTIF($E$7:E2721,E2721)&amp;E2721)</f>
        <v/>
      </c>
      <c r="E2721" s="58" t="str">
        <f t="shared" si="401"/>
        <v/>
      </c>
      <c r="F2721" s="57">
        <f t="shared" si="402"/>
        <v>0</v>
      </c>
      <c r="H2721" s="51"/>
      <c r="I2721" s="50"/>
      <c r="J2721" s="50"/>
      <c r="K2721" s="50"/>
      <c r="L2721" s="55" t="str">
        <f t="shared" si="403"/>
        <v/>
      </c>
      <c r="M2721" s="48"/>
      <c r="N2721" s="49"/>
      <c r="O2721" s="50"/>
      <c r="P2721" s="81" t="str">
        <f t="shared" si="398"/>
        <v/>
      </c>
      <c r="Q2721" s="5"/>
      <c r="R2721" s="81" t="str">
        <f t="shared" ref="R2721:R2784" si="419">IF($O2721&gt;0,$O2721,IF($H2721&gt;0,IF($O2722&gt;0,$O2722,""),""))</f>
        <v/>
      </c>
    </row>
    <row r="2722" spans="2:18" ht="13" x14ac:dyDescent="0.3">
      <c r="B2722" s="58">
        <f t="shared" si="399"/>
        <v>0</v>
      </c>
      <c r="C2722" s="58" t="str">
        <f t="shared" si="400"/>
        <v/>
      </c>
      <c r="D2722" s="58" t="str">
        <f>IF(OR(E2722=0,E2722=""),"",COUNTIF($E$7:E2722,E2722)&amp;E2722)</f>
        <v/>
      </c>
      <c r="E2722" s="58" t="str">
        <f t="shared" si="401"/>
        <v/>
      </c>
      <c r="F2722" s="57">
        <f t="shared" si="402"/>
        <v>0</v>
      </c>
      <c r="H2722" s="51"/>
      <c r="I2722" s="50"/>
      <c r="J2722" s="50"/>
      <c r="K2722" s="50"/>
      <c r="L2722" s="55" t="str">
        <f t="shared" si="403"/>
        <v/>
      </c>
      <c r="M2722" s="48"/>
      <c r="N2722" s="49"/>
      <c r="O2722" s="50"/>
      <c r="P2722" s="81" t="str">
        <f t="shared" ref="P2722:P2785" si="420">IF(O2722&gt;0,O2722,IF(H2722&gt;0,IF(OR(P2721="F.TTD",P2721=""),R2723,P2721),""))</f>
        <v/>
      </c>
      <c r="Q2722" s="5"/>
      <c r="R2722" s="81" t="str">
        <f t="shared" si="419"/>
        <v/>
      </c>
    </row>
    <row r="2723" spans="2:18" ht="13" x14ac:dyDescent="0.3">
      <c r="B2723" s="58">
        <f t="shared" si="399"/>
        <v>0</v>
      </c>
      <c r="C2723" s="58" t="str">
        <f t="shared" si="400"/>
        <v/>
      </c>
      <c r="D2723" s="58" t="str">
        <f>IF(OR(E2723=0,E2723=""),"",COUNTIF($E$7:E2723,E2723)&amp;E2723)</f>
        <v/>
      </c>
      <c r="E2723" s="58" t="str">
        <f t="shared" si="401"/>
        <v/>
      </c>
      <c r="F2723" s="57">
        <f t="shared" si="402"/>
        <v>0</v>
      </c>
      <c r="H2723" s="51"/>
      <c r="I2723" s="50"/>
      <c r="J2723" s="50"/>
      <c r="K2723" s="50"/>
      <c r="L2723" s="55" t="str">
        <f t="shared" si="403"/>
        <v/>
      </c>
      <c r="M2723" s="48"/>
      <c r="N2723" s="49"/>
      <c r="O2723" s="50"/>
      <c r="P2723" s="81" t="str">
        <f t="shared" si="420"/>
        <v/>
      </c>
      <c r="Q2723" s="5"/>
      <c r="R2723" s="81" t="str">
        <f t="shared" si="419"/>
        <v/>
      </c>
    </row>
    <row r="2724" spans="2:18" ht="13" x14ac:dyDescent="0.3">
      <c r="B2724" s="58">
        <f t="shared" si="399"/>
        <v>0</v>
      </c>
      <c r="C2724" s="58" t="str">
        <f t="shared" si="400"/>
        <v/>
      </c>
      <c r="D2724" s="58" t="str">
        <f>IF(OR(E2724=0,E2724=""),"",COUNTIF($E$7:E2724,E2724)&amp;E2724)</f>
        <v/>
      </c>
      <c r="E2724" s="58" t="str">
        <f t="shared" si="401"/>
        <v/>
      </c>
      <c r="F2724" s="57">
        <f t="shared" si="402"/>
        <v>0</v>
      </c>
      <c r="H2724" s="51"/>
      <c r="I2724" s="50"/>
      <c r="J2724" s="50"/>
      <c r="K2724" s="82"/>
      <c r="L2724" s="55" t="str">
        <f t="shared" si="403"/>
        <v/>
      </c>
      <c r="M2724" s="48"/>
      <c r="N2724" s="49"/>
      <c r="O2724" s="50"/>
      <c r="P2724" s="81" t="str">
        <f t="shared" si="420"/>
        <v/>
      </c>
      <c r="Q2724" s="5"/>
      <c r="R2724" s="81" t="str">
        <f t="shared" si="419"/>
        <v/>
      </c>
    </row>
    <row r="2725" spans="2:18" ht="13" x14ac:dyDescent="0.3">
      <c r="B2725" s="58">
        <f t="shared" si="399"/>
        <v>0</v>
      </c>
      <c r="C2725" s="58" t="str">
        <f t="shared" si="400"/>
        <v/>
      </c>
      <c r="D2725" s="58" t="str">
        <f>IF(OR(E2725=0,E2725=""),"",COUNTIF($E$7:E2725,E2725)&amp;E2725)</f>
        <v/>
      </c>
      <c r="E2725" s="58" t="str">
        <f t="shared" si="401"/>
        <v/>
      </c>
      <c r="F2725" s="57">
        <f t="shared" si="402"/>
        <v>0</v>
      </c>
      <c r="H2725" s="51"/>
      <c r="I2725" s="50"/>
      <c r="J2725" s="50"/>
      <c r="K2725" s="50"/>
      <c r="L2725" s="55" t="str">
        <f t="shared" si="403"/>
        <v/>
      </c>
      <c r="M2725" s="48"/>
      <c r="N2725" s="49"/>
      <c r="O2725" s="50"/>
      <c r="P2725" s="81" t="str">
        <f t="shared" si="420"/>
        <v/>
      </c>
      <c r="Q2725" s="5"/>
      <c r="R2725" s="81" t="str">
        <f t="shared" si="419"/>
        <v/>
      </c>
    </row>
    <row r="2726" spans="2:18" ht="13" x14ac:dyDescent="0.3">
      <c r="B2726" s="58">
        <f t="shared" ref="B2726:B2789" si="421">IF(C2726&lt;&gt;"","",K2726)</f>
        <v>0</v>
      </c>
      <c r="C2726" s="58" t="str">
        <f t="shared" ref="C2726:C2789" si="422">IF(LEFT(I2726,3)="JP-",K2726,"")</f>
        <v/>
      </c>
      <c r="D2726" s="58" t="str">
        <f>IF(OR(E2726=0,E2726=""),"",COUNTIF($E$7:E2726,E2726)&amp;E2726)</f>
        <v/>
      </c>
      <c r="E2726" s="58" t="str">
        <f t="shared" ref="E2726:E2789" si="423">IF(K2726=Filter_BB,K2726,"")</f>
        <v/>
      </c>
      <c r="F2726" s="57">
        <f t="shared" ref="F2726:F2789" si="424">IF(J2726="",0,1)</f>
        <v>0</v>
      </c>
      <c r="H2726" s="51"/>
      <c r="I2726" s="50"/>
      <c r="J2726" s="50"/>
      <c r="K2726" s="50"/>
      <c r="L2726" s="55" t="str">
        <f t="shared" si="403"/>
        <v/>
      </c>
      <c r="M2726" s="48"/>
      <c r="N2726" s="49"/>
      <c r="O2726" s="50"/>
      <c r="P2726" s="81" t="str">
        <f t="shared" si="420"/>
        <v/>
      </c>
      <c r="Q2726" s="5"/>
      <c r="R2726" s="81" t="str">
        <f t="shared" si="419"/>
        <v/>
      </c>
    </row>
    <row r="2727" spans="2:18" ht="13" x14ac:dyDescent="0.3">
      <c r="B2727" s="58">
        <f t="shared" si="421"/>
        <v>0</v>
      </c>
      <c r="C2727" s="58" t="str">
        <f t="shared" si="422"/>
        <v/>
      </c>
      <c r="D2727" s="58" t="str">
        <f>IF(OR(E2727=0,E2727=""),"",COUNTIF($E$7:E2727,E2727)&amp;E2727)</f>
        <v/>
      </c>
      <c r="E2727" s="58" t="str">
        <f t="shared" si="423"/>
        <v/>
      </c>
      <c r="F2727" s="57">
        <f t="shared" si="424"/>
        <v>0</v>
      </c>
      <c r="H2727" s="51"/>
      <c r="I2727" s="50"/>
      <c r="J2727" s="50"/>
      <c r="K2727" s="50"/>
      <c r="L2727" s="55" t="str">
        <f t="shared" si="403"/>
        <v/>
      </c>
      <c r="M2727" s="48"/>
      <c r="N2727" s="49"/>
      <c r="O2727" s="50"/>
      <c r="P2727" s="81" t="str">
        <f t="shared" si="420"/>
        <v/>
      </c>
      <c r="Q2727" s="5"/>
      <c r="R2727" s="81" t="str">
        <f t="shared" si="419"/>
        <v/>
      </c>
    </row>
    <row r="2728" spans="2:18" ht="13" x14ac:dyDescent="0.3">
      <c r="B2728" s="58">
        <f t="shared" si="421"/>
        <v>0</v>
      </c>
      <c r="C2728" s="58" t="str">
        <f t="shared" si="422"/>
        <v/>
      </c>
      <c r="D2728" s="58" t="str">
        <f>IF(OR(E2728=0,E2728=""),"",COUNTIF($E$7:E2728,E2728)&amp;E2728)</f>
        <v/>
      </c>
      <c r="E2728" s="58" t="str">
        <f t="shared" si="423"/>
        <v/>
      </c>
      <c r="F2728" s="57">
        <f t="shared" si="424"/>
        <v>0</v>
      </c>
      <c r="H2728" s="51"/>
      <c r="I2728" s="50"/>
      <c r="J2728" s="50"/>
      <c r="K2728" s="50"/>
      <c r="L2728" s="55" t="str">
        <f t="shared" si="403"/>
        <v/>
      </c>
      <c r="M2728" s="48"/>
      <c r="N2728" s="49"/>
      <c r="O2728" s="50"/>
      <c r="P2728" s="81" t="str">
        <f t="shared" si="420"/>
        <v/>
      </c>
      <c r="Q2728" s="5"/>
      <c r="R2728" s="81" t="str">
        <f t="shared" si="419"/>
        <v/>
      </c>
    </row>
    <row r="2729" spans="2:18" ht="13" x14ac:dyDescent="0.3">
      <c r="B2729" s="58">
        <f t="shared" si="421"/>
        <v>0</v>
      </c>
      <c r="C2729" s="58" t="str">
        <f t="shared" si="422"/>
        <v/>
      </c>
      <c r="D2729" s="58" t="str">
        <f>IF(OR(E2729=0,E2729=""),"",COUNTIF($E$7:E2729,E2729)&amp;E2729)</f>
        <v/>
      </c>
      <c r="E2729" s="58" t="str">
        <f t="shared" si="423"/>
        <v/>
      </c>
      <c r="F2729" s="57">
        <f t="shared" si="424"/>
        <v>0</v>
      </c>
      <c r="H2729" s="51"/>
      <c r="I2729" s="50"/>
      <c r="J2729" s="50"/>
      <c r="K2729" s="50"/>
      <c r="L2729" s="55" t="str">
        <f t="shared" si="403"/>
        <v/>
      </c>
      <c r="M2729" s="48"/>
      <c r="N2729" s="49"/>
      <c r="O2729" s="50"/>
      <c r="P2729" s="81" t="str">
        <f t="shared" si="420"/>
        <v/>
      </c>
      <c r="Q2729" s="5"/>
      <c r="R2729" s="81" t="str">
        <f t="shared" si="419"/>
        <v/>
      </c>
    </row>
    <row r="2730" spans="2:18" ht="13" x14ac:dyDescent="0.3">
      <c r="B2730" s="58">
        <f t="shared" si="421"/>
        <v>0</v>
      </c>
      <c r="C2730" s="58" t="str">
        <f t="shared" si="422"/>
        <v/>
      </c>
      <c r="D2730" s="58" t="str">
        <f>IF(OR(E2730=0,E2730=""),"",COUNTIF($E$7:E2730,E2730)&amp;E2730)</f>
        <v/>
      </c>
      <c r="E2730" s="58" t="str">
        <f t="shared" si="423"/>
        <v/>
      </c>
      <c r="F2730" s="57">
        <f t="shared" si="424"/>
        <v>0</v>
      </c>
      <c r="H2730" s="51"/>
      <c r="I2730" s="50"/>
      <c r="J2730" s="50"/>
      <c r="K2730" s="50"/>
      <c r="L2730" s="55" t="str">
        <f t="shared" si="403"/>
        <v/>
      </c>
      <c r="M2730" s="48"/>
      <c r="N2730" s="49"/>
      <c r="O2730" s="50"/>
      <c r="P2730" s="81" t="str">
        <f t="shared" si="420"/>
        <v/>
      </c>
      <c r="Q2730" s="5"/>
      <c r="R2730" s="81" t="str">
        <f t="shared" si="419"/>
        <v/>
      </c>
    </row>
    <row r="2731" spans="2:18" ht="13" x14ac:dyDescent="0.3">
      <c r="B2731" s="58">
        <f t="shared" si="421"/>
        <v>0</v>
      </c>
      <c r="C2731" s="58" t="str">
        <f t="shared" si="422"/>
        <v/>
      </c>
      <c r="D2731" s="58" t="str">
        <f>IF(OR(E2731=0,E2731=""),"",COUNTIF($E$7:E2731,E2731)&amp;E2731)</f>
        <v/>
      </c>
      <c r="E2731" s="58" t="str">
        <f t="shared" si="423"/>
        <v/>
      </c>
      <c r="F2731" s="57">
        <f t="shared" si="424"/>
        <v>0</v>
      </c>
      <c r="H2731" s="51"/>
      <c r="I2731" s="50"/>
      <c r="J2731" s="50"/>
      <c r="K2731" s="50"/>
      <c r="L2731" s="55" t="str">
        <f t="shared" si="403"/>
        <v/>
      </c>
      <c r="M2731" s="48"/>
      <c r="N2731" s="49"/>
      <c r="O2731" s="50"/>
      <c r="P2731" s="81" t="str">
        <f t="shared" si="420"/>
        <v/>
      </c>
      <c r="Q2731" s="5"/>
      <c r="R2731" s="81" t="str">
        <f t="shared" si="419"/>
        <v/>
      </c>
    </row>
    <row r="2732" spans="2:18" ht="13" x14ac:dyDescent="0.3">
      <c r="B2732" s="58">
        <f t="shared" si="421"/>
        <v>0</v>
      </c>
      <c r="C2732" s="58" t="str">
        <f t="shared" si="422"/>
        <v/>
      </c>
      <c r="D2732" s="58" t="str">
        <f>IF(OR(E2732=0,E2732=""),"",COUNTIF($E$7:E2732,E2732)&amp;E2732)</f>
        <v/>
      </c>
      <c r="E2732" s="58" t="str">
        <f t="shared" si="423"/>
        <v/>
      </c>
      <c r="F2732" s="57">
        <f t="shared" si="424"/>
        <v>0</v>
      </c>
      <c r="H2732" s="51"/>
      <c r="I2732" s="50"/>
      <c r="J2732" s="50"/>
      <c r="K2732" s="50"/>
      <c r="L2732" s="55" t="str">
        <f t="shared" si="403"/>
        <v/>
      </c>
      <c r="M2732" s="48"/>
      <c r="N2732" s="49"/>
      <c r="O2732" s="50"/>
      <c r="P2732" s="81" t="str">
        <f t="shared" si="420"/>
        <v/>
      </c>
      <c r="Q2732" s="5"/>
      <c r="R2732" s="81" t="str">
        <f t="shared" si="419"/>
        <v/>
      </c>
    </row>
    <row r="2733" spans="2:18" ht="13" x14ac:dyDescent="0.3">
      <c r="B2733" s="58">
        <f t="shared" si="421"/>
        <v>0</v>
      </c>
      <c r="C2733" s="58" t="str">
        <f t="shared" si="422"/>
        <v/>
      </c>
      <c r="D2733" s="58" t="str">
        <f>IF(OR(E2733=0,E2733=""),"",COUNTIF($E$7:E2733,E2733)&amp;E2733)</f>
        <v/>
      </c>
      <c r="E2733" s="58" t="str">
        <f t="shared" si="423"/>
        <v/>
      </c>
      <c r="F2733" s="57">
        <f t="shared" si="424"/>
        <v>0</v>
      </c>
      <c r="H2733" s="51"/>
      <c r="I2733" s="50"/>
      <c r="J2733" s="50"/>
      <c r="K2733" s="50"/>
      <c r="L2733" s="55" t="str">
        <f t="shared" si="403"/>
        <v/>
      </c>
      <c r="M2733" s="48"/>
      <c r="N2733" s="49"/>
      <c r="O2733" s="50"/>
      <c r="P2733" s="81" t="str">
        <f t="shared" si="420"/>
        <v/>
      </c>
      <c r="Q2733" s="5"/>
      <c r="R2733" s="81" t="str">
        <f t="shared" si="419"/>
        <v/>
      </c>
    </row>
    <row r="2734" spans="2:18" ht="13" x14ac:dyDescent="0.3">
      <c r="B2734" s="58">
        <f t="shared" si="421"/>
        <v>0</v>
      </c>
      <c r="C2734" s="58" t="str">
        <f t="shared" si="422"/>
        <v/>
      </c>
      <c r="D2734" s="58" t="str">
        <f>IF(OR(E2734=0,E2734=""),"",COUNTIF($E$7:E2734,E2734)&amp;E2734)</f>
        <v/>
      </c>
      <c r="E2734" s="58" t="str">
        <f t="shared" si="423"/>
        <v/>
      </c>
      <c r="F2734" s="57">
        <f t="shared" si="424"/>
        <v>0</v>
      </c>
      <c r="H2734" s="51"/>
      <c r="I2734" s="50"/>
      <c r="J2734" s="50"/>
      <c r="K2734" s="50"/>
      <c r="L2734" s="55" t="str">
        <f t="shared" si="403"/>
        <v/>
      </c>
      <c r="M2734" s="48"/>
      <c r="N2734" s="49"/>
      <c r="O2734" s="50"/>
      <c r="P2734" s="81" t="str">
        <f t="shared" si="420"/>
        <v/>
      </c>
      <c r="Q2734" s="5"/>
      <c r="R2734" s="81" t="str">
        <f t="shared" si="419"/>
        <v/>
      </c>
    </row>
    <row r="2735" spans="2:18" ht="13" x14ac:dyDescent="0.3">
      <c r="B2735" s="58">
        <f t="shared" si="421"/>
        <v>0</v>
      </c>
      <c r="C2735" s="58" t="str">
        <f t="shared" si="422"/>
        <v/>
      </c>
      <c r="D2735" s="58" t="str">
        <f>IF(OR(E2735=0,E2735=""),"",COUNTIF($E$7:E2735,E2735)&amp;E2735)</f>
        <v/>
      </c>
      <c r="E2735" s="58" t="str">
        <f t="shared" si="423"/>
        <v/>
      </c>
      <c r="F2735" s="57">
        <f t="shared" si="424"/>
        <v>0</v>
      </c>
      <c r="H2735" s="51"/>
      <c r="I2735" s="50"/>
      <c r="J2735" s="50"/>
      <c r="K2735" s="50"/>
      <c r="L2735" s="55" t="str">
        <f t="shared" si="403"/>
        <v/>
      </c>
      <c r="M2735" s="48"/>
      <c r="N2735" s="49"/>
      <c r="O2735" s="50"/>
      <c r="P2735" s="81" t="str">
        <f t="shared" si="420"/>
        <v/>
      </c>
      <c r="Q2735" s="5"/>
      <c r="R2735" s="81" t="str">
        <f t="shared" si="419"/>
        <v/>
      </c>
    </row>
    <row r="2736" spans="2:18" ht="13" x14ac:dyDescent="0.3">
      <c r="B2736" s="58">
        <f t="shared" si="421"/>
        <v>0</v>
      </c>
      <c r="C2736" s="58" t="str">
        <f t="shared" si="422"/>
        <v/>
      </c>
      <c r="D2736" s="58" t="str">
        <f>IF(OR(E2736=0,E2736=""),"",COUNTIF($E$7:E2736,E2736)&amp;E2736)</f>
        <v/>
      </c>
      <c r="E2736" s="58" t="str">
        <f t="shared" si="423"/>
        <v/>
      </c>
      <c r="F2736" s="57">
        <f t="shared" si="424"/>
        <v>0</v>
      </c>
      <c r="H2736" s="51"/>
      <c r="I2736" s="50"/>
      <c r="J2736" s="50"/>
      <c r="K2736" s="50"/>
      <c r="L2736" s="55" t="str">
        <f t="shared" si="403"/>
        <v/>
      </c>
      <c r="M2736" s="48"/>
      <c r="N2736" s="49"/>
      <c r="O2736" s="50"/>
      <c r="P2736" s="81" t="str">
        <f t="shared" si="420"/>
        <v/>
      </c>
      <c r="Q2736" s="5"/>
      <c r="R2736" s="81" t="str">
        <f t="shared" si="419"/>
        <v/>
      </c>
    </row>
    <row r="2737" spans="2:18" ht="13" x14ac:dyDescent="0.3">
      <c r="B2737" s="58">
        <f t="shared" si="421"/>
        <v>0</v>
      </c>
      <c r="C2737" s="58" t="str">
        <f t="shared" si="422"/>
        <v/>
      </c>
      <c r="D2737" s="58" t="str">
        <f>IF(OR(E2737=0,E2737=""),"",COUNTIF($E$7:E2737,E2737)&amp;E2737)</f>
        <v/>
      </c>
      <c r="E2737" s="58" t="str">
        <f t="shared" si="423"/>
        <v/>
      </c>
      <c r="F2737" s="57">
        <f t="shared" si="424"/>
        <v>0</v>
      </c>
      <c r="H2737" s="51"/>
      <c r="I2737" s="50"/>
      <c r="J2737" s="50"/>
      <c r="K2737" s="50"/>
      <c r="L2737" s="55" t="str">
        <f t="shared" si="403"/>
        <v/>
      </c>
      <c r="M2737" s="48"/>
      <c r="N2737" s="49"/>
      <c r="O2737" s="50"/>
      <c r="P2737" s="81" t="str">
        <f t="shared" si="420"/>
        <v/>
      </c>
      <c r="Q2737" s="5"/>
      <c r="R2737" s="81" t="str">
        <f t="shared" si="419"/>
        <v/>
      </c>
    </row>
    <row r="2738" spans="2:18" ht="13" x14ac:dyDescent="0.3">
      <c r="B2738" s="58">
        <f t="shared" si="421"/>
        <v>0</v>
      </c>
      <c r="C2738" s="58" t="str">
        <f t="shared" si="422"/>
        <v/>
      </c>
      <c r="D2738" s="58" t="str">
        <f>IF(OR(E2738=0,E2738=""),"",COUNTIF($E$7:E2738,E2738)&amp;E2738)</f>
        <v/>
      </c>
      <c r="E2738" s="58" t="str">
        <f t="shared" si="423"/>
        <v/>
      </c>
      <c r="F2738" s="57">
        <f t="shared" si="424"/>
        <v>0</v>
      </c>
      <c r="H2738" s="51"/>
      <c r="I2738" s="50"/>
      <c r="J2738" s="50"/>
      <c r="K2738" s="50"/>
      <c r="L2738" s="55" t="str">
        <f t="shared" si="403"/>
        <v/>
      </c>
      <c r="M2738" s="48"/>
      <c r="N2738" s="49"/>
      <c r="O2738" s="50"/>
      <c r="P2738" s="81" t="str">
        <f t="shared" si="420"/>
        <v/>
      </c>
      <c r="Q2738" s="5"/>
      <c r="R2738" s="81" t="str">
        <f t="shared" si="419"/>
        <v/>
      </c>
    </row>
    <row r="2739" spans="2:18" ht="13" x14ac:dyDescent="0.3">
      <c r="B2739" s="58">
        <f t="shared" si="421"/>
        <v>0</v>
      </c>
      <c r="C2739" s="58" t="str">
        <f t="shared" si="422"/>
        <v/>
      </c>
      <c r="D2739" s="58" t="str">
        <f>IF(OR(E2739=0,E2739=""),"",COUNTIF($E$7:E2739,E2739)&amp;E2739)</f>
        <v/>
      </c>
      <c r="E2739" s="58" t="str">
        <f t="shared" si="423"/>
        <v/>
      </c>
      <c r="F2739" s="57">
        <f t="shared" si="424"/>
        <v>0</v>
      </c>
      <c r="H2739" s="51"/>
      <c r="I2739" s="50"/>
      <c r="J2739" s="50"/>
      <c r="K2739" s="50"/>
      <c r="L2739" s="55" t="str">
        <f t="shared" si="403"/>
        <v/>
      </c>
      <c r="M2739" s="48"/>
      <c r="N2739" s="49"/>
      <c r="O2739" s="50"/>
      <c r="P2739" s="81" t="str">
        <f t="shared" si="420"/>
        <v/>
      </c>
      <c r="Q2739" s="5"/>
      <c r="R2739" s="81" t="str">
        <f t="shared" si="419"/>
        <v/>
      </c>
    </row>
    <row r="2740" spans="2:18" ht="13" x14ac:dyDescent="0.3">
      <c r="B2740" s="58">
        <f t="shared" si="421"/>
        <v>0</v>
      </c>
      <c r="C2740" s="58" t="str">
        <f t="shared" si="422"/>
        <v/>
      </c>
      <c r="D2740" s="58" t="str">
        <f>IF(OR(E2740=0,E2740=""),"",COUNTIF($E$7:E2740,E2740)&amp;E2740)</f>
        <v/>
      </c>
      <c r="E2740" s="58" t="str">
        <f t="shared" si="423"/>
        <v/>
      </c>
      <c r="F2740" s="57">
        <f t="shared" si="424"/>
        <v>0</v>
      </c>
      <c r="H2740" s="51"/>
      <c r="I2740" s="50"/>
      <c r="J2740" s="50"/>
      <c r="K2740" s="50"/>
      <c r="L2740" s="55" t="str">
        <f t="shared" si="403"/>
        <v/>
      </c>
      <c r="M2740" s="48"/>
      <c r="N2740" s="49"/>
      <c r="O2740" s="50"/>
      <c r="P2740" s="81" t="str">
        <f t="shared" si="420"/>
        <v/>
      </c>
      <c r="Q2740" s="5"/>
      <c r="R2740" s="81" t="str">
        <f t="shared" si="419"/>
        <v/>
      </c>
    </row>
    <row r="2741" spans="2:18" ht="13" x14ac:dyDescent="0.3">
      <c r="B2741" s="58">
        <f t="shared" si="421"/>
        <v>0</v>
      </c>
      <c r="C2741" s="58" t="str">
        <f t="shared" si="422"/>
        <v/>
      </c>
      <c r="D2741" s="58" t="str">
        <f>IF(OR(E2741=0,E2741=""),"",COUNTIF($E$7:E2741,E2741)&amp;E2741)</f>
        <v/>
      </c>
      <c r="E2741" s="58" t="str">
        <f t="shared" si="423"/>
        <v/>
      </c>
      <c r="F2741" s="57">
        <f t="shared" si="424"/>
        <v>0</v>
      </c>
      <c r="H2741" s="51"/>
      <c r="I2741" s="50"/>
      <c r="J2741" s="50"/>
      <c r="K2741" s="50"/>
      <c r="L2741" s="55" t="str">
        <f t="shared" si="403"/>
        <v/>
      </c>
      <c r="M2741" s="48"/>
      <c r="N2741" s="49"/>
      <c r="O2741" s="50"/>
      <c r="P2741" s="81" t="str">
        <f t="shared" si="420"/>
        <v/>
      </c>
      <c r="Q2741" s="5"/>
      <c r="R2741" s="81" t="str">
        <f t="shared" si="419"/>
        <v/>
      </c>
    </row>
    <row r="2742" spans="2:18" ht="13" x14ac:dyDescent="0.3">
      <c r="B2742" s="58">
        <f t="shared" si="421"/>
        <v>0</v>
      </c>
      <c r="C2742" s="58" t="str">
        <f t="shared" si="422"/>
        <v/>
      </c>
      <c r="D2742" s="58" t="str">
        <f>IF(OR(E2742=0,E2742=""),"",COUNTIF($E$7:E2742,E2742)&amp;E2742)</f>
        <v/>
      </c>
      <c r="E2742" s="58" t="str">
        <f t="shared" si="423"/>
        <v/>
      </c>
      <c r="F2742" s="57">
        <f t="shared" si="424"/>
        <v>0</v>
      </c>
      <c r="H2742" s="51"/>
      <c r="I2742" s="50"/>
      <c r="J2742" s="50"/>
      <c r="K2742" s="50"/>
      <c r="L2742" s="55" t="str">
        <f t="shared" si="403"/>
        <v/>
      </c>
      <c r="M2742" s="48"/>
      <c r="N2742" s="49"/>
      <c r="O2742" s="50"/>
      <c r="P2742" s="81" t="str">
        <f t="shared" si="420"/>
        <v/>
      </c>
      <c r="Q2742" s="5"/>
      <c r="R2742" s="81" t="str">
        <f t="shared" si="419"/>
        <v/>
      </c>
    </row>
    <row r="2743" spans="2:18" ht="13" x14ac:dyDescent="0.3">
      <c r="B2743" s="58">
        <f t="shared" si="421"/>
        <v>0</v>
      </c>
      <c r="C2743" s="58" t="str">
        <f t="shared" si="422"/>
        <v/>
      </c>
      <c r="D2743" s="58" t="str">
        <f>IF(OR(E2743=0,E2743=""),"",COUNTIF($E$7:E2743,E2743)&amp;E2743)</f>
        <v/>
      </c>
      <c r="E2743" s="58" t="str">
        <f t="shared" si="423"/>
        <v/>
      </c>
      <c r="F2743" s="57">
        <f t="shared" si="424"/>
        <v>0</v>
      </c>
      <c r="H2743" s="51"/>
      <c r="I2743" s="50"/>
      <c r="J2743" s="50"/>
      <c r="K2743" s="50"/>
      <c r="L2743" s="55" t="str">
        <f t="shared" si="403"/>
        <v/>
      </c>
      <c r="M2743" s="48"/>
      <c r="N2743" s="49"/>
      <c r="O2743" s="50"/>
      <c r="P2743" s="81" t="str">
        <f t="shared" si="420"/>
        <v/>
      </c>
      <c r="Q2743" s="5"/>
      <c r="R2743" s="81" t="str">
        <f t="shared" si="419"/>
        <v/>
      </c>
    </row>
    <row r="2744" spans="2:18" ht="13" x14ac:dyDescent="0.3">
      <c r="B2744" s="58">
        <f t="shared" si="421"/>
        <v>0</v>
      </c>
      <c r="C2744" s="58" t="str">
        <f t="shared" si="422"/>
        <v/>
      </c>
      <c r="D2744" s="58" t="str">
        <f>IF(OR(E2744=0,E2744=""),"",COUNTIF($E$7:E2744,E2744)&amp;E2744)</f>
        <v/>
      </c>
      <c r="E2744" s="58" t="str">
        <f t="shared" si="423"/>
        <v/>
      </c>
      <c r="F2744" s="57">
        <f t="shared" si="424"/>
        <v>0</v>
      </c>
      <c r="H2744" s="51"/>
      <c r="I2744" s="50"/>
      <c r="J2744" s="50"/>
      <c r="K2744" s="50"/>
      <c r="L2744" s="55" t="str">
        <f t="shared" si="403"/>
        <v/>
      </c>
      <c r="M2744" s="48"/>
      <c r="N2744" s="49"/>
      <c r="O2744" s="50"/>
      <c r="P2744" s="81" t="str">
        <f t="shared" si="420"/>
        <v/>
      </c>
      <c r="Q2744" s="5"/>
      <c r="R2744" s="81" t="str">
        <f t="shared" si="419"/>
        <v/>
      </c>
    </row>
    <row r="2745" spans="2:18" ht="13" x14ac:dyDescent="0.3">
      <c r="B2745" s="58">
        <f t="shared" si="421"/>
        <v>0</v>
      </c>
      <c r="C2745" s="58" t="str">
        <f t="shared" si="422"/>
        <v/>
      </c>
      <c r="D2745" s="58" t="str">
        <f>IF(OR(E2745=0,E2745=""),"",COUNTIF($E$7:E2745,E2745)&amp;E2745)</f>
        <v/>
      </c>
      <c r="E2745" s="58" t="str">
        <f t="shared" si="423"/>
        <v/>
      </c>
      <c r="F2745" s="57">
        <f t="shared" si="424"/>
        <v>0</v>
      </c>
      <c r="H2745" s="51"/>
      <c r="I2745" s="50"/>
      <c r="J2745" s="50"/>
      <c r="K2745" s="50"/>
      <c r="L2745" s="55" t="str">
        <f t="shared" si="403"/>
        <v/>
      </c>
      <c r="M2745" s="48"/>
      <c r="N2745" s="49"/>
      <c r="O2745" s="50"/>
      <c r="P2745" s="81" t="str">
        <f t="shared" si="420"/>
        <v/>
      </c>
      <c r="Q2745" s="5"/>
      <c r="R2745" s="81" t="str">
        <f t="shared" si="419"/>
        <v/>
      </c>
    </row>
    <row r="2746" spans="2:18" ht="13" x14ac:dyDescent="0.3">
      <c r="B2746" s="58">
        <f t="shared" si="421"/>
        <v>0</v>
      </c>
      <c r="C2746" s="58" t="str">
        <f t="shared" si="422"/>
        <v/>
      </c>
      <c r="D2746" s="58" t="str">
        <f>IF(OR(E2746=0,E2746=""),"",COUNTIF($E$7:E2746,E2746)&amp;E2746)</f>
        <v/>
      </c>
      <c r="E2746" s="58" t="str">
        <f t="shared" si="423"/>
        <v/>
      </c>
      <c r="F2746" s="57">
        <f t="shared" si="424"/>
        <v>0</v>
      </c>
      <c r="H2746" s="51"/>
      <c r="I2746" s="50"/>
      <c r="J2746" s="50"/>
      <c r="K2746" s="50"/>
      <c r="L2746" s="55" t="str">
        <f t="shared" si="403"/>
        <v/>
      </c>
      <c r="M2746" s="48"/>
      <c r="N2746" s="49"/>
      <c r="O2746" s="50"/>
      <c r="P2746" s="81" t="str">
        <f t="shared" si="420"/>
        <v/>
      </c>
      <c r="Q2746" s="5"/>
      <c r="R2746" s="81" t="str">
        <f t="shared" si="419"/>
        <v/>
      </c>
    </row>
    <row r="2747" spans="2:18" ht="13" x14ac:dyDescent="0.3">
      <c r="B2747" s="58">
        <f t="shared" si="421"/>
        <v>0</v>
      </c>
      <c r="C2747" s="58" t="str">
        <f t="shared" si="422"/>
        <v/>
      </c>
      <c r="D2747" s="58" t="str">
        <f>IF(OR(E2747=0,E2747=""),"",COUNTIF($E$7:E2747,E2747)&amp;E2747)</f>
        <v/>
      </c>
      <c r="E2747" s="58" t="str">
        <f t="shared" si="423"/>
        <v/>
      </c>
      <c r="F2747" s="57">
        <f t="shared" si="424"/>
        <v>0</v>
      </c>
      <c r="H2747" s="51"/>
      <c r="I2747" s="50"/>
      <c r="J2747" s="50"/>
      <c r="K2747" s="50"/>
      <c r="L2747" s="55" t="str">
        <f t="shared" si="403"/>
        <v/>
      </c>
      <c r="M2747" s="48"/>
      <c r="N2747" s="49"/>
      <c r="O2747" s="50"/>
      <c r="P2747" s="81" t="str">
        <f t="shared" si="420"/>
        <v/>
      </c>
      <c r="Q2747" s="5"/>
      <c r="R2747" s="81" t="str">
        <f t="shared" si="419"/>
        <v/>
      </c>
    </row>
    <row r="2748" spans="2:18" ht="13" x14ac:dyDescent="0.3">
      <c r="B2748" s="58">
        <f t="shared" si="421"/>
        <v>0</v>
      </c>
      <c r="C2748" s="58" t="str">
        <f t="shared" si="422"/>
        <v/>
      </c>
      <c r="D2748" s="58" t="str">
        <f>IF(OR(E2748=0,E2748=""),"",COUNTIF($E$7:E2748,E2748)&amp;E2748)</f>
        <v/>
      </c>
      <c r="E2748" s="58" t="str">
        <f t="shared" si="423"/>
        <v/>
      </c>
      <c r="F2748" s="57">
        <f t="shared" si="424"/>
        <v>0</v>
      </c>
      <c r="H2748" s="51"/>
      <c r="I2748" s="50"/>
      <c r="J2748" s="50"/>
      <c r="K2748" s="50"/>
      <c r="L2748" s="55" t="str">
        <f t="shared" si="403"/>
        <v/>
      </c>
      <c r="M2748" s="48"/>
      <c r="N2748" s="49"/>
      <c r="O2748" s="50"/>
      <c r="P2748" s="81" t="str">
        <f t="shared" si="420"/>
        <v/>
      </c>
      <c r="Q2748" s="5"/>
      <c r="R2748" s="81" t="str">
        <f t="shared" si="419"/>
        <v/>
      </c>
    </row>
    <row r="2749" spans="2:18" ht="13" x14ac:dyDescent="0.3">
      <c r="B2749" s="58">
        <f t="shared" si="421"/>
        <v>0</v>
      </c>
      <c r="C2749" s="58" t="str">
        <f t="shared" si="422"/>
        <v/>
      </c>
      <c r="D2749" s="58" t="str">
        <f>IF(OR(E2749=0,E2749=""),"",COUNTIF($E$7:E2749,E2749)&amp;E2749)</f>
        <v/>
      </c>
      <c r="E2749" s="58" t="str">
        <f t="shared" si="423"/>
        <v/>
      </c>
      <c r="F2749" s="57">
        <f t="shared" si="424"/>
        <v>0</v>
      </c>
      <c r="H2749" s="51"/>
      <c r="I2749" s="50"/>
      <c r="J2749" s="50"/>
      <c r="K2749" s="50"/>
      <c r="L2749" s="55" t="str">
        <f t="shared" si="403"/>
        <v/>
      </c>
      <c r="M2749" s="48"/>
      <c r="N2749" s="49"/>
      <c r="O2749" s="50"/>
      <c r="P2749" s="81" t="str">
        <f t="shared" si="420"/>
        <v/>
      </c>
      <c r="Q2749" s="5"/>
      <c r="R2749" s="81" t="str">
        <f t="shared" si="419"/>
        <v/>
      </c>
    </row>
    <row r="2750" spans="2:18" ht="13" x14ac:dyDescent="0.3">
      <c r="B2750" s="58">
        <f t="shared" si="421"/>
        <v>0</v>
      </c>
      <c r="C2750" s="58" t="str">
        <f t="shared" si="422"/>
        <v/>
      </c>
      <c r="D2750" s="58" t="str">
        <f>IF(OR(E2750=0,E2750=""),"",COUNTIF($E$7:E2750,E2750)&amp;E2750)</f>
        <v/>
      </c>
      <c r="E2750" s="58" t="str">
        <f t="shared" si="423"/>
        <v/>
      </c>
      <c r="F2750" s="57">
        <f t="shared" si="424"/>
        <v>0</v>
      </c>
      <c r="H2750" s="51"/>
      <c r="I2750" s="50"/>
      <c r="J2750" s="50"/>
      <c r="K2750" s="50"/>
      <c r="L2750" s="55" t="str">
        <f t="shared" si="403"/>
        <v/>
      </c>
      <c r="M2750" s="48"/>
      <c r="N2750" s="49"/>
      <c r="O2750" s="50"/>
      <c r="P2750" s="81" t="str">
        <f t="shared" si="420"/>
        <v/>
      </c>
      <c r="Q2750" s="5"/>
      <c r="R2750" s="81" t="str">
        <f t="shared" si="419"/>
        <v/>
      </c>
    </row>
    <row r="2751" spans="2:18" ht="13" x14ac:dyDescent="0.3">
      <c r="B2751" s="58">
        <f t="shared" si="421"/>
        <v>0</v>
      </c>
      <c r="C2751" s="58" t="str">
        <f t="shared" si="422"/>
        <v/>
      </c>
      <c r="D2751" s="58" t="str">
        <f>IF(OR(E2751=0,E2751=""),"",COUNTIF($E$7:E2751,E2751)&amp;E2751)</f>
        <v/>
      </c>
      <c r="E2751" s="58" t="str">
        <f t="shared" si="423"/>
        <v/>
      </c>
      <c r="F2751" s="57">
        <f t="shared" si="424"/>
        <v>0</v>
      </c>
      <c r="H2751" s="51"/>
      <c r="I2751" s="50"/>
      <c r="J2751" s="50"/>
      <c r="K2751" s="50"/>
      <c r="L2751" s="55" t="str">
        <f t="shared" si="403"/>
        <v/>
      </c>
      <c r="M2751" s="48"/>
      <c r="N2751" s="49"/>
      <c r="O2751" s="50"/>
      <c r="P2751" s="81" t="str">
        <f t="shared" si="420"/>
        <v/>
      </c>
      <c r="Q2751" s="5"/>
      <c r="R2751" s="81" t="str">
        <f t="shared" si="419"/>
        <v/>
      </c>
    </row>
    <row r="2752" spans="2:18" ht="13" x14ac:dyDescent="0.3">
      <c r="B2752" s="58">
        <f t="shared" si="421"/>
        <v>0</v>
      </c>
      <c r="C2752" s="58" t="str">
        <f t="shared" si="422"/>
        <v/>
      </c>
      <c r="D2752" s="58" t="str">
        <f>IF(OR(E2752=0,E2752=""),"",COUNTIF($E$7:E2752,E2752)&amp;E2752)</f>
        <v/>
      </c>
      <c r="E2752" s="58" t="str">
        <f t="shared" si="423"/>
        <v/>
      </c>
      <c r="F2752" s="57">
        <f t="shared" si="424"/>
        <v>0</v>
      </c>
      <c r="H2752" s="51"/>
      <c r="I2752" s="50"/>
      <c r="J2752" s="50"/>
      <c r="K2752" s="50"/>
      <c r="L2752" s="55" t="str">
        <f t="shared" si="403"/>
        <v/>
      </c>
      <c r="M2752" s="48"/>
      <c r="N2752" s="49"/>
      <c r="O2752" s="50"/>
      <c r="P2752" s="81" t="str">
        <f t="shared" si="420"/>
        <v/>
      </c>
      <c r="Q2752" s="5"/>
      <c r="R2752" s="81" t="str">
        <f t="shared" si="419"/>
        <v/>
      </c>
    </row>
    <row r="2753" spans="2:18" ht="13" x14ac:dyDescent="0.3">
      <c r="B2753" s="58">
        <f t="shared" si="421"/>
        <v>0</v>
      </c>
      <c r="C2753" s="58" t="str">
        <f t="shared" si="422"/>
        <v/>
      </c>
      <c r="D2753" s="58" t="str">
        <f>IF(OR(E2753=0,E2753=""),"",COUNTIF($E$7:E2753,E2753)&amp;E2753)</f>
        <v/>
      </c>
      <c r="E2753" s="58" t="str">
        <f t="shared" si="423"/>
        <v/>
      </c>
      <c r="F2753" s="57">
        <f t="shared" si="424"/>
        <v>0</v>
      </c>
      <c r="H2753" s="51"/>
      <c r="I2753" s="50"/>
      <c r="J2753" s="50"/>
      <c r="K2753" s="50"/>
      <c r="L2753" s="55" t="str">
        <f t="shared" si="403"/>
        <v/>
      </c>
      <c r="M2753" s="48"/>
      <c r="N2753" s="49"/>
      <c r="O2753" s="50"/>
      <c r="P2753" s="81" t="str">
        <f t="shared" si="420"/>
        <v/>
      </c>
      <c r="Q2753" s="5"/>
      <c r="R2753" s="81" t="str">
        <f t="shared" si="419"/>
        <v/>
      </c>
    </row>
    <row r="2754" spans="2:18" ht="13" x14ac:dyDescent="0.3">
      <c r="B2754" s="58">
        <f t="shared" si="421"/>
        <v>0</v>
      </c>
      <c r="C2754" s="58" t="str">
        <f t="shared" si="422"/>
        <v/>
      </c>
      <c r="D2754" s="58" t="str">
        <f>IF(OR(E2754=0,E2754=""),"",COUNTIF($E$7:E2754,E2754)&amp;E2754)</f>
        <v/>
      </c>
      <c r="E2754" s="58" t="str">
        <f t="shared" si="423"/>
        <v/>
      </c>
      <c r="F2754" s="57">
        <f t="shared" si="424"/>
        <v>0</v>
      </c>
      <c r="H2754" s="51"/>
      <c r="I2754" s="50"/>
      <c r="J2754" s="50"/>
      <c r="K2754" s="50"/>
      <c r="L2754" s="55" t="str">
        <f t="shared" si="403"/>
        <v/>
      </c>
      <c r="M2754" s="48"/>
      <c r="N2754" s="49"/>
      <c r="O2754" s="50"/>
      <c r="P2754" s="81" t="str">
        <f t="shared" si="420"/>
        <v/>
      </c>
      <c r="Q2754" s="5"/>
      <c r="R2754" s="81" t="str">
        <f t="shared" si="419"/>
        <v/>
      </c>
    </row>
    <row r="2755" spans="2:18" ht="13" x14ac:dyDescent="0.3">
      <c r="B2755" s="58">
        <f t="shared" si="421"/>
        <v>0</v>
      </c>
      <c r="C2755" s="58" t="str">
        <f t="shared" si="422"/>
        <v/>
      </c>
      <c r="D2755" s="58" t="str">
        <f>IF(OR(E2755=0,E2755=""),"",COUNTIF($E$7:E2755,E2755)&amp;E2755)</f>
        <v/>
      </c>
      <c r="E2755" s="58" t="str">
        <f t="shared" si="423"/>
        <v/>
      </c>
      <c r="F2755" s="57">
        <f t="shared" si="424"/>
        <v>0</v>
      </c>
      <c r="H2755" s="51"/>
      <c r="I2755" s="50"/>
      <c r="J2755" s="50"/>
      <c r="K2755" s="50"/>
      <c r="L2755" s="55" t="str">
        <f t="shared" si="403"/>
        <v/>
      </c>
      <c r="M2755" s="48"/>
      <c r="N2755" s="49"/>
      <c r="O2755" s="50"/>
      <c r="P2755" s="81" t="str">
        <f t="shared" si="420"/>
        <v/>
      </c>
      <c r="Q2755" s="5"/>
      <c r="R2755" s="81" t="str">
        <f t="shared" si="419"/>
        <v/>
      </c>
    </row>
    <row r="2756" spans="2:18" ht="13" x14ac:dyDescent="0.3">
      <c r="B2756" s="58">
        <f t="shared" si="421"/>
        <v>0</v>
      </c>
      <c r="C2756" s="58" t="str">
        <f t="shared" si="422"/>
        <v/>
      </c>
      <c r="D2756" s="58" t="str">
        <f>IF(OR(E2756=0,E2756=""),"",COUNTIF($E$7:E2756,E2756)&amp;E2756)</f>
        <v/>
      </c>
      <c r="E2756" s="58" t="str">
        <f t="shared" si="423"/>
        <v/>
      </c>
      <c r="F2756" s="57">
        <f t="shared" si="424"/>
        <v>0</v>
      </c>
      <c r="H2756" s="51"/>
      <c r="I2756" s="50"/>
      <c r="J2756" s="50"/>
      <c r="K2756" s="50"/>
      <c r="L2756" s="55" t="str">
        <f t="shared" si="403"/>
        <v/>
      </c>
      <c r="M2756" s="48"/>
      <c r="N2756" s="49"/>
      <c r="O2756" s="50"/>
      <c r="P2756" s="81" t="str">
        <f t="shared" si="420"/>
        <v/>
      </c>
      <c r="Q2756" s="5"/>
      <c r="R2756" s="81" t="str">
        <f t="shared" si="419"/>
        <v/>
      </c>
    </row>
    <row r="2757" spans="2:18" ht="13" x14ac:dyDescent="0.3">
      <c r="B2757" s="58">
        <f t="shared" si="421"/>
        <v>0</v>
      </c>
      <c r="C2757" s="58" t="str">
        <f t="shared" si="422"/>
        <v/>
      </c>
      <c r="D2757" s="58" t="str">
        <f>IF(OR(E2757=0,E2757=""),"",COUNTIF($E$7:E2757,E2757)&amp;E2757)</f>
        <v/>
      </c>
      <c r="E2757" s="58" t="str">
        <f t="shared" si="423"/>
        <v/>
      </c>
      <c r="F2757" s="57">
        <f t="shared" si="424"/>
        <v>0</v>
      </c>
      <c r="H2757" s="51"/>
      <c r="I2757" s="50"/>
      <c r="J2757" s="50"/>
      <c r="K2757" s="50"/>
      <c r="L2757" s="55" t="str">
        <f t="shared" ref="L2757:L2816" si="425">IFERROR(IF(K2757="","",VLOOKUP(K2757,T_Akun,2,0)),"Cek Kembali Kode Akun nya!!!")</f>
        <v/>
      </c>
      <c r="M2757" s="48"/>
      <c r="N2757" s="49"/>
      <c r="O2757" s="50"/>
      <c r="P2757" s="81" t="str">
        <f t="shared" si="420"/>
        <v/>
      </c>
      <c r="Q2757" s="5"/>
      <c r="R2757" s="81" t="str">
        <f t="shared" si="419"/>
        <v/>
      </c>
    </row>
    <row r="2758" spans="2:18" ht="13" x14ac:dyDescent="0.3">
      <c r="B2758" s="58">
        <f t="shared" si="421"/>
        <v>0</v>
      </c>
      <c r="C2758" s="58" t="str">
        <f t="shared" si="422"/>
        <v/>
      </c>
      <c r="D2758" s="58" t="str">
        <f>IF(OR(E2758=0,E2758=""),"",COUNTIF($E$7:E2758,E2758)&amp;E2758)</f>
        <v/>
      </c>
      <c r="E2758" s="58" t="str">
        <f t="shared" si="423"/>
        <v/>
      </c>
      <c r="F2758" s="57">
        <f t="shared" si="424"/>
        <v>0</v>
      </c>
      <c r="H2758" s="51"/>
      <c r="I2758" s="50"/>
      <c r="J2758" s="50"/>
      <c r="K2758" s="50"/>
      <c r="L2758" s="55" t="str">
        <f t="shared" si="425"/>
        <v/>
      </c>
      <c r="M2758" s="48"/>
      <c r="N2758" s="49"/>
      <c r="O2758" s="50"/>
      <c r="P2758" s="81" t="str">
        <f t="shared" si="420"/>
        <v/>
      </c>
      <c r="Q2758" s="5"/>
      <c r="R2758" s="81" t="str">
        <f t="shared" si="419"/>
        <v/>
      </c>
    </row>
    <row r="2759" spans="2:18" ht="13" x14ac:dyDescent="0.3">
      <c r="B2759" s="58">
        <f t="shared" si="421"/>
        <v>0</v>
      </c>
      <c r="C2759" s="58" t="str">
        <f t="shared" si="422"/>
        <v/>
      </c>
      <c r="D2759" s="58" t="str">
        <f>IF(OR(E2759=0,E2759=""),"",COUNTIF($E$7:E2759,E2759)&amp;E2759)</f>
        <v/>
      </c>
      <c r="E2759" s="58" t="str">
        <f t="shared" si="423"/>
        <v/>
      </c>
      <c r="F2759" s="57">
        <f t="shared" si="424"/>
        <v>0</v>
      </c>
      <c r="H2759" s="51"/>
      <c r="I2759" s="50"/>
      <c r="J2759" s="50"/>
      <c r="K2759" s="50"/>
      <c r="L2759" s="55" t="str">
        <f t="shared" si="425"/>
        <v/>
      </c>
      <c r="M2759" s="48"/>
      <c r="N2759" s="49"/>
      <c r="O2759" s="50"/>
      <c r="P2759" s="81" t="str">
        <f t="shared" si="420"/>
        <v/>
      </c>
      <c r="Q2759" s="5"/>
      <c r="R2759" s="81" t="str">
        <f t="shared" si="419"/>
        <v/>
      </c>
    </row>
    <row r="2760" spans="2:18" ht="13" x14ac:dyDescent="0.3">
      <c r="B2760" s="58">
        <f t="shared" si="421"/>
        <v>0</v>
      </c>
      <c r="C2760" s="58" t="str">
        <f t="shared" si="422"/>
        <v/>
      </c>
      <c r="D2760" s="58" t="str">
        <f>IF(OR(E2760=0,E2760=""),"",COUNTIF($E$7:E2760,E2760)&amp;E2760)</f>
        <v/>
      </c>
      <c r="E2760" s="58" t="str">
        <f t="shared" si="423"/>
        <v/>
      </c>
      <c r="F2760" s="57">
        <f t="shared" si="424"/>
        <v>0</v>
      </c>
      <c r="H2760" s="51"/>
      <c r="I2760" s="50"/>
      <c r="J2760" s="50"/>
      <c r="K2760" s="50"/>
      <c r="L2760" s="55" t="str">
        <f t="shared" si="425"/>
        <v/>
      </c>
      <c r="M2760" s="48"/>
      <c r="N2760" s="49"/>
      <c r="O2760" s="50"/>
      <c r="P2760" s="81" t="str">
        <f t="shared" si="420"/>
        <v/>
      </c>
      <c r="Q2760" s="5"/>
      <c r="R2760" s="81" t="str">
        <f t="shared" si="419"/>
        <v/>
      </c>
    </row>
    <row r="2761" spans="2:18" ht="13" x14ac:dyDescent="0.3">
      <c r="B2761" s="58">
        <f t="shared" si="421"/>
        <v>0</v>
      </c>
      <c r="C2761" s="58" t="str">
        <f t="shared" si="422"/>
        <v/>
      </c>
      <c r="D2761" s="58" t="str">
        <f>IF(OR(E2761=0,E2761=""),"",COUNTIF($E$7:E2761,E2761)&amp;E2761)</f>
        <v/>
      </c>
      <c r="E2761" s="58" t="str">
        <f t="shared" si="423"/>
        <v/>
      </c>
      <c r="F2761" s="57">
        <f t="shared" si="424"/>
        <v>0</v>
      </c>
      <c r="H2761" s="51"/>
      <c r="I2761" s="50"/>
      <c r="J2761" s="50"/>
      <c r="K2761" s="50"/>
      <c r="L2761" s="55" t="str">
        <f t="shared" si="425"/>
        <v/>
      </c>
      <c r="M2761" s="48"/>
      <c r="N2761" s="49"/>
      <c r="O2761" s="50"/>
      <c r="P2761" s="81" t="str">
        <f t="shared" si="420"/>
        <v/>
      </c>
      <c r="Q2761" s="5"/>
      <c r="R2761" s="81" t="str">
        <f t="shared" si="419"/>
        <v/>
      </c>
    </row>
    <row r="2762" spans="2:18" ht="13" x14ac:dyDescent="0.3">
      <c r="B2762" s="58">
        <f t="shared" si="421"/>
        <v>0</v>
      </c>
      <c r="C2762" s="58" t="str">
        <f t="shared" si="422"/>
        <v/>
      </c>
      <c r="D2762" s="58" t="str">
        <f>IF(OR(E2762=0,E2762=""),"",COUNTIF($E$7:E2762,E2762)&amp;E2762)</f>
        <v/>
      </c>
      <c r="E2762" s="58" t="str">
        <f t="shared" si="423"/>
        <v/>
      </c>
      <c r="F2762" s="57">
        <f t="shared" si="424"/>
        <v>0</v>
      </c>
      <c r="H2762" s="51"/>
      <c r="I2762" s="50"/>
      <c r="J2762" s="50"/>
      <c r="K2762" s="50"/>
      <c r="L2762" s="55" t="str">
        <f t="shared" si="425"/>
        <v/>
      </c>
      <c r="M2762" s="48"/>
      <c r="N2762" s="49"/>
      <c r="O2762" s="50"/>
      <c r="P2762" s="81" t="str">
        <f t="shared" si="420"/>
        <v/>
      </c>
      <c r="Q2762" s="5"/>
      <c r="R2762" s="81" t="str">
        <f t="shared" si="419"/>
        <v/>
      </c>
    </row>
    <row r="2763" spans="2:18" ht="13" x14ac:dyDescent="0.3">
      <c r="B2763" s="58">
        <f t="shared" si="421"/>
        <v>0</v>
      </c>
      <c r="C2763" s="58" t="str">
        <f t="shared" si="422"/>
        <v/>
      </c>
      <c r="D2763" s="58" t="str">
        <f>IF(OR(E2763=0,E2763=""),"",COUNTIF($E$7:E2763,E2763)&amp;E2763)</f>
        <v/>
      </c>
      <c r="E2763" s="58" t="str">
        <f t="shared" si="423"/>
        <v/>
      </c>
      <c r="F2763" s="57">
        <f t="shared" si="424"/>
        <v>0</v>
      </c>
      <c r="H2763" s="51"/>
      <c r="I2763" s="50"/>
      <c r="J2763" s="50"/>
      <c r="K2763" s="50"/>
      <c r="L2763" s="55" t="str">
        <f t="shared" si="425"/>
        <v/>
      </c>
      <c r="M2763" s="48"/>
      <c r="N2763" s="49"/>
      <c r="O2763" s="50"/>
      <c r="P2763" s="81" t="str">
        <f t="shared" si="420"/>
        <v/>
      </c>
      <c r="Q2763" s="5"/>
      <c r="R2763" s="81" t="str">
        <f t="shared" si="419"/>
        <v/>
      </c>
    </row>
    <row r="2764" spans="2:18" ht="13" x14ac:dyDescent="0.3">
      <c r="B2764" s="58">
        <f t="shared" si="421"/>
        <v>0</v>
      </c>
      <c r="C2764" s="58" t="str">
        <f t="shared" si="422"/>
        <v/>
      </c>
      <c r="D2764" s="58" t="str">
        <f>IF(OR(E2764=0,E2764=""),"",COUNTIF($E$7:E2764,E2764)&amp;E2764)</f>
        <v/>
      </c>
      <c r="E2764" s="58" t="str">
        <f t="shared" si="423"/>
        <v/>
      </c>
      <c r="F2764" s="57">
        <f t="shared" si="424"/>
        <v>0</v>
      </c>
      <c r="H2764" s="51"/>
      <c r="I2764" s="50"/>
      <c r="J2764" s="50"/>
      <c r="K2764" s="85"/>
      <c r="L2764" s="55" t="str">
        <f t="shared" si="425"/>
        <v/>
      </c>
      <c r="M2764" s="48"/>
      <c r="N2764" s="49"/>
      <c r="O2764" s="50"/>
      <c r="P2764" s="81" t="str">
        <f t="shared" si="420"/>
        <v/>
      </c>
      <c r="Q2764" s="5"/>
      <c r="R2764" s="81" t="str">
        <f t="shared" si="419"/>
        <v/>
      </c>
    </row>
    <row r="2765" spans="2:18" ht="13" x14ac:dyDescent="0.3">
      <c r="B2765" s="58">
        <f t="shared" si="421"/>
        <v>0</v>
      </c>
      <c r="C2765" s="58" t="str">
        <f t="shared" si="422"/>
        <v/>
      </c>
      <c r="D2765" s="58" t="str">
        <f>IF(OR(E2765=0,E2765=""),"",COUNTIF($E$7:E2765,E2765)&amp;E2765)</f>
        <v/>
      </c>
      <c r="E2765" s="58" t="str">
        <f t="shared" si="423"/>
        <v/>
      </c>
      <c r="F2765" s="57">
        <f t="shared" si="424"/>
        <v>0</v>
      </c>
      <c r="H2765" s="51"/>
      <c r="I2765" s="50"/>
      <c r="J2765" s="50"/>
      <c r="K2765" s="50"/>
      <c r="L2765" s="55" t="str">
        <f t="shared" si="425"/>
        <v/>
      </c>
      <c r="M2765" s="48"/>
      <c r="N2765" s="49"/>
      <c r="O2765" s="50"/>
      <c r="P2765" s="81" t="str">
        <f t="shared" si="420"/>
        <v/>
      </c>
      <c r="Q2765" s="5"/>
      <c r="R2765" s="81" t="str">
        <f t="shared" si="419"/>
        <v/>
      </c>
    </row>
    <row r="2766" spans="2:18" ht="13" x14ac:dyDescent="0.3">
      <c r="B2766" s="58">
        <f t="shared" si="421"/>
        <v>0</v>
      </c>
      <c r="C2766" s="58" t="str">
        <f t="shared" si="422"/>
        <v/>
      </c>
      <c r="D2766" s="58" t="str">
        <f>IF(OR(E2766=0,E2766=""),"",COUNTIF($E$7:E2766,E2766)&amp;E2766)</f>
        <v/>
      </c>
      <c r="E2766" s="58" t="str">
        <f t="shared" si="423"/>
        <v/>
      </c>
      <c r="F2766" s="57">
        <f t="shared" si="424"/>
        <v>0</v>
      </c>
      <c r="H2766" s="51"/>
      <c r="I2766" s="50"/>
      <c r="J2766" s="50"/>
      <c r="K2766" s="50"/>
      <c r="L2766" s="55" t="str">
        <f t="shared" si="425"/>
        <v/>
      </c>
      <c r="M2766" s="48"/>
      <c r="N2766" s="49"/>
      <c r="O2766" s="50"/>
      <c r="P2766" s="81" t="str">
        <f t="shared" si="420"/>
        <v/>
      </c>
      <c r="Q2766" s="5"/>
      <c r="R2766" s="81" t="str">
        <f t="shared" si="419"/>
        <v/>
      </c>
    </row>
    <row r="2767" spans="2:18" ht="13" x14ac:dyDescent="0.3">
      <c r="B2767" s="58">
        <f t="shared" si="421"/>
        <v>0</v>
      </c>
      <c r="C2767" s="58" t="str">
        <f t="shared" si="422"/>
        <v/>
      </c>
      <c r="D2767" s="58" t="str">
        <f>IF(OR(E2767=0,E2767=""),"",COUNTIF($E$7:E2767,E2767)&amp;E2767)</f>
        <v/>
      </c>
      <c r="E2767" s="58" t="str">
        <f t="shared" si="423"/>
        <v/>
      </c>
      <c r="F2767" s="57">
        <f t="shared" si="424"/>
        <v>0</v>
      </c>
      <c r="H2767" s="51"/>
      <c r="I2767" s="50"/>
      <c r="J2767" s="50"/>
      <c r="K2767" s="50"/>
      <c r="L2767" s="55" t="str">
        <f t="shared" si="425"/>
        <v/>
      </c>
      <c r="M2767" s="48"/>
      <c r="N2767" s="49"/>
      <c r="O2767" s="50"/>
      <c r="P2767" s="81" t="str">
        <f t="shared" si="420"/>
        <v/>
      </c>
      <c r="Q2767" s="5"/>
      <c r="R2767" s="81" t="str">
        <f t="shared" si="419"/>
        <v/>
      </c>
    </row>
    <row r="2768" spans="2:18" ht="13" x14ac:dyDescent="0.3">
      <c r="B2768" s="58">
        <f t="shared" si="421"/>
        <v>0</v>
      </c>
      <c r="C2768" s="58" t="str">
        <f t="shared" si="422"/>
        <v/>
      </c>
      <c r="D2768" s="58" t="str">
        <f>IF(OR(E2768=0,E2768=""),"",COUNTIF($E$7:E2768,E2768)&amp;E2768)</f>
        <v/>
      </c>
      <c r="E2768" s="58" t="str">
        <f t="shared" si="423"/>
        <v/>
      </c>
      <c r="F2768" s="57">
        <f t="shared" si="424"/>
        <v>0</v>
      </c>
      <c r="H2768" s="51"/>
      <c r="I2768" s="50"/>
      <c r="J2768" s="50"/>
      <c r="K2768" s="50"/>
      <c r="L2768" s="55" t="str">
        <f t="shared" si="425"/>
        <v/>
      </c>
      <c r="M2768" s="48"/>
      <c r="N2768" s="49"/>
      <c r="O2768" s="50"/>
      <c r="P2768" s="81" t="str">
        <f t="shared" si="420"/>
        <v/>
      </c>
      <c r="Q2768" s="5"/>
      <c r="R2768" s="81" t="str">
        <f t="shared" si="419"/>
        <v/>
      </c>
    </row>
    <row r="2769" spans="2:18" ht="13" x14ac:dyDescent="0.3">
      <c r="B2769" s="58">
        <f t="shared" si="421"/>
        <v>0</v>
      </c>
      <c r="C2769" s="58" t="str">
        <f t="shared" si="422"/>
        <v/>
      </c>
      <c r="D2769" s="58" t="str">
        <f>IF(OR(E2769=0,E2769=""),"",COUNTIF($E$7:E2769,E2769)&amp;E2769)</f>
        <v/>
      </c>
      <c r="E2769" s="58" t="str">
        <f t="shared" si="423"/>
        <v/>
      </c>
      <c r="F2769" s="57">
        <f t="shared" si="424"/>
        <v>0</v>
      </c>
      <c r="H2769" s="51"/>
      <c r="I2769" s="50"/>
      <c r="J2769" s="50"/>
      <c r="K2769" s="50"/>
      <c r="L2769" s="55" t="str">
        <f t="shared" si="425"/>
        <v/>
      </c>
      <c r="M2769" s="48"/>
      <c r="N2769" s="49"/>
      <c r="O2769" s="50"/>
      <c r="P2769" s="81" t="str">
        <f t="shared" si="420"/>
        <v/>
      </c>
      <c r="Q2769" s="5"/>
      <c r="R2769" s="81" t="str">
        <f t="shared" si="419"/>
        <v/>
      </c>
    </row>
    <row r="2770" spans="2:18" ht="13" x14ac:dyDescent="0.3">
      <c r="B2770" s="58">
        <f t="shared" si="421"/>
        <v>0</v>
      </c>
      <c r="C2770" s="58" t="str">
        <f t="shared" si="422"/>
        <v/>
      </c>
      <c r="D2770" s="58" t="str">
        <f>IF(OR(E2770=0,E2770=""),"",COUNTIF($E$7:E2770,E2770)&amp;E2770)</f>
        <v/>
      </c>
      <c r="E2770" s="58" t="str">
        <f t="shared" si="423"/>
        <v/>
      </c>
      <c r="F2770" s="57">
        <f t="shared" si="424"/>
        <v>0</v>
      </c>
      <c r="H2770" s="51"/>
      <c r="I2770" s="50"/>
      <c r="J2770" s="50"/>
      <c r="K2770" s="50"/>
      <c r="L2770" s="55" t="str">
        <f t="shared" si="425"/>
        <v/>
      </c>
      <c r="M2770" s="48"/>
      <c r="N2770" s="49"/>
      <c r="O2770" s="50"/>
      <c r="P2770" s="81" t="str">
        <f t="shared" si="420"/>
        <v/>
      </c>
      <c r="Q2770" s="5"/>
      <c r="R2770" s="81" t="str">
        <f t="shared" si="419"/>
        <v/>
      </c>
    </row>
    <row r="2771" spans="2:18" ht="13" x14ac:dyDescent="0.3">
      <c r="B2771" s="58">
        <f t="shared" si="421"/>
        <v>0</v>
      </c>
      <c r="C2771" s="58" t="str">
        <f t="shared" si="422"/>
        <v/>
      </c>
      <c r="D2771" s="58" t="str">
        <f>IF(OR(E2771=0,E2771=""),"",COUNTIF($E$7:E2771,E2771)&amp;E2771)</f>
        <v/>
      </c>
      <c r="E2771" s="58" t="str">
        <f t="shared" si="423"/>
        <v/>
      </c>
      <c r="F2771" s="57">
        <f t="shared" si="424"/>
        <v>0</v>
      </c>
      <c r="H2771" s="51"/>
      <c r="I2771" s="50"/>
      <c r="J2771" s="50"/>
      <c r="K2771" s="50"/>
      <c r="L2771" s="55" t="str">
        <f t="shared" si="425"/>
        <v/>
      </c>
      <c r="M2771" s="48"/>
      <c r="N2771" s="49"/>
      <c r="O2771" s="50"/>
      <c r="P2771" s="81" t="str">
        <f t="shared" si="420"/>
        <v/>
      </c>
      <c r="Q2771" s="5"/>
      <c r="R2771" s="81" t="str">
        <f t="shared" si="419"/>
        <v/>
      </c>
    </row>
    <row r="2772" spans="2:18" ht="13" x14ac:dyDescent="0.3">
      <c r="B2772" s="58">
        <f t="shared" si="421"/>
        <v>0</v>
      </c>
      <c r="C2772" s="58" t="str">
        <f t="shared" si="422"/>
        <v/>
      </c>
      <c r="D2772" s="58" t="str">
        <f>IF(OR(E2772=0,E2772=""),"",COUNTIF($E$7:E2772,E2772)&amp;E2772)</f>
        <v/>
      </c>
      <c r="E2772" s="58" t="str">
        <f t="shared" si="423"/>
        <v/>
      </c>
      <c r="F2772" s="57">
        <f t="shared" si="424"/>
        <v>0</v>
      </c>
      <c r="H2772" s="51"/>
      <c r="I2772" s="50"/>
      <c r="J2772" s="50"/>
      <c r="K2772" s="50"/>
      <c r="L2772" s="55" t="str">
        <f t="shared" si="425"/>
        <v/>
      </c>
      <c r="M2772" s="48"/>
      <c r="N2772" s="49"/>
      <c r="O2772" s="50"/>
      <c r="P2772" s="81" t="str">
        <f t="shared" si="420"/>
        <v/>
      </c>
      <c r="Q2772" s="5"/>
      <c r="R2772" s="81" t="str">
        <f t="shared" si="419"/>
        <v/>
      </c>
    </row>
    <row r="2773" spans="2:18" ht="13" x14ac:dyDescent="0.3">
      <c r="B2773" s="58">
        <f t="shared" si="421"/>
        <v>0</v>
      </c>
      <c r="C2773" s="58" t="str">
        <f t="shared" si="422"/>
        <v/>
      </c>
      <c r="D2773" s="58" t="str">
        <f>IF(OR(E2773=0,E2773=""),"",COUNTIF($E$7:E2773,E2773)&amp;E2773)</f>
        <v/>
      </c>
      <c r="E2773" s="58" t="str">
        <f t="shared" si="423"/>
        <v/>
      </c>
      <c r="F2773" s="57">
        <f t="shared" si="424"/>
        <v>0</v>
      </c>
      <c r="H2773" s="51"/>
      <c r="I2773" s="50"/>
      <c r="J2773" s="50"/>
      <c r="K2773" s="50"/>
      <c r="L2773" s="55" t="str">
        <f t="shared" si="425"/>
        <v/>
      </c>
      <c r="M2773" s="48"/>
      <c r="N2773" s="49"/>
      <c r="O2773" s="50"/>
      <c r="P2773" s="81" t="str">
        <f t="shared" si="420"/>
        <v/>
      </c>
      <c r="Q2773" s="5"/>
      <c r="R2773" s="81" t="str">
        <f t="shared" si="419"/>
        <v/>
      </c>
    </row>
    <row r="2774" spans="2:18" ht="13" x14ac:dyDescent="0.3">
      <c r="B2774" s="58">
        <f t="shared" si="421"/>
        <v>0</v>
      </c>
      <c r="C2774" s="58" t="str">
        <f t="shared" si="422"/>
        <v/>
      </c>
      <c r="D2774" s="58" t="str">
        <f>IF(OR(E2774=0,E2774=""),"",COUNTIF($E$7:E2774,E2774)&amp;E2774)</f>
        <v/>
      </c>
      <c r="E2774" s="58" t="str">
        <f t="shared" si="423"/>
        <v/>
      </c>
      <c r="F2774" s="57">
        <f t="shared" si="424"/>
        <v>0</v>
      </c>
      <c r="H2774" s="51"/>
      <c r="I2774" s="50"/>
      <c r="J2774" s="50"/>
      <c r="K2774" s="50"/>
      <c r="L2774" s="55" t="str">
        <f t="shared" si="425"/>
        <v/>
      </c>
      <c r="M2774" s="48"/>
      <c r="N2774" s="49"/>
      <c r="O2774" s="50"/>
      <c r="P2774" s="81" t="str">
        <f t="shared" si="420"/>
        <v/>
      </c>
      <c r="Q2774" s="5"/>
      <c r="R2774" s="81" t="str">
        <f t="shared" si="419"/>
        <v/>
      </c>
    </row>
    <row r="2775" spans="2:18" ht="13" x14ac:dyDescent="0.3">
      <c r="B2775" s="58">
        <f t="shared" si="421"/>
        <v>0</v>
      </c>
      <c r="C2775" s="58" t="str">
        <f t="shared" si="422"/>
        <v/>
      </c>
      <c r="D2775" s="58" t="str">
        <f>IF(OR(E2775=0,E2775=""),"",COUNTIF($E$7:E2775,E2775)&amp;E2775)</f>
        <v/>
      </c>
      <c r="E2775" s="58" t="str">
        <f t="shared" si="423"/>
        <v/>
      </c>
      <c r="F2775" s="57">
        <f t="shared" si="424"/>
        <v>0</v>
      </c>
      <c r="H2775" s="51"/>
      <c r="I2775" s="50"/>
      <c r="J2775" s="50"/>
      <c r="K2775" s="50"/>
      <c r="L2775" s="55" t="str">
        <f t="shared" si="425"/>
        <v/>
      </c>
      <c r="M2775" s="48"/>
      <c r="N2775" s="49"/>
      <c r="O2775" s="50"/>
      <c r="P2775" s="81" t="str">
        <f t="shared" si="420"/>
        <v/>
      </c>
      <c r="Q2775" s="5"/>
      <c r="R2775" s="81" t="str">
        <f t="shared" si="419"/>
        <v/>
      </c>
    </row>
    <row r="2776" spans="2:18" ht="13" x14ac:dyDescent="0.3">
      <c r="B2776" s="58">
        <f t="shared" si="421"/>
        <v>0</v>
      </c>
      <c r="C2776" s="58" t="str">
        <f t="shared" si="422"/>
        <v/>
      </c>
      <c r="D2776" s="58" t="str">
        <f>IF(OR(E2776=0,E2776=""),"",COUNTIF($E$7:E2776,E2776)&amp;E2776)</f>
        <v/>
      </c>
      <c r="E2776" s="58" t="str">
        <f t="shared" si="423"/>
        <v/>
      </c>
      <c r="F2776" s="57">
        <f t="shared" si="424"/>
        <v>0</v>
      </c>
      <c r="H2776" s="51"/>
      <c r="I2776" s="50"/>
      <c r="J2776" s="50"/>
      <c r="K2776" s="50"/>
      <c r="L2776" s="55" t="str">
        <f t="shared" si="425"/>
        <v/>
      </c>
      <c r="M2776" s="48"/>
      <c r="N2776" s="49"/>
      <c r="O2776" s="50"/>
      <c r="P2776" s="81" t="str">
        <f t="shared" si="420"/>
        <v/>
      </c>
      <c r="Q2776" s="5"/>
      <c r="R2776" s="81" t="str">
        <f t="shared" si="419"/>
        <v/>
      </c>
    </row>
    <row r="2777" spans="2:18" ht="13" x14ac:dyDescent="0.3">
      <c r="B2777" s="58">
        <f t="shared" si="421"/>
        <v>0</v>
      </c>
      <c r="C2777" s="58" t="str">
        <f t="shared" si="422"/>
        <v/>
      </c>
      <c r="D2777" s="58" t="str">
        <f>IF(OR(E2777=0,E2777=""),"",COUNTIF($E$7:E2777,E2777)&amp;E2777)</f>
        <v/>
      </c>
      <c r="E2777" s="58" t="str">
        <f t="shared" si="423"/>
        <v/>
      </c>
      <c r="F2777" s="57">
        <f t="shared" si="424"/>
        <v>0</v>
      </c>
      <c r="H2777" s="51"/>
      <c r="I2777" s="50"/>
      <c r="J2777" s="50"/>
      <c r="K2777" s="50"/>
      <c r="L2777" s="55" t="str">
        <f t="shared" si="425"/>
        <v/>
      </c>
      <c r="M2777" s="48"/>
      <c r="N2777" s="49"/>
      <c r="O2777" s="50"/>
      <c r="P2777" s="81" t="str">
        <f t="shared" si="420"/>
        <v/>
      </c>
      <c r="Q2777" s="5"/>
      <c r="R2777" s="81" t="str">
        <f t="shared" si="419"/>
        <v/>
      </c>
    </row>
    <row r="2778" spans="2:18" ht="13" x14ac:dyDescent="0.3">
      <c r="B2778" s="58">
        <f t="shared" si="421"/>
        <v>0</v>
      </c>
      <c r="C2778" s="58" t="str">
        <f t="shared" si="422"/>
        <v/>
      </c>
      <c r="D2778" s="58" t="str">
        <f>IF(OR(E2778=0,E2778=""),"",COUNTIF($E$7:E2778,E2778)&amp;E2778)</f>
        <v/>
      </c>
      <c r="E2778" s="58" t="str">
        <f t="shared" si="423"/>
        <v/>
      </c>
      <c r="F2778" s="57">
        <f t="shared" si="424"/>
        <v>0</v>
      </c>
      <c r="H2778" s="51"/>
      <c r="I2778" s="50"/>
      <c r="J2778" s="50"/>
      <c r="K2778" s="50"/>
      <c r="L2778" s="55" t="str">
        <f t="shared" si="425"/>
        <v/>
      </c>
      <c r="M2778" s="48"/>
      <c r="N2778" s="49"/>
      <c r="O2778" s="50"/>
      <c r="P2778" s="81" t="str">
        <f t="shared" si="420"/>
        <v/>
      </c>
      <c r="Q2778" s="5"/>
      <c r="R2778" s="81" t="str">
        <f t="shared" si="419"/>
        <v/>
      </c>
    </row>
    <row r="2779" spans="2:18" ht="13" x14ac:dyDescent="0.3">
      <c r="B2779" s="58">
        <f t="shared" si="421"/>
        <v>0</v>
      </c>
      <c r="C2779" s="58" t="str">
        <f t="shared" si="422"/>
        <v/>
      </c>
      <c r="D2779" s="58" t="str">
        <f>IF(OR(E2779=0,E2779=""),"",COUNTIF($E$7:E2779,E2779)&amp;E2779)</f>
        <v/>
      </c>
      <c r="E2779" s="58" t="str">
        <f t="shared" si="423"/>
        <v/>
      </c>
      <c r="F2779" s="57">
        <f t="shared" si="424"/>
        <v>0</v>
      </c>
      <c r="H2779" s="51"/>
      <c r="I2779" s="50"/>
      <c r="J2779" s="50"/>
      <c r="K2779" s="50"/>
      <c r="L2779" s="55" t="str">
        <f t="shared" si="425"/>
        <v/>
      </c>
      <c r="M2779" s="48"/>
      <c r="N2779" s="49"/>
      <c r="O2779" s="50"/>
      <c r="P2779" s="81" t="str">
        <f t="shared" si="420"/>
        <v/>
      </c>
      <c r="Q2779" s="5"/>
      <c r="R2779" s="81" t="str">
        <f t="shared" si="419"/>
        <v/>
      </c>
    </row>
    <row r="2780" spans="2:18" ht="13" x14ac:dyDescent="0.3">
      <c r="B2780" s="58">
        <f t="shared" si="421"/>
        <v>0</v>
      </c>
      <c r="C2780" s="58" t="str">
        <f t="shared" si="422"/>
        <v/>
      </c>
      <c r="D2780" s="58" t="str">
        <f>IF(OR(E2780=0,E2780=""),"",COUNTIF($E$7:E2780,E2780)&amp;E2780)</f>
        <v/>
      </c>
      <c r="E2780" s="58" t="str">
        <f t="shared" si="423"/>
        <v/>
      </c>
      <c r="F2780" s="57">
        <f t="shared" si="424"/>
        <v>0</v>
      </c>
      <c r="H2780" s="51"/>
      <c r="I2780" s="50"/>
      <c r="J2780" s="50"/>
      <c r="K2780" s="50"/>
      <c r="L2780" s="55" t="str">
        <f t="shared" si="425"/>
        <v/>
      </c>
      <c r="M2780" s="48"/>
      <c r="N2780" s="49"/>
      <c r="O2780" s="50"/>
      <c r="P2780" s="81" t="str">
        <f t="shared" si="420"/>
        <v/>
      </c>
      <c r="Q2780" s="5"/>
      <c r="R2780" s="81" t="str">
        <f t="shared" si="419"/>
        <v/>
      </c>
    </row>
    <row r="2781" spans="2:18" ht="13" x14ac:dyDescent="0.3">
      <c r="B2781" s="58">
        <f t="shared" si="421"/>
        <v>0</v>
      </c>
      <c r="C2781" s="58" t="str">
        <f t="shared" si="422"/>
        <v/>
      </c>
      <c r="D2781" s="58" t="str">
        <f>IF(OR(E2781=0,E2781=""),"",COUNTIF($E$7:E2781,E2781)&amp;E2781)</f>
        <v/>
      </c>
      <c r="E2781" s="58" t="str">
        <f t="shared" si="423"/>
        <v/>
      </c>
      <c r="F2781" s="57">
        <f t="shared" si="424"/>
        <v>0</v>
      </c>
      <c r="H2781" s="51"/>
      <c r="I2781" s="50"/>
      <c r="J2781" s="50"/>
      <c r="K2781" s="50"/>
      <c r="L2781" s="55" t="str">
        <f t="shared" si="425"/>
        <v/>
      </c>
      <c r="M2781" s="48"/>
      <c r="N2781" s="49"/>
      <c r="O2781" s="50"/>
      <c r="P2781" s="81" t="str">
        <f t="shared" si="420"/>
        <v/>
      </c>
      <c r="Q2781" s="5"/>
      <c r="R2781" s="81" t="str">
        <f t="shared" si="419"/>
        <v/>
      </c>
    </row>
    <row r="2782" spans="2:18" ht="13" x14ac:dyDescent="0.3">
      <c r="B2782" s="58">
        <f t="shared" si="421"/>
        <v>0</v>
      </c>
      <c r="C2782" s="58" t="str">
        <f t="shared" si="422"/>
        <v/>
      </c>
      <c r="D2782" s="58" t="str">
        <f>IF(OR(E2782=0,E2782=""),"",COUNTIF($E$7:E2782,E2782)&amp;E2782)</f>
        <v/>
      </c>
      <c r="E2782" s="58" t="str">
        <f t="shared" si="423"/>
        <v/>
      </c>
      <c r="F2782" s="57">
        <f t="shared" si="424"/>
        <v>0</v>
      </c>
      <c r="H2782" s="51"/>
      <c r="I2782" s="50"/>
      <c r="J2782" s="50"/>
      <c r="K2782" s="50"/>
      <c r="L2782" s="55" t="str">
        <f t="shared" si="425"/>
        <v/>
      </c>
      <c r="M2782" s="48"/>
      <c r="N2782" s="49"/>
      <c r="O2782" s="50"/>
      <c r="P2782" s="81" t="str">
        <f t="shared" si="420"/>
        <v/>
      </c>
      <c r="Q2782" s="5"/>
      <c r="R2782" s="81" t="str">
        <f t="shared" si="419"/>
        <v/>
      </c>
    </row>
    <row r="2783" spans="2:18" ht="13" x14ac:dyDescent="0.3">
      <c r="B2783" s="58">
        <f t="shared" si="421"/>
        <v>0</v>
      </c>
      <c r="C2783" s="58" t="str">
        <f t="shared" si="422"/>
        <v/>
      </c>
      <c r="D2783" s="58" t="str">
        <f>IF(OR(E2783=0,E2783=""),"",COUNTIF($E$7:E2783,E2783)&amp;E2783)</f>
        <v/>
      </c>
      <c r="E2783" s="58" t="str">
        <f t="shared" si="423"/>
        <v/>
      </c>
      <c r="F2783" s="57">
        <f t="shared" si="424"/>
        <v>0</v>
      </c>
      <c r="H2783" s="51"/>
      <c r="I2783" s="50"/>
      <c r="J2783" s="50"/>
      <c r="K2783" s="50"/>
      <c r="L2783" s="55" t="str">
        <f t="shared" si="425"/>
        <v/>
      </c>
      <c r="M2783" s="48"/>
      <c r="N2783" s="49"/>
      <c r="O2783" s="50"/>
      <c r="P2783" s="81" t="str">
        <f t="shared" si="420"/>
        <v/>
      </c>
      <c r="Q2783" s="5"/>
      <c r="R2783" s="81" t="str">
        <f t="shared" si="419"/>
        <v/>
      </c>
    </row>
    <row r="2784" spans="2:18" ht="13" x14ac:dyDescent="0.3">
      <c r="B2784" s="58">
        <f t="shared" si="421"/>
        <v>0</v>
      </c>
      <c r="C2784" s="58" t="str">
        <f t="shared" si="422"/>
        <v/>
      </c>
      <c r="D2784" s="58" t="str">
        <f>IF(OR(E2784=0,E2784=""),"",COUNTIF($E$7:E2784,E2784)&amp;E2784)</f>
        <v/>
      </c>
      <c r="E2784" s="58" t="str">
        <f t="shared" si="423"/>
        <v/>
      </c>
      <c r="F2784" s="57">
        <f t="shared" si="424"/>
        <v>0</v>
      </c>
      <c r="H2784" s="51"/>
      <c r="I2784" s="50"/>
      <c r="J2784" s="50"/>
      <c r="K2784" s="50"/>
      <c r="L2784" s="55" t="str">
        <f t="shared" si="425"/>
        <v/>
      </c>
      <c r="M2784" s="48"/>
      <c r="N2784" s="49"/>
      <c r="O2784" s="50"/>
      <c r="P2784" s="81" t="str">
        <f t="shared" si="420"/>
        <v/>
      </c>
      <c r="Q2784" s="5"/>
      <c r="R2784" s="81" t="str">
        <f t="shared" si="419"/>
        <v/>
      </c>
    </row>
    <row r="2785" spans="2:18" ht="13" x14ac:dyDescent="0.3">
      <c r="B2785" s="58">
        <f t="shared" si="421"/>
        <v>0</v>
      </c>
      <c r="C2785" s="58" t="str">
        <f t="shared" si="422"/>
        <v/>
      </c>
      <c r="D2785" s="58" t="str">
        <f>IF(OR(E2785=0,E2785=""),"",COUNTIF($E$7:E2785,E2785)&amp;E2785)</f>
        <v/>
      </c>
      <c r="E2785" s="58" t="str">
        <f t="shared" si="423"/>
        <v/>
      </c>
      <c r="F2785" s="57">
        <f t="shared" si="424"/>
        <v>0</v>
      </c>
      <c r="H2785" s="51"/>
      <c r="I2785" s="50"/>
      <c r="J2785" s="50"/>
      <c r="K2785" s="50"/>
      <c r="L2785" s="55" t="str">
        <f t="shared" si="425"/>
        <v/>
      </c>
      <c r="M2785" s="48"/>
      <c r="N2785" s="49"/>
      <c r="O2785" s="50"/>
      <c r="P2785" s="81" t="str">
        <f t="shared" si="420"/>
        <v/>
      </c>
      <c r="Q2785" s="5"/>
      <c r="R2785" s="81" t="str">
        <f t="shared" ref="R2785:R2851" si="426">IF($O2785&gt;0,$O2785,IF($H2785&gt;0,IF($O2786&gt;0,$O2786,""),""))</f>
        <v/>
      </c>
    </row>
    <row r="2786" spans="2:18" ht="13" x14ac:dyDescent="0.3">
      <c r="B2786" s="58">
        <f t="shared" si="421"/>
        <v>0</v>
      </c>
      <c r="C2786" s="58" t="str">
        <f t="shared" si="422"/>
        <v/>
      </c>
      <c r="D2786" s="58" t="str">
        <f>IF(OR(E2786=0,E2786=""),"",COUNTIF($E$7:E2786,E2786)&amp;E2786)</f>
        <v/>
      </c>
      <c r="E2786" s="58" t="str">
        <f t="shared" si="423"/>
        <v/>
      </c>
      <c r="F2786" s="57">
        <f t="shared" si="424"/>
        <v>0</v>
      </c>
      <c r="H2786" s="51"/>
      <c r="I2786" s="50"/>
      <c r="J2786" s="50"/>
      <c r="K2786" s="50"/>
      <c r="L2786" s="55" t="str">
        <f t="shared" si="425"/>
        <v/>
      </c>
      <c r="M2786" s="48"/>
      <c r="N2786" s="49"/>
      <c r="O2786" s="50"/>
      <c r="P2786" s="81" t="str">
        <f t="shared" ref="P2786:P2852" si="427">IF(O2786&gt;0,O2786,IF(H2786&gt;0,IF(OR(P2785="F.TTD",P2785=""),R2787,P2785),""))</f>
        <v/>
      </c>
      <c r="Q2786" s="5"/>
      <c r="R2786" s="81" t="str">
        <f t="shared" si="426"/>
        <v/>
      </c>
    </row>
    <row r="2787" spans="2:18" ht="13" x14ac:dyDescent="0.3">
      <c r="B2787" s="58">
        <f t="shared" si="421"/>
        <v>0</v>
      </c>
      <c r="C2787" s="58" t="str">
        <f t="shared" si="422"/>
        <v/>
      </c>
      <c r="D2787" s="58" t="str">
        <f>IF(OR(E2787=0,E2787=""),"",COUNTIF($E$7:E2787,E2787)&amp;E2787)</f>
        <v/>
      </c>
      <c r="E2787" s="58" t="str">
        <f t="shared" si="423"/>
        <v/>
      </c>
      <c r="F2787" s="57">
        <f t="shared" si="424"/>
        <v>0</v>
      </c>
      <c r="H2787" s="51"/>
      <c r="I2787" s="50"/>
      <c r="J2787" s="50"/>
      <c r="K2787" s="50"/>
      <c r="L2787" s="55" t="str">
        <f t="shared" si="425"/>
        <v/>
      </c>
      <c r="M2787" s="48"/>
      <c r="N2787" s="49"/>
      <c r="O2787" s="50"/>
      <c r="P2787" s="81" t="str">
        <f t="shared" si="427"/>
        <v/>
      </c>
      <c r="Q2787" s="5"/>
      <c r="R2787" s="81" t="str">
        <f t="shared" si="426"/>
        <v/>
      </c>
    </row>
    <row r="2788" spans="2:18" ht="13" x14ac:dyDescent="0.3">
      <c r="B2788" s="58">
        <f t="shared" si="421"/>
        <v>0</v>
      </c>
      <c r="C2788" s="58" t="str">
        <f t="shared" si="422"/>
        <v/>
      </c>
      <c r="D2788" s="58" t="str">
        <f>IF(OR(E2788=0,E2788=""),"",COUNTIF($E$7:E2788,E2788)&amp;E2788)</f>
        <v/>
      </c>
      <c r="E2788" s="58" t="str">
        <f t="shared" si="423"/>
        <v/>
      </c>
      <c r="F2788" s="57">
        <f t="shared" si="424"/>
        <v>0</v>
      </c>
      <c r="H2788" s="51"/>
      <c r="I2788" s="50"/>
      <c r="J2788" s="50"/>
      <c r="K2788" s="50"/>
      <c r="L2788" s="55" t="str">
        <f t="shared" si="425"/>
        <v/>
      </c>
      <c r="M2788" s="48"/>
      <c r="N2788" s="49"/>
      <c r="O2788" s="50"/>
      <c r="P2788" s="81" t="str">
        <f t="shared" si="427"/>
        <v/>
      </c>
      <c r="Q2788" s="5"/>
      <c r="R2788" s="81" t="str">
        <f t="shared" si="426"/>
        <v/>
      </c>
    </row>
    <row r="2789" spans="2:18" ht="13" x14ac:dyDescent="0.3">
      <c r="B2789" s="58">
        <f t="shared" si="421"/>
        <v>0</v>
      </c>
      <c r="C2789" s="58" t="str">
        <f t="shared" si="422"/>
        <v/>
      </c>
      <c r="D2789" s="58" t="str">
        <f>IF(OR(E2789=0,E2789=""),"",COUNTIF($E$7:E2789,E2789)&amp;E2789)</f>
        <v/>
      </c>
      <c r="E2789" s="58" t="str">
        <f t="shared" si="423"/>
        <v/>
      </c>
      <c r="F2789" s="57">
        <f t="shared" si="424"/>
        <v>0</v>
      </c>
      <c r="H2789" s="51"/>
      <c r="I2789" s="50"/>
      <c r="J2789" s="50"/>
      <c r="K2789" s="50"/>
      <c r="L2789" s="55" t="str">
        <f t="shared" si="425"/>
        <v/>
      </c>
      <c r="M2789" s="48"/>
      <c r="N2789" s="49"/>
      <c r="O2789" s="50"/>
      <c r="P2789" s="81" t="str">
        <f t="shared" si="427"/>
        <v/>
      </c>
      <c r="Q2789" s="5"/>
      <c r="R2789" s="81" t="str">
        <f t="shared" si="426"/>
        <v/>
      </c>
    </row>
    <row r="2790" spans="2:18" ht="13" x14ac:dyDescent="0.3">
      <c r="B2790" s="58">
        <f t="shared" ref="B2790:B2851" si="428">IF(C2790&lt;&gt;"","",K2790)</f>
        <v>0</v>
      </c>
      <c r="C2790" s="58" t="str">
        <f t="shared" ref="C2790:C2851" si="429">IF(LEFT(I2790,3)="JP-",K2790,"")</f>
        <v/>
      </c>
      <c r="D2790" s="58" t="str">
        <f>IF(OR(E2790=0,E2790=""),"",COUNTIF($E$7:E2790,E2790)&amp;E2790)</f>
        <v/>
      </c>
      <c r="E2790" s="58" t="str">
        <f t="shared" ref="E2790:E2851" si="430">IF(K2790=Filter_BB,K2790,"")</f>
        <v/>
      </c>
      <c r="F2790" s="57">
        <f t="shared" ref="F2790:F2851" si="431">IF(J2790="",0,1)</f>
        <v>0</v>
      </c>
      <c r="H2790" s="51"/>
      <c r="I2790" s="50"/>
      <c r="J2790" s="50"/>
      <c r="K2790" s="50"/>
      <c r="L2790" s="55" t="str">
        <f t="shared" si="425"/>
        <v/>
      </c>
      <c r="M2790" s="48"/>
      <c r="N2790" s="49"/>
      <c r="O2790" s="50"/>
      <c r="P2790" s="81" t="str">
        <f t="shared" si="427"/>
        <v/>
      </c>
      <c r="Q2790" s="5"/>
      <c r="R2790" s="81" t="str">
        <f t="shared" si="426"/>
        <v/>
      </c>
    </row>
    <row r="2791" spans="2:18" ht="13" x14ac:dyDescent="0.3">
      <c r="B2791" s="58">
        <f t="shared" si="428"/>
        <v>0</v>
      </c>
      <c r="C2791" s="58" t="str">
        <f t="shared" si="429"/>
        <v/>
      </c>
      <c r="D2791" s="58" t="str">
        <f>IF(OR(E2791=0,E2791=""),"",COUNTIF($E$7:E2791,E2791)&amp;E2791)</f>
        <v/>
      </c>
      <c r="E2791" s="58" t="str">
        <f t="shared" si="430"/>
        <v/>
      </c>
      <c r="F2791" s="57">
        <f t="shared" si="431"/>
        <v>0</v>
      </c>
      <c r="H2791" s="51"/>
      <c r="I2791" s="50"/>
      <c r="J2791" s="50"/>
      <c r="K2791" s="50"/>
      <c r="L2791" s="55" t="str">
        <f t="shared" si="425"/>
        <v/>
      </c>
      <c r="M2791" s="48"/>
      <c r="N2791" s="49"/>
      <c r="O2791" s="50"/>
      <c r="P2791" s="81" t="str">
        <f t="shared" si="427"/>
        <v/>
      </c>
      <c r="Q2791" s="5"/>
      <c r="R2791" s="81" t="str">
        <f t="shared" si="426"/>
        <v/>
      </c>
    </row>
    <row r="2792" spans="2:18" ht="13" x14ac:dyDescent="0.3">
      <c r="B2792" s="58">
        <f t="shared" si="428"/>
        <v>0</v>
      </c>
      <c r="C2792" s="58" t="str">
        <f t="shared" si="429"/>
        <v/>
      </c>
      <c r="D2792" s="58" t="str">
        <f>IF(OR(E2792=0,E2792=""),"",COUNTIF($E$7:E2792,E2792)&amp;E2792)</f>
        <v/>
      </c>
      <c r="E2792" s="58" t="str">
        <f t="shared" si="430"/>
        <v/>
      </c>
      <c r="F2792" s="57">
        <f t="shared" si="431"/>
        <v>0</v>
      </c>
      <c r="H2792" s="51"/>
      <c r="I2792" s="50"/>
      <c r="J2792" s="50"/>
      <c r="K2792" s="50"/>
      <c r="L2792" s="55" t="str">
        <f t="shared" si="425"/>
        <v/>
      </c>
      <c r="M2792" s="48"/>
      <c r="N2792" s="49"/>
      <c r="O2792" s="50"/>
      <c r="P2792" s="81" t="str">
        <f t="shared" si="427"/>
        <v/>
      </c>
      <c r="Q2792" s="5"/>
      <c r="R2792" s="81" t="str">
        <f t="shared" si="426"/>
        <v/>
      </c>
    </row>
    <row r="2793" spans="2:18" ht="13" x14ac:dyDescent="0.3">
      <c r="B2793" s="58">
        <f t="shared" si="428"/>
        <v>0</v>
      </c>
      <c r="C2793" s="58" t="str">
        <f t="shared" si="429"/>
        <v/>
      </c>
      <c r="D2793" s="58" t="str">
        <f>IF(OR(E2793=0,E2793=""),"",COUNTIF($E$7:E2793,E2793)&amp;E2793)</f>
        <v/>
      </c>
      <c r="E2793" s="58" t="str">
        <f t="shared" si="430"/>
        <v/>
      </c>
      <c r="F2793" s="57">
        <f t="shared" si="431"/>
        <v>0</v>
      </c>
      <c r="H2793" s="51"/>
      <c r="I2793" s="50"/>
      <c r="J2793" s="50"/>
      <c r="K2793" s="50"/>
      <c r="L2793" s="55" t="str">
        <f t="shared" si="425"/>
        <v/>
      </c>
      <c r="M2793" s="48"/>
      <c r="N2793" s="49"/>
      <c r="O2793" s="50"/>
      <c r="P2793" s="81" t="str">
        <f t="shared" si="427"/>
        <v/>
      </c>
      <c r="Q2793" s="5"/>
      <c r="R2793" s="81" t="str">
        <f t="shared" si="426"/>
        <v/>
      </c>
    </row>
    <row r="2794" spans="2:18" ht="13" x14ac:dyDescent="0.3">
      <c r="B2794" s="58">
        <f t="shared" si="428"/>
        <v>0</v>
      </c>
      <c r="C2794" s="58" t="str">
        <f t="shared" si="429"/>
        <v/>
      </c>
      <c r="D2794" s="58" t="str">
        <f>IF(OR(E2794=0,E2794=""),"",COUNTIF($E$7:E2794,E2794)&amp;E2794)</f>
        <v/>
      </c>
      <c r="E2794" s="58" t="str">
        <f t="shared" si="430"/>
        <v/>
      </c>
      <c r="F2794" s="57">
        <f t="shared" si="431"/>
        <v>0</v>
      </c>
      <c r="H2794" s="51"/>
      <c r="I2794" s="50"/>
      <c r="J2794" s="50"/>
      <c r="K2794" s="50"/>
      <c r="L2794" s="55" t="str">
        <f t="shared" si="425"/>
        <v/>
      </c>
      <c r="M2794" s="48"/>
      <c r="N2794" s="49"/>
      <c r="O2794" s="50"/>
      <c r="P2794" s="81" t="str">
        <f t="shared" si="427"/>
        <v/>
      </c>
      <c r="Q2794" s="5"/>
      <c r="R2794" s="81" t="str">
        <f t="shared" si="426"/>
        <v/>
      </c>
    </row>
    <row r="2795" spans="2:18" ht="13" x14ac:dyDescent="0.3">
      <c r="B2795" s="58">
        <f t="shared" si="428"/>
        <v>0</v>
      </c>
      <c r="C2795" s="58" t="str">
        <f t="shared" si="429"/>
        <v/>
      </c>
      <c r="D2795" s="58" t="str">
        <f>IF(OR(E2795=0,E2795=""),"",COUNTIF($E$7:E2795,E2795)&amp;E2795)</f>
        <v/>
      </c>
      <c r="E2795" s="58" t="str">
        <f t="shared" si="430"/>
        <v/>
      </c>
      <c r="F2795" s="57">
        <f t="shared" si="431"/>
        <v>0</v>
      </c>
      <c r="H2795" s="51"/>
      <c r="I2795" s="50"/>
      <c r="J2795" s="50"/>
      <c r="K2795" s="50"/>
      <c r="L2795" s="55" t="str">
        <f t="shared" si="425"/>
        <v/>
      </c>
      <c r="M2795" s="48"/>
      <c r="N2795" s="49"/>
      <c r="O2795" s="50"/>
      <c r="P2795" s="81" t="str">
        <f t="shared" si="427"/>
        <v/>
      </c>
      <c r="Q2795" s="5"/>
      <c r="R2795" s="81" t="str">
        <f t="shared" si="426"/>
        <v/>
      </c>
    </row>
    <row r="2796" spans="2:18" ht="13" x14ac:dyDescent="0.3">
      <c r="B2796" s="58">
        <f t="shared" si="428"/>
        <v>0</v>
      </c>
      <c r="C2796" s="58" t="str">
        <f t="shared" si="429"/>
        <v/>
      </c>
      <c r="D2796" s="58" t="str">
        <f>IF(OR(E2796=0,E2796=""),"",COUNTIF($E$7:E2796,E2796)&amp;E2796)</f>
        <v/>
      </c>
      <c r="E2796" s="58" t="str">
        <f t="shared" si="430"/>
        <v/>
      </c>
      <c r="F2796" s="57">
        <f t="shared" si="431"/>
        <v>0</v>
      </c>
      <c r="H2796" s="51"/>
      <c r="I2796" s="50"/>
      <c r="J2796" s="50"/>
      <c r="K2796" s="50"/>
      <c r="L2796" s="55" t="str">
        <f t="shared" si="425"/>
        <v/>
      </c>
      <c r="M2796" s="48"/>
      <c r="N2796" s="49"/>
      <c r="O2796" s="50"/>
      <c r="P2796" s="81" t="str">
        <f t="shared" si="427"/>
        <v/>
      </c>
      <c r="Q2796" s="5"/>
      <c r="R2796" s="81" t="str">
        <f t="shared" si="426"/>
        <v/>
      </c>
    </row>
    <row r="2797" spans="2:18" ht="13" x14ac:dyDescent="0.3">
      <c r="B2797" s="58">
        <f t="shared" si="428"/>
        <v>0</v>
      </c>
      <c r="C2797" s="58" t="str">
        <f t="shared" si="429"/>
        <v/>
      </c>
      <c r="D2797" s="58" t="str">
        <f>IF(OR(E2797=0,E2797=""),"",COUNTIF($E$7:E2797,E2797)&amp;E2797)</f>
        <v/>
      </c>
      <c r="E2797" s="58" t="str">
        <f t="shared" si="430"/>
        <v/>
      </c>
      <c r="F2797" s="57">
        <f t="shared" si="431"/>
        <v>0</v>
      </c>
      <c r="H2797" s="51"/>
      <c r="I2797" s="50"/>
      <c r="J2797" s="50"/>
      <c r="K2797" s="50"/>
      <c r="L2797" s="55" t="str">
        <f t="shared" si="425"/>
        <v/>
      </c>
      <c r="M2797" s="48"/>
      <c r="N2797" s="49"/>
      <c r="O2797" s="50"/>
      <c r="P2797" s="81" t="str">
        <f t="shared" si="427"/>
        <v/>
      </c>
      <c r="Q2797" s="5"/>
      <c r="R2797" s="81" t="str">
        <f t="shared" si="426"/>
        <v/>
      </c>
    </row>
    <row r="2798" spans="2:18" ht="13" x14ac:dyDescent="0.3">
      <c r="B2798" s="58">
        <f t="shared" si="428"/>
        <v>0</v>
      </c>
      <c r="C2798" s="58" t="str">
        <f t="shared" si="429"/>
        <v/>
      </c>
      <c r="D2798" s="58" t="str">
        <f>IF(OR(E2798=0,E2798=""),"",COUNTIF($E$7:E2798,E2798)&amp;E2798)</f>
        <v/>
      </c>
      <c r="E2798" s="58" t="str">
        <f t="shared" si="430"/>
        <v/>
      </c>
      <c r="F2798" s="57">
        <f t="shared" si="431"/>
        <v>0</v>
      </c>
      <c r="H2798" s="51"/>
      <c r="I2798" s="50"/>
      <c r="J2798" s="50"/>
      <c r="K2798" s="50"/>
      <c r="L2798" s="55" t="str">
        <f t="shared" si="425"/>
        <v/>
      </c>
      <c r="M2798" s="48"/>
      <c r="N2798" s="49"/>
      <c r="O2798" s="50"/>
      <c r="P2798" s="81" t="str">
        <f t="shared" si="427"/>
        <v/>
      </c>
      <c r="Q2798" s="5"/>
      <c r="R2798" s="81" t="str">
        <f t="shared" si="426"/>
        <v/>
      </c>
    </row>
    <row r="2799" spans="2:18" ht="13" x14ac:dyDescent="0.3">
      <c r="B2799" s="58">
        <f t="shared" si="428"/>
        <v>0</v>
      </c>
      <c r="C2799" s="58" t="str">
        <f t="shared" si="429"/>
        <v/>
      </c>
      <c r="D2799" s="58" t="str">
        <f>IF(OR(E2799=0,E2799=""),"",COUNTIF($E$7:E2799,E2799)&amp;E2799)</f>
        <v/>
      </c>
      <c r="E2799" s="58" t="str">
        <f t="shared" si="430"/>
        <v/>
      </c>
      <c r="F2799" s="57">
        <f t="shared" si="431"/>
        <v>0</v>
      </c>
      <c r="H2799" s="51"/>
      <c r="I2799" s="50"/>
      <c r="J2799" s="50"/>
      <c r="K2799" s="50"/>
      <c r="L2799" s="55" t="str">
        <f t="shared" si="425"/>
        <v/>
      </c>
      <c r="M2799" s="48"/>
      <c r="N2799" s="49"/>
      <c r="O2799" s="50"/>
      <c r="P2799" s="81" t="str">
        <f t="shared" si="427"/>
        <v/>
      </c>
      <c r="Q2799" s="5"/>
      <c r="R2799" s="81" t="str">
        <f t="shared" si="426"/>
        <v/>
      </c>
    </row>
    <row r="2800" spans="2:18" ht="13" x14ac:dyDescent="0.3">
      <c r="B2800" s="58">
        <f t="shared" si="428"/>
        <v>0</v>
      </c>
      <c r="C2800" s="58" t="str">
        <f t="shared" si="429"/>
        <v/>
      </c>
      <c r="D2800" s="58" t="str">
        <f>IF(OR(E2800=0,E2800=""),"",COUNTIF($E$7:E2800,E2800)&amp;E2800)</f>
        <v/>
      </c>
      <c r="E2800" s="58" t="str">
        <f t="shared" si="430"/>
        <v/>
      </c>
      <c r="F2800" s="57">
        <f t="shared" si="431"/>
        <v>0</v>
      </c>
      <c r="H2800" s="51"/>
      <c r="I2800" s="50"/>
      <c r="J2800" s="50"/>
      <c r="K2800" s="50"/>
      <c r="L2800" s="55" t="str">
        <f t="shared" si="425"/>
        <v/>
      </c>
      <c r="M2800" s="48"/>
      <c r="N2800" s="49"/>
      <c r="O2800" s="50"/>
      <c r="P2800" s="81" t="str">
        <f t="shared" si="427"/>
        <v/>
      </c>
      <c r="Q2800" s="5"/>
      <c r="R2800" s="81" t="str">
        <f t="shared" si="426"/>
        <v/>
      </c>
    </row>
    <row r="2801" spans="2:18" ht="13" x14ac:dyDescent="0.3">
      <c r="B2801" s="58">
        <f t="shared" si="428"/>
        <v>0</v>
      </c>
      <c r="C2801" s="58" t="str">
        <f t="shared" si="429"/>
        <v/>
      </c>
      <c r="D2801" s="58" t="str">
        <f>IF(OR(E2801=0,E2801=""),"",COUNTIF($E$7:E2801,E2801)&amp;E2801)</f>
        <v/>
      </c>
      <c r="E2801" s="58" t="str">
        <f t="shared" si="430"/>
        <v/>
      </c>
      <c r="F2801" s="57">
        <f t="shared" si="431"/>
        <v>0</v>
      </c>
      <c r="H2801" s="51"/>
      <c r="I2801" s="50"/>
      <c r="J2801" s="50"/>
      <c r="K2801" s="50"/>
      <c r="L2801" s="55" t="str">
        <f t="shared" si="425"/>
        <v/>
      </c>
      <c r="M2801" s="48"/>
      <c r="N2801" s="49"/>
      <c r="O2801" s="50"/>
      <c r="P2801" s="81" t="str">
        <f t="shared" si="427"/>
        <v/>
      </c>
      <c r="Q2801" s="5"/>
      <c r="R2801" s="81" t="str">
        <f t="shared" si="426"/>
        <v/>
      </c>
    </row>
    <row r="2802" spans="2:18" ht="13" x14ac:dyDescent="0.3">
      <c r="B2802" s="58">
        <f t="shared" si="428"/>
        <v>0</v>
      </c>
      <c r="C2802" s="58" t="str">
        <f t="shared" si="429"/>
        <v/>
      </c>
      <c r="D2802" s="58" t="str">
        <f>IF(OR(E2802=0,E2802=""),"",COUNTIF($E$7:E2802,E2802)&amp;E2802)</f>
        <v/>
      </c>
      <c r="E2802" s="58" t="str">
        <f t="shared" si="430"/>
        <v/>
      </c>
      <c r="F2802" s="57">
        <f t="shared" si="431"/>
        <v>0</v>
      </c>
      <c r="H2802" s="51"/>
      <c r="I2802" s="50"/>
      <c r="J2802" s="50"/>
      <c r="K2802" s="50"/>
      <c r="L2802" s="55" t="str">
        <f t="shared" si="425"/>
        <v/>
      </c>
      <c r="M2802" s="48"/>
      <c r="N2802" s="49"/>
      <c r="O2802" s="50"/>
      <c r="P2802" s="81" t="str">
        <f t="shared" si="427"/>
        <v/>
      </c>
      <c r="Q2802" s="5"/>
      <c r="R2802" s="81" t="str">
        <f t="shared" si="426"/>
        <v/>
      </c>
    </row>
    <row r="2803" spans="2:18" ht="13" x14ac:dyDescent="0.3">
      <c r="B2803" s="58">
        <f t="shared" si="428"/>
        <v>0</v>
      </c>
      <c r="C2803" s="58" t="str">
        <f t="shared" si="429"/>
        <v/>
      </c>
      <c r="D2803" s="58" t="str">
        <f>IF(OR(E2803=0,E2803=""),"",COUNTIF($E$7:E2803,E2803)&amp;E2803)</f>
        <v/>
      </c>
      <c r="E2803" s="58" t="str">
        <f t="shared" si="430"/>
        <v/>
      </c>
      <c r="F2803" s="57">
        <f t="shared" si="431"/>
        <v>0</v>
      </c>
      <c r="H2803" s="51"/>
      <c r="I2803" s="50"/>
      <c r="J2803" s="50"/>
      <c r="K2803" s="50"/>
      <c r="L2803" s="55" t="str">
        <f t="shared" si="425"/>
        <v/>
      </c>
      <c r="M2803" s="48"/>
      <c r="N2803" s="49"/>
      <c r="O2803" s="50"/>
      <c r="P2803" s="81" t="str">
        <f t="shared" si="427"/>
        <v/>
      </c>
      <c r="Q2803" s="5"/>
      <c r="R2803" s="81" t="str">
        <f t="shared" si="426"/>
        <v/>
      </c>
    </row>
    <row r="2804" spans="2:18" ht="13" x14ac:dyDescent="0.3">
      <c r="B2804" s="58">
        <f t="shared" si="428"/>
        <v>0</v>
      </c>
      <c r="C2804" s="58" t="str">
        <f t="shared" si="429"/>
        <v/>
      </c>
      <c r="D2804" s="58" t="str">
        <f>IF(OR(E2804=0,E2804=""),"",COUNTIF($E$7:E2804,E2804)&amp;E2804)</f>
        <v/>
      </c>
      <c r="E2804" s="58" t="str">
        <f t="shared" si="430"/>
        <v/>
      </c>
      <c r="F2804" s="57">
        <f t="shared" si="431"/>
        <v>0</v>
      </c>
      <c r="H2804" s="51"/>
      <c r="I2804" s="50"/>
      <c r="J2804" s="50"/>
      <c r="K2804" s="50"/>
      <c r="L2804" s="55" t="str">
        <f t="shared" si="425"/>
        <v/>
      </c>
      <c r="M2804" s="48"/>
      <c r="N2804" s="49"/>
      <c r="O2804" s="50"/>
      <c r="P2804" s="81" t="str">
        <f t="shared" si="427"/>
        <v/>
      </c>
      <c r="Q2804" s="5"/>
      <c r="R2804" s="81" t="str">
        <f t="shared" si="426"/>
        <v/>
      </c>
    </row>
    <row r="2805" spans="2:18" ht="13" x14ac:dyDescent="0.3">
      <c r="B2805" s="58">
        <f t="shared" si="428"/>
        <v>0</v>
      </c>
      <c r="C2805" s="58" t="str">
        <f t="shared" si="429"/>
        <v/>
      </c>
      <c r="D2805" s="58" t="str">
        <f>IF(OR(E2805=0,E2805=""),"",COUNTIF($E$7:E2805,E2805)&amp;E2805)</f>
        <v/>
      </c>
      <c r="E2805" s="58" t="str">
        <f t="shared" si="430"/>
        <v/>
      </c>
      <c r="F2805" s="57">
        <f t="shared" si="431"/>
        <v>0</v>
      </c>
      <c r="H2805" s="51"/>
      <c r="I2805" s="50"/>
      <c r="J2805" s="50"/>
      <c r="K2805" s="50"/>
      <c r="L2805" s="55" t="str">
        <f t="shared" si="425"/>
        <v/>
      </c>
      <c r="M2805" s="48"/>
      <c r="N2805" s="49"/>
      <c r="O2805" s="50"/>
      <c r="P2805" s="81" t="str">
        <f t="shared" si="427"/>
        <v/>
      </c>
      <c r="Q2805" s="5"/>
      <c r="R2805" s="81" t="str">
        <f t="shared" si="426"/>
        <v/>
      </c>
    </row>
    <row r="2806" spans="2:18" ht="13" x14ac:dyDescent="0.3">
      <c r="B2806" s="58">
        <f t="shared" si="428"/>
        <v>0</v>
      </c>
      <c r="C2806" s="58" t="str">
        <f t="shared" si="429"/>
        <v/>
      </c>
      <c r="D2806" s="58" t="str">
        <f>IF(OR(E2806=0,E2806=""),"",COUNTIF($E$7:E2806,E2806)&amp;E2806)</f>
        <v/>
      </c>
      <c r="E2806" s="58" t="str">
        <f t="shared" si="430"/>
        <v/>
      </c>
      <c r="F2806" s="57">
        <f t="shared" si="431"/>
        <v>0</v>
      </c>
      <c r="H2806" s="51"/>
      <c r="I2806" s="50"/>
      <c r="J2806" s="50"/>
      <c r="K2806" s="50"/>
      <c r="L2806" s="55" t="str">
        <f t="shared" si="425"/>
        <v/>
      </c>
      <c r="M2806" s="48"/>
      <c r="N2806" s="49"/>
      <c r="O2806" s="50"/>
      <c r="P2806" s="81" t="str">
        <f t="shared" si="427"/>
        <v/>
      </c>
      <c r="Q2806" s="5"/>
      <c r="R2806" s="81" t="str">
        <f t="shared" si="426"/>
        <v/>
      </c>
    </row>
    <row r="2807" spans="2:18" ht="13" x14ac:dyDescent="0.3">
      <c r="B2807" s="58">
        <f t="shared" si="428"/>
        <v>0</v>
      </c>
      <c r="C2807" s="58" t="str">
        <f t="shared" si="429"/>
        <v/>
      </c>
      <c r="D2807" s="58" t="str">
        <f>IF(OR(E2807=0,E2807=""),"",COUNTIF($E$7:E2807,E2807)&amp;E2807)</f>
        <v/>
      </c>
      <c r="E2807" s="58" t="str">
        <f t="shared" si="430"/>
        <v/>
      </c>
      <c r="F2807" s="57">
        <f t="shared" si="431"/>
        <v>0</v>
      </c>
      <c r="H2807" s="51"/>
      <c r="I2807" s="50"/>
      <c r="J2807" s="50"/>
      <c r="K2807" s="50"/>
      <c r="L2807" s="55" t="str">
        <f t="shared" si="425"/>
        <v/>
      </c>
      <c r="M2807" s="48"/>
      <c r="N2807" s="49"/>
      <c r="O2807" s="50"/>
      <c r="P2807" s="81" t="str">
        <f t="shared" si="427"/>
        <v/>
      </c>
      <c r="Q2807" s="5"/>
      <c r="R2807" s="81" t="str">
        <f t="shared" si="426"/>
        <v/>
      </c>
    </row>
    <row r="2808" spans="2:18" ht="13" x14ac:dyDescent="0.3">
      <c r="B2808" s="58">
        <f t="shared" si="428"/>
        <v>0</v>
      </c>
      <c r="C2808" s="58" t="str">
        <f t="shared" si="429"/>
        <v/>
      </c>
      <c r="D2808" s="58" t="str">
        <f>IF(OR(E2808=0,E2808=""),"",COUNTIF($E$7:E2808,E2808)&amp;E2808)</f>
        <v/>
      </c>
      <c r="E2808" s="58" t="str">
        <f t="shared" si="430"/>
        <v/>
      </c>
      <c r="F2808" s="57">
        <f t="shared" si="431"/>
        <v>0</v>
      </c>
      <c r="H2808" s="51"/>
      <c r="I2808" s="50"/>
      <c r="J2808" s="50"/>
      <c r="K2808" s="50"/>
      <c r="L2808" s="55" t="str">
        <f t="shared" si="425"/>
        <v/>
      </c>
      <c r="M2808" s="48"/>
      <c r="N2808" s="49"/>
      <c r="O2808" s="50"/>
      <c r="P2808" s="81" t="str">
        <f t="shared" si="427"/>
        <v/>
      </c>
      <c r="Q2808" s="5"/>
      <c r="R2808" s="81" t="str">
        <f t="shared" si="426"/>
        <v/>
      </c>
    </row>
    <row r="2809" spans="2:18" ht="13" x14ac:dyDescent="0.3">
      <c r="B2809" s="58">
        <f t="shared" si="428"/>
        <v>0</v>
      </c>
      <c r="C2809" s="58" t="str">
        <f t="shared" si="429"/>
        <v/>
      </c>
      <c r="D2809" s="58" t="str">
        <f>IF(OR(E2809=0,E2809=""),"",COUNTIF($E$7:E2809,E2809)&amp;E2809)</f>
        <v/>
      </c>
      <c r="E2809" s="58" t="str">
        <f t="shared" si="430"/>
        <v/>
      </c>
      <c r="F2809" s="57">
        <f t="shared" si="431"/>
        <v>0</v>
      </c>
      <c r="H2809" s="51"/>
      <c r="I2809" s="50"/>
      <c r="J2809" s="50"/>
      <c r="K2809" s="50"/>
      <c r="L2809" s="55" t="str">
        <f t="shared" si="425"/>
        <v/>
      </c>
      <c r="M2809" s="48"/>
      <c r="N2809" s="49"/>
      <c r="O2809" s="50"/>
      <c r="P2809" s="81" t="str">
        <f t="shared" si="427"/>
        <v/>
      </c>
      <c r="Q2809" s="5"/>
      <c r="R2809" s="81" t="str">
        <f t="shared" si="426"/>
        <v/>
      </c>
    </row>
    <row r="2810" spans="2:18" ht="13" x14ac:dyDescent="0.3">
      <c r="B2810" s="58">
        <f t="shared" si="428"/>
        <v>0</v>
      </c>
      <c r="C2810" s="58" t="str">
        <f t="shared" si="429"/>
        <v/>
      </c>
      <c r="D2810" s="58" t="str">
        <f>IF(OR(E2810=0,E2810=""),"",COUNTIF($E$7:E2810,E2810)&amp;E2810)</f>
        <v/>
      </c>
      <c r="E2810" s="58" t="str">
        <f t="shared" si="430"/>
        <v/>
      </c>
      <c r="F2810" s="57">
        <f t="shared" si="431"/>
        <v>0</v>
      </c>
      <c r="H2810" s="51"/>
      <c r="I2810" s="50"/>
      <c r="J2810" s="50"/>
      <c r="K2810" s="50"/>
      <c r="L2810" s="55" t="str">
        <f t="shared" si="425"/>
        <v/>
      </c>
      <c r="M2810" s="48"/>
      <c r="N2810" s="49"/>
      <c r="O2810" s="50"/>
      <c r="P2810" s="81" t="str">
        <f t="shared" si="427"/>
        <v/>
      </c>
      <c r="Q2810" s="5"/>
      <c r="R2810" s="81" t="str">
        <f t="shared" si="426"/>
        <v/>
      </c>
    </row>
    <row r="2811" spans="2:18" ht="13" x14ac:dyDescent="0.3">
      <c r="B2811" s="58">
        <f t="shared" si="428"/>
        <v>0</v>
      </c>
      <c r="C2811" s="58" t="str">
        <f t="shared" si="429"/>
        <v/>
      </c>
      <c r="D2811" s="58" t="str">
        <f>IF(OR(E2811=0,E2811=""),"",COUNTIF($E$7:E2811,E2811)&amp;E2811)</f>
        <v/>
      </c>
      <c r="E2811" s="58" t="str">
        <f t="shared" si="430"/>
        <v/>
      </c>
      <c r="F2811" s="57">
        <f t="shared" si="431"/>
        <v>0</v>
      </c>
      <c r="H2811" s="51"/>
      <c r="I2811" s="50"/>
      <c r="J2811" s="50"/>
      <c r="K2811" s="50"/>
      <c r="L2811" s="55" t="str">
        <f t="shared" si="425"/>
        <v/>
      </c>
      <c r="M2811" s="48"/>
      <c r="N2811" s="49"/>
      <c r="O2811" s="50"/>
      <c r="P2811" s="81" t="str">
        <f t="shared" si="427"/>
        <v/>
      </c>
      <c r="Q2811" s="5"/>
      <c r="R2811" s="81" t="str">
        <f t="shared" si="426"/>
        <v/>
      </c>
    </row>
    <row r="2812" spans="2:18" ht="13" x14ac:dyDescent="0.3">
      <c r="B2812" s="58">
        <f t="shared" si="428"/>
        <v>0</v>
      </c>
      <c r="C2812" s="58" t="str">
        <f t="shared" si="429"/>
        <v/>
      </c>
      <c r="D2812" s="58" t="str">
        <f>IF(OR(E2812=0,E2812=""),"",COUNTIF($E$7:E2812,E2812)&amp;E2812)</f>
        <v/>
      </c>
      <c r="E2812" s="58" t="str">
        <f t="shared" si="430"/>
        <v/>
      </c>
      <c r="F2812" s="57">
        <f t="shared" si="431"/>
        <v>0</v>
      </c>
      <c r="H2812" s="51"/>
      <c r="I2812" s="50"/>
      <c r="J2812" s="50"/>
      <c r="K2812" s="50"/>
      <c r="L2812" s="55" t="str">
        <f t="shared" si="425"/>
        <v/>
      </c>
      <c r="M2812" s="48"/>
      <c r="N2812" s="49"/>
      <c r="O2812" s="50"/>
      <c r="P2812" s="81" t="str">
        <f t="shared" si="427"/>
        <v/>
      </c>
      <c r="Q2812" s="5"/>
      <c r="R2812" s="81" t="str">
        <f t="shared" si="426"/>
        <v/>
      </c>
    </row>
    <row r="2813" spans="2:18" ht="13" x14ac:dyDescent="0.3">
      <c r="B2813" s="58">
        <f t="shared" ref="B2813" si="432">IF(C2813&lt;&gt;"","",K2813)</f>
        <v>0</v>
      </c>
      <c r="C2813" s="58" t="str">
        <f t="shared" ref="C2813" si="433">IF(LEFT(I2813,3)="JP-",K2813,"")</f>
        <v/>
      </c>
      <c r="D2813" s="58" t="str">
        <f>IF(OR(E2813=0,E2813=""),"",COUNTIF($E$7:E2813,E2813)&amp;E2813)</f>
        <v/>
      </c>
      <c r="E2813" s="58" t="str">
        <f t="shared" ref="E2813" si="434">IF(K2813=Filter_BB,K2813,"")</f>
        <v/>
      </c>
      <c r="F2813" s="57">
        <f t="shared" ref="F2813" si="435">IF(J2813="",0,1)</f>
        <v>0</v>
      </c>
      <c r="H2813" s="51"/>
      <c r="I2813" s="50"/>
      <c r="J2813" s="50"/>
      <c r="K2813" s="50"/>
      <c r="L2813" s="55" t="str">
        <f t="shared" ref="L2813" si="436">IFERROR(IF(K2813="","",VLOOKUP(K2813,T_Akun,2,0)),"Cek Kembali Kode Akun nya!!!")</f>
        <v/>
      </c>
      <c r="M2813" s="48"/>
      <c r="N2813" s="49"/>
      <c r="O2813" s="50"/>
      <c r="P2813" s="81" t="str">
        <f t="shared" si="427"/>
        <v/>
      </c>
      <c r="Q2813" s="5"/>
      <c r="R2813" s="81" t="str">
        <f t="shared" si="426"/>
        <v/>
      </c>
    </row>
    <row r="2814" spans="2:18" ht="13" x14ac:dyDescent="0.3">
      <c r="B2814" s="58">
        <f t="shared" si="428"/>
        <v>0</v>
      </c>
      <c r="C2814" s="58" t="str">
        <f t="shared" si="429"/>
        <v/>
      </c>
      <c r="D2814" s="58" t="str">
        <f>IF(OR(E2814=0,E2814=""),"",COUNTIF($E$7:E2814,E2814)&amp;E2814)</f>
        <v/>
      </c>
      <c r="E2814" s="58" t="str">
        <f t="shared" si="430"/>
        <v/>
      </c>
      <c r="F2814" s="57">
        <f t="shared" si="431"/>
        <v>0</v>
      </c>
      <c r="H2814" s="51"/>
      <c r="I2814" s="50"/>
      <c r="J2814" s="50"/>
      <c r="K2814" s="50"/>
      <c r="L2814" s="55" t="str">
        <f t="shared" si="425"/>
        <v/>
      </c>
      <c r="M2814" s="48"/>
      <c r="N2814" s="49"/>
      <c r="O2814" s="50"/>
      <c r="P2814" s="81" t="str">
        <f t="shared" si="427"/>
        <v/>
      </c>
      <c r="Q2814" s="5"/>
      <c r="R2814" s="81" t="str">
        <f t="shared" si="426"/>
        <v/>
      </c>
    </row>
    <row r="2815" spans="2:18" ht="13" x14ac:dyDescent="0.3">
      <c r="B2815" s="58">
        <f t="shared" si="428"/>
        <v>0</v>
      </c>
      <c r="C2815" s="58" t="str">
        <f t="shared" si="429"/>
        <v/>
      </c>
      <c r="D2815" s="58" t="str">
        <f>IF(OR(E2815=0,E2815=""),"",COUNTIF($E$7:E2815,E2815)&amp;E2815)</f>
        <v/>
      </c>
      <c r="E2815" s="58" t="str">
        <f t="shared" si="430"/>
        <v/>
      </c>
      <c r="F2815" s="57">
        <f t="shared" si="431"/>
        <v>0</v>
      </c>
      <c r="H2815" s="51"/>
      <c r="I2815" s="50"/>
      <c r="J2815" s="50"/>
      <c r="K2815" s="50"/>
      <c r="L2815" s="55" t="str">
        <f t="shared" si="425"/>
        <v/>
      </c>
      <c r="M2815" s="48"/>
      <c r="N2815" s="49"/>
      <c r="O2815" s="50"/>
      <c r="P2815" s="81" t="str">
        <f t="shared" si="427"/>
        <v/>
      </c>
      <c r="Q2815" s="5"/>
      <c r="R2815" s="81" t="str">
        <f t="shared" si="426"/>
        <v/>
      </c>
    </row>
    <row r="2816" spans="2:18" ht="13" x14ac:dyDescent="0.3">
      <c r="B2816" s="58">
        <f t="shared" si="428"/>
        <v>0</v>
      </c>
      <c r="C2816" s="58" t="str">
        <f t="shared" si="429"/>
        <v/>
      </c>
      <c r="D2816" s="58" t="str">
        <f>IF(OR(E2816=0,E2816=""),"",COUNTIF($E$7:E2816,E2816)&amp;E2816)</f>
        <v/>
      </c>
      <c r="E2816" s="58" t="str">
        <f t="shared" si="430"/>
        <v/>
      </c>
      <c r="F2816" s="57">
        <f t="shared" si="431"/>
        <v>0</v>
      </c>
      <c r="H2816" s="51"/>
      <c r="I2816" s="50"/>
      <c r="J2816" s="50"/>
      <c r="K2816" s="50"/>
      <c r="L2816" s="55" t="str">
        <f t="shared" si="425"/>
        <v/>
      </c>
      <c r="M2816" s="48"/>
      <c r="N2816" s="49"/>
      <c r="O2816" s="50"/>
      <c r="P2816" s="81" t="str">
        <f t="shared" si="427"/>
        <v/>
      </c>
      <c r="Q2816" s="5"/>
      <c r="R2816" s="81" t="str">
        <f t="shared" si="426"/>
        <v/>
      </c>
    </row>
    <row r="2817" spans="2:18" ht="13" x14ac:dyDescent="0.3">
      <c r="B2817" s="58">
        <f t="shared" si="428"/>
        <v>0</v>
      </c>
      <c r="C2817" s="58" t="str">
        <f t="shared" si="429"/>
        <v/>
      </c>
      <c r="D2817" s="58" t="str">
        <f>IF(OR(E2817=0,E2817=""),"",COUNTIF($E$7:E2817,E2817)&amp;E2817)</f>
        <v/>
      </c>
      <c r="E2817" s="58" t="str">
        <f t="shared" si="430"/>
        <v/>
      </c>
      <c r="F2817" s="57">
        <f t="shared" si="431"/>
        <v>0</v>
      </c>
      <c r="H2817" s="51"/>
      <c r="I2817" s="50"/>
      <c r="J2817" s="50"/>
      <c r="K2817" s="50"/>
      <c r="L2817" s="55" t="str">
        <f t="shared" ref="L2817:L2888" si="437">IFERROR(IF(K2817="","",VLOOKUP(K2817,T_Akun,2,0)),"Cek Kembali Kode Akun nya!!!")</f>
        <v/>
      </c>
      <c r="M2817" s="48"/>
      <c r="N2817" s="49"/>
      <c r="O2817" s="50"/>
      <c r="P2817" s="81" t="str">
        <f t="shared" si="427"/>
        <v/>
      </c>
      <c r="Q2817" s="5"/>
      <c r="R2817" s="81" t="str">
        <f t="shared" si="426"/>
        <v/>
      </c>
    </row>
    <row r="2818" spans="2:18" ht="13" x14ac:dyDescent="0.3">
      <c r="B2818" s="58">
        <f t="shared" si="428"/>
        <v>0</v>
      </c>
      <c r="C2818" s="58" t="str">
        <f t="shared" si="429"/>
        <v/>
      </c>
      <c r="D2818" s="58" t="str">
        <f>IF(OR(E2818=0,E2818=""),"",COUNTIF($E$7:E2818,E2818)&amp;E2818)</f>
        <v/>
      </c>
      <c r="E2818" s="58" t="str">
        <f t="shared" si="430"/>
        <v/>
      </c>
      <c r="F2818" s="57">
        <f t="shared" si="431"/>
        <v>0</v>
      </c>
      <c r="H2818" s="51"/>
      <c r="I2818" s="50"/>
      <c r="J2818" s="50"/>
      <c r="K2818" s="50"/>
      <c r="L2818" s="55" t="str">
        <f t="shared" si="437"/>
        <v/>
      </c>
      <c r="M2818" s="48"/>
      <c r="N2818" s="49"/>
      <c r="O2818" s="50"/>
      <c r="P2818" s="81" t="str">
        <f t="shared" si="427"/>
        <v/>
      </c>
      <c r="Q2818" s="5"/>
      <c r="R2818" s="81" t="str">
        <f t="shared" si="426"/>
        <v/>
      </c>
    </row>
    <row r="2819" spans="2:18" ht="13" x14ac:dyDescent="0.3">
      <c r="B2819" s="58">
        <f t="shared" si="428"/>
        <v>0</v>
      </c>
      <c r="C2819" s="58" t="str">
        <f t="shared" si="429"/>
        <v/>
      </c>
      <c r="D2819" s="58" t="str">
        <f>IF(OR(E2819=0,E2819=""),"",COUNTIF($E$7:E2819,E2819)&amp;E2819)</f>
        <v/>
      </c>
      <c r="E2819" s="58" t="str">
        <f t="shared" si="430"/>
        <v/>
      </c>
      <c r="F2819" s="57">
        <f t="shared" si="431"/>
        <v>0</v>
      </c>
      <c r="H2819" s="51"/>
      <c r="I2819" s="50"/>
      <c r="J2819" s="50"/>
      <c r="K2819" s="50"/>
      <c r="L2819" s="55" t="str">
        <f t="shared" si="437"/>
        <v/>
      </c>
      <c r="M2819" s="48"/>
      <c r="N2819" s="49"/>
      <c r="O2819" s="50"/>
      <c r="P2819" s="81" t="str">
        <f t="shared" si="427"/>
        <v/>
      </c>
      <c r="Q2819" s="5"/>
      <c r="R2819" s="81" t="str">
        <f t="shared" si="426"/>
        <v/>
      </c>
    </row>
    <row r="2820" spans="2:18" ht="13" x14ac:dyDescent="0.3">
      <c r="B2820" s="58">
        <f t="shared" si="428"/>
        <v>0</v>
      </c>
      <c r="C2820" s="58" t="str">
        <f t="shared" si="429"/>
        <v/>
      </c>
      <c r="D2820" s="58" t="str">
        <f>IF(OR(E2820=0,E2820=""),"",COUNTIF($E$7:E2820,E2820)&amp;E2820)</f>
        <v/>
      </c>
      <c r="E2820" s="58" t="str">
        <f t="shared" si="430"/>
        <v/>
      </c>
      <c r="F2820" s="57">
        <f t="shared" si="431"/>
        <v>0</v>
      </c>
      <c r="H2820" s="51"/>
      <c r="I2820" s="50"/>
      <c r="J2820" s="50"/>
      <c r="K2820" s="50"/>
      <c r="L2820" s="55" t="str">
        <f t="shared" si="437"/>
        <v/>
      </c>
      <c r="M2820" s="48"/>
      <c r="N2820" s="49"/>
      <c r="O2820" s="50"/>
      <c r="P2820" s="81" t="str">
        <f t="shared" si="427"/>
        <v/>
      </c>
      <c r="Q2820" s="5"/>
      <c r="R2820" s="81" t="str">
        <f t="shared" si="426"/>
        <v/>
      </c>
    </row>
    <row r="2821" spans="2:18" ht="13" x14ac:dyDescent="0.3">
      <c r="B2821" s="58">
        <f t="shared" si="428"/>
        <v>0</v>
      </c>
      <c r="C2821" s="58" t="str">
        <f t="shared" si="429"/>
        <v/>
      </c>
      <c r="D2821" s="58" t="str">
        <f>IF(OR(E2821=0,E2821=""),"",COUNTIF($E$7:E2821,E2821)&amp;E2821)</f>
        <v/>
      </c>
      <c r="E2821" s="58" t="str">
        <f t="shared" si="430"/>
        <v/>
      </c>
      <c r="F2821" s="57">
        <f t="shared" si="431"/>
        <v>0</v>
      </c>
      <c r="H2821" s="51"/>
      <c r="I2821" s="50"/>
      <c r="J2821" s="50"/>
      <c r="K2821" s="50"/>
      <c r="L2821" s="55" t="str">
        <f t="shared" si="437"/>
        <v/>
      </c>
      <c r="M2821" s="48"/>
      <c r="N2821" s="49"/>
      <c r="O2821" s="50"/>
      <c r="P2821" s="81" t="str">
        <f t="shared" si="427"/>
        <v/>
      </c>
      <c r="Q2821" s="5"/>
      <c r="R2821" s="81" t="str">
        <f t="shared" si="426"/>
        <v/>
      </c>
    </row>
    <row r="2822" spans="2:18" ht="13" x14ac:dyDescent="0.3">
      <c r="B2822" s="58">
        <f t="shared" si="428"/>
        <v>0</v>
      </c>
      <c r="C2822" s="58" t="str">
        <f t="shared" si="429"/>
        <v/>
      </c>
      <c r="D2822" s="58" t="str">
        <f>IF(OR(E2822=0,E2822=""),"",COUNTIF($E$7:E2822,E2822)&amp;E2822)</f>
        <v/>
      </c>
      <c r="E2822" s="58" t="str">
        <f t="shared" si="430"/>
        <v/>
      </c>
      <c r="F2822" s="57">
        <f t="shared" si="431"/>
        <v>0</v>
      </c>
      <c r="H2822" s="51"/>
      <c r="I2822" s="50"/>
      <c r="J2822" s="50"/>
      <c r="K2822" s="50"/>
      <c r="L2822" s="55" t="str">
        <f t="shared" si="437"/>
        <v/>
      </c>
      <c r="M2822" s="48"/>
      <c r="N2822" s="49"/>
      <c r="O2822" s="50"/>
      <c r="P2822" s="81" t="str">
        <f t="shared" si="427"/>
        <v/>
      </c>
      <c r="Q2822" s="5"/>
      <c r="R2822" s="81" t="str">
        <f t="shared" si="426"/>
        <v/>
      </c>
    </row>
    <row r="2823" spans="2:18" ht="13" x14ac:dyDescent="0.3">
      <c r="B2823" s="58">
        <f t="shared" si="428"/>
        <v>0</v>
      </c>
      <c r="C2823" s="58" t="str">
        <f t="shared" si="429"/>
        <v/>
      </c>
      <c r="D2823" s="58" t="str">
        <f>IF(OR(E2823=0,E2823=""),"",COUNTIF($E$7:E2823,E2823)&amp;E2823)</f>
        <v/>
      </c>
      <c r="E2823" s="58" t="str">
        <f t="shared" si="430"/>
        <v/>
      </c>
      <c r="F2823" s="57">
        <f t="shared" si="431"/>
        <v>0</v>
      </c>
      <c r="H2823" s="51"/>
      <c r="I2823" s="50"/>
      <c r="J2823" s="50"/>
      <c r="K2823" s="50"/>
      <c r="L2823" s="55" t="str">
        <f t="shared" si="437"/>
        <v/>
      </c>
      <c r="M2823" s="48"/>
      <c r="N2823" s="49"/>
      <c r="O2823" s="50"/>
      <c r="P2823" s="81" t="str">
        <f t="shared" si="427"/>
        <v/>
      </c>
      <c r="Q2823" s="5"/>
      <c r="R2823" s="81" t="str">
        <f t="shared" si="426"/>
        <v/>
      </c>
    </row>
    <row r="2824" spans="2:18" ht="13" x14ac:dyDescent="0.3">
      <c r="B2824" s="58">
        <f t="shared" si="428"/>
        <v>0</v>
      </c>
      <c r="C2824" s="58" t="str">
        <f t="shared" si="429"/>
        <v/>
      </c>
      <c r="D2824" s="58" t="str">
        <f>IF(OR(E2824=0,E2824=""),"",COUNTIF($E$7:E2824,E2824)&amp;E2824)</f>
        <v/>
      </c>
      <c r="E2824" s="58" t="str">
        <f t="shared" si="430"/>
        <v/>
      </c>
      <c r="F2824" s="57">
        <f t="shared" si="431"/>
        <v>0</v>
      </c>
      <c r="H2824" s="51"/>
      <c r="I2824" s="50"/>
      <c r="J2824" s="50"/>
      <c r="K2824" s="50"/>
      <c r="L2824" s="55" t="str">
        <f t="shared" si="437"/>
        <v/>
      </c>
      <c r="M2824" s="48"/>
      <c r="N2824" s="49"/>
      <c r="O2824" s="50"/>
      <c r="P2824" s="81" t="str">
        <f t="shared" si="427"/>
        <v/>
      </c>
      <c r="Q2824" s="5"/>
      <c r="R2824" s="81" t="str">
        <f t="shared" si="426"/>
        <v/>
      </c>
    </row>
    <row r="2825" spans="2:18" ht="13" x14ac:dyDescent="0.3">
      <c r="B2825" s="58">
        <f t="shared" si="428"/>
        <v>0</v>
      </c>
      <c r="C2825" s="58" t="str">
        <f t="shared" si="429"/>
        <v/>
      </c>
      <c r="D2825" s="58" t="str">
        <f>IF(OR(E2825=0,E2825=""),"",COUNTIF($E$7:E2825,E2825)&amp;E2825)</f>
        <v/>
      </c>
      <c r="E2825" s="58" t="str">
        <f t="shared" si="430"/>
        <v/>
      </c>
      <c r="F2825" s="57">
        <f t="shared" si="431"/>
        <v>0</v>
      </c>
      <c r="H2825" s="51"/>
      <c r="I2825" s="50"/>
      <c r="J2825" s="50"/>
      <c r="K2825" s="50"/>
      <c r="L2825" s="55" t="str">
        <f t="shared" si="437"/>
        <v/>
      </c>
      <c r="M2825" s="48"/>
      <c r="N2825" s="49"/>
      <c r="O2825" s="50"/>
      <c r="P2825" s="81" t="str">
        <f>IF(O2825&gt;0,O2825,IF(H2825&gt;0,IF(OR(P2824="F.TTD",P2824=""),R2829,P2824),""))</f>
        <v/>
      </c>
      <c r="Q2825" s="5"/>
      <c r="R2825" s="81" t="str">
        <f>IF($O2825&gt;0,$O2825,IF($H2825&gt;0,IF($O2829&gt;0,$O2829,""),""))</f>
        <v/>
      </c>
    </row>
    <row r="2826" spans="2:18" ht="13" x14ac:dyDescent="0.3">
      <c r="B2826" s="58">
        <f t="shared" ref="B2826" si="438">IF(C2826&lt;&gt;"","",K2826)</f>
        <v>0</v>
      </c>
      <c r="C2826" s="58" t="str">
        <f t="shared" ref="C2826" si="439">IF(LEFT(I2826,3)="JP-",K2826,"")</f>
        <v/>
      </c>
      <c r="D2826" s="58" t="str">
        <f>IF(OR(E2826=0,E2826=""),"",COUNTIF($E$7:E2826,E2826)&amp;E2826)</f>
        <v/>
      </c>
      <c r="E2826" s="58" t="str">
        <f t="shared" ref="E2826" si="440">IF(K2826=Filter_BB,K2826,"")</f>
        <v/>
      </c>
      <c r="F2826" s="57">
        <f t="shared" ref="F2826" si="441">IF(J2826="",0,1)</f>
        <v>0</v>
      </c>
      <c r="H2826" s="51"/>
      <c r="I2826" s="50"/>
      <c r="J2826" s="50"/>
      <c r="K2826" s="50"/>
      <c r="L2826" s="55" t="str">
        <f t="shared" ref="L2826" si="442">IFERROR(IF(K2826="","",VLOOKUP(K2826,T_Akun,2,0)),"Cek Kembali Kode Akun nya!!!")</f>
        <v/>
      </c>
      <c r="M2826" s="48"/>
      <c r="N2826" s="49"/>
      <c r="O2826" s="50"/>
      <c r="P2826" s="81" t="str">
        <f>IF(O2826&gt;0,O2826,IF(H2826&gt;0,IF(OR(P2822="F.TTD",P2822=""),R2827,P2822),""))</f>
        <v/>
      </c>
      <c r="Q2826" s="5"/>
      <c r="R2826" s="81" t="str">
        <f t="shared" si="426"/>
        <v/>
      </c>
    </row>
    <row r="2827" spans="2:18" ht="13" x14ac:dyDescent="0.3">
      <c r="B2827" s="58">
        <f t="shared" si="428"/>
        <v>0</v>
      </c>
      <c r="C2827" s="58" t="str">
        <f t="shared" si="429"/>
        <v/>
      </c>
      <c r="D2827" s="58" t="str">
        <f>IF(OR(E2827=0,E2827=""),"",COUNTIF($E$7:E2827,E2827)&amp;E2827)</f>
        <v/>
      </c>
      <c r="E2827" s="58" t="str">
        <f t="shared" si="430"/>
        <v/>
      </c>
      <c r="F2827" s="57">
        <f t="shared" si="431"/>
        <v>0</v>
      </c>
      <c r="H2827" s="51"/>
      <c r="I2827" s="50"/>
      <c r="J2827" s="50"/>
      <c r="K2827" s="50"/>
      <c r="L2827" s="55" t="str">
        <f t="shared" si="437"/>
        <v/>
      </c>
      <c r="M2827" s="48"/>
      <c r="N2827" s="49"/>
      <c r="O2827" s="50"/>
      <c r="P2827" s="81" t="str">
        <f>IF(O2827&gt;0,O2827,IF(H2827&gt;0,IF(OR(P2823="F.TTD",P2823=""),R2828,P2823),""))</f>
        <v/>
      </c>
      <c r="Q2827" s="5"/>
      <c r="R2827" s="81" t="str">
        <f t="shared" si="426"/>
        <v/>
      </c>
    </row>
    <row r="2828" spans="2:18" ht="13" x14ac:dyDescent="0.3">
      <c r="B2828" s="58">
        <f t="shared" ref="B2828" si="443">IF(C2828&lt;&gt;"","",K2828)</f>
        <v>0</v>
      </c>
      <c r="C2828" s="58" t="str">
        <f t="shared" ref="C2828" si="444">IF(LEFT(I2828,3)="JP-",K2828,"")</f>
        <v/>
      </c>
      <c r="D2828" s="58" t="str">
        <f>IF(OR(E2828=0,E2828=""),"",COUNTIF($E$7:E2828,E2828)&amp;E2828)</f>
        <v/>
      </c>
      <c r="E2828" s="58" t="str">
        <f t="shared" ref="E2828" si="445">IF(K2828=Filter_BB,K2828,"")</f>
        <v/>
      </c>
      <c r="F2828" s="57">
        <f t="shared" ref="F2828" si="446">IF(J2828="",0,1)</f>
        <v>0</v>
      </c>
      <c r="H2828" s="51"/>
      <c r="I2828" s="50"/>
      <c r="J2828" s="50"/>
      <c r="K2828" s="50"/>
      <c r="L2828" s="55" t="str">
        <f t="shared" ref="L2828" si="447">IFERROR(IF(K2828="","",VLOOKUP(K2828,T_Akun,2,0)),"Cek Kembali Kode Akun nya!!!")</f>
        <v/>
      </c>
      <c r="M2828" s="48"/>
      <c r="N2828" s="49"/>
      <c r="O2828" s="50"/>
      <c r="P2828" s="81" t="str">
        <f>IF(O2828&gt;0,O2828,IF(H2828&gt;0,IF(OR(P2824="F.TTD",P2824=""),R2829,P2824),""))</f>
        <v/>
      </c>
      <c r="Q2828" s="5"/>
      <c r="R2828" s="81" t="str">
        <f t="shared" si="426"/>
        <v/>
      </c>
    </row>
    <row r="2829" spans="2:18" ht="13" x14ac:dyDescent="0.3">
      <c r="B2829" s="58">
        <f t="shared" si="428"/>
        <v>0</v>
      </c>
      <c r="C2829" s="58" t="str">
        <f t="shared" si="429"/>
        <v/>
      </c>
      <c r="D2829" s="58" t="str">
        <f>IF(OR(E2829=0,E2829=""),"",COUNTIF($E$7:E2829,E2829)&amp;E2829)</f>
        <v/>
      </c>
      <c r="E2829" s="58" t="str">
        <f t="shared" si="430"/>
        <v/>
      </c>
      <c r="F2829" s="57">
        <f t="shared" si="431"/>
        <v>0</v>
      </c>
      <c r="H2829" s="51"/>
      <c r="I2829" s="50"/>
      <c r="J2829" s="50"/>
      <c r="K2829" s="50"/>
      <c r="L2829" s="55" t="str">
        <f t="shared" si="437"/>
        <v/>
      </c>
      <c r="M2829" s="48"/>
      <c r="N2829" s="49"/>
      <c r="O2829" s="50"/>
      <c r="P2829" s="81" t="str">
        <f>IF(O2829&gt;0,O2829,IF(H2829&gt;0,IF(OR(P2825="F.TTD",P2825=""),R2830,P2825),""))</f>
        <v/>
      </c>
      <c r="Q2829" s="5"/>
      <c r="R2829" s="81" t="str">
        <f t="shared" si="426"/>
        <v/>
      </c>
    </row>
    <row r="2830" spans="2:18" ht="13" x14ac:dyDescent="0.3">
      <c r="B2830" s="58">
        <f t="shared" si="428"/>
        <v>0</v>
      </c>
      <c r="C2830" s="58" t="str">
        <f t="shared" si="429"/>
        <v/>
      </c>
      <c r="D2830" s="58" t="str">
        <f>IF(OR(E2830=0,E2830=""),"",COUNTIF($E$7:E2830,E2830)&amp;E2830)</f>
        <v/>
      </c>
      <c r="E2830" s="58" t="str">
        <f t="shared" si="430"/>
        <v/>
      </c>
      <c r="F2830" s="57">
        <f t="shared" si="431"/>
        <v>0</v>
      </c>
      <c r="H2830" s="51"/>
      <c r="I2830" s="50"/>
      <c r="J2830" s="50"/>
      <c r="K2830" s="50"/>
      <c r="L2830" s="55" t="str">
        <f t="shared" si="437"/>
        <v/>
      </c>
      <c r="M2830" s="48"/>
      <c r="N2830" s="49"/>
      <c r="O2830" s="50"/>
      <c r="P2830" s="81" t="str">
        <f t="shared" si="427"/>
        <v/>
      </c>
      <c r="Q2830" s="5"/>
      <c r="R2830" s="81" t="str">
        <f t="shared" si="426"/>
        <v/>
      </c>
    </row>
    <row r="2831" spans="2:18" ht="13" x14ac:dyDescent="0.3">
      <c r="B2831" s="58">
        <f t="shared" si="428"/>
        <v>0</v>
      </c>
      <c r="C2831" s="58" t="str">
        <f t="shared" si="429"/>
        <v/>
      </c>
      <c r="D2831" s="58" t="str">
        <f>IF(OR(E2831=0,E2831=""),"",COUNTIF($E$7:E2831,E2831)&amp;E2831)</f>
        <v/>
      </c>
      <c r="E2831" s="58" t="str">
        <f t="shared" si="430"/>
        <v/>
      </c>
      <c r="F2831" s="57">
        <f t="shared" si="431"/>
        <v>0</v>
      </c>
      <c r="H2831" s="51"/>
      <c r="I2831" s="50"/>
      <c r="J2831" s="50"/>
      <c r="K2831" s="50"/>
      <c r="L2831" s="55" t="str">
        <f t="shared" si="437"/>
        <v/>
      </c>
      <c r="M2831" s="48"/>
      <c r="N2831" s="49"/>
      <c r="O2831" s="50"/>
      <c r="P2831" s="81" t="str">
        <f t="shared" si="427"/>
        <v/>
      </c>
      <c r="Q2831" s="5"/>
      <c r="R2831" s="81" t="str">
        <f t="shared" si="426"/>
        <v/>
      </c>
    </row>
    <row r="2832" spans="2:18" ht="13" x14ac:dyDescent="0.3">
      <c r="B2832" s="58">
        <f t="shared" si="428"/>
        <v>0</v>
      </c>
      <c r="C2832" s="58" t="str">
        <f t="shared" si="429"/>
        <v/>
      </c>
      <c r="D2832" s="58" t="str">
        <f>IF(OR(E2832=0,E2832=""),"",COUNTIF($E$7:E2832,E2832)&amp;E2832)</f>
        <v/>
      </c>
      <c r="E2832" s="58" t="str">
        <f t="shared" si="430"/>
        <v/>
      </c>
      <c r="F2832" s="57">
        <f t="shared" si="431"/>
        <v>0</v>
      </c>
      <c r="H2832" s="51"/>
      <c r="I2832" s="50"/>
      <c r="J2832" s="50"/>
      <c r="K2832" s="50"/>
      <c r="L2832" s="55" t="str">
        <f t="shared" si="437"/>
        <v/>
      </c>
      <c r="M2832" s="48"/>
      <c r="N2832" s="49"/>
      <c r="O2832" s="50"/>
      <c r="P2832" s="81" t="str">
        <f t="shared" si="427"/>
        <v/>
      </c>
      <c r="Q2832" s="5"/>
      <c r="R2832" s="81" t="str">
        <f t="shared" si="426"/>
        <v/>
      </c>
    </row>
    <row r="2833" spans="2:18" ht="13" x14ac:dyDescent="0.3">
      <c r="B2833" s="58">
        <f t="shared" si="428"/>
        <v>0</v>
      </c>
      <c r="C2833" s="58" t="str">
        <f t="shared" si="429"/>
        <v/>
      </c>
      <c r="D2833" s="58" t="str">
        <f>IF(OR(E2833=0,E2833=""),"",COUNTIF($E$7:E2833,E2833)&amp;E2833)</f>
        <v/>
      </c>
      <c r="E2833" s="58" t="str">
        <f t="shared" si="430"/>
        <v/>
      </c>
      <c r="F2833" s="57">
        <f t="shared" si="431"/>
        <v>0</v>
      </c>
      <c r="H2833" s="51"/>
      <c r="I2833" s="50"/>
      <c r="J2833" s="50"/>
      <c r="K2833" s="50"/>
      <c r="L2833" s="55" t="str">
        <f t="shared" si="437"/>
        <v/>
      </c>
      <c r="M2833" s="48"/>
      <c r="N2833" s="49"/>
      <c r="O2833" s="50"/>
      <c r="P2833" s="81" t="str">
        <f t="shared" si="427"/>
        <v/>
      </c>
      <c r="Q2833" s="5"/>
      <c r="R2833" s="81" t="str">
        <f t="shared" si="426"/>
        <v/>
      </c>
    </row>
    <row r="2834" spans="2:18" ht="13" x14ac:dyDescent="0.3">
      <c r="B2834" s="58">
        <f t="shared" si="428"/>
        <v>0</v>
      </c>
      <c r="C2834" s="58" t="str">
        <f t="shared" si="429"/>
        <v/>
      </c>
      <c r="D2834" s="58" t="str">
        <f>IF(OR(E2834=0,E2834=""),"",COUNTIF($E$7:E2834,E2834)&amp;E2834)</f>
        <v/>
      </c>
      <c r="E2834" s="58" t="str">
        <f t="shared" si="430"/>
        <v/>
      </c>
      <c r="F2834" s="57">
        <f t="shared" si="431"/>
        <v>0</v>
      </c>
      <c r="H2834" s="51"/>
      <c r="I2834" s="50"/>
      <c r="J2834" s="50"/>
      <c r="K2834" s="50"/>
      <c r="L2834" s="55" t="str">
        <f t="shared" si="437"/>
        <v/>
      </c>
      <c r="M2834" s="48"/>
      <c r="N2834" s="49"/>
      <c r="O2834" s="50"/>
      <c r="P2834" s="81" t="str">
        <f t="shared" si="427"/>
        <v/>
      </c>
      <c r="Q2834" s="5"/>
      <c r="R2834" s="81" t="str">
        <f t="shared" si="426"/>
        <v/>
      </c>
    </row>
    <row r="2835" spans="2:18" ht="13" x14ac:dyDescent="0.3">
      <c r="B2835" s="58">
        <f t="shared" si="428"/>
        <v>0</v>
      </c>
      <c r="C2835" s="58" t="str">
        <f t="shared" si="429"/>
        <v/>
      </c>
      <c r="D2835" s="58" t="str">
        <f>IF(OR(E2835=0,E2835=""),"",COUNTIF($E$7:E2835,E2835)&amp;E2835)</f>
        <v/>
      </c>
      <c r="E2835" s="58" t="str">
        <f t="shared" si="430"/>
        <v/>
      </c>
      <c r="F2835" s="57">
        <f t="shared" si="431"/>
        <v>0</v>
      </c>
      <c r="H2835" s="51"/>
      <c r="I2835" s="50"/>
      <c r="J2835" s="50"/>
      <c r="K2835" s="50"/>
      <c r="L2835" s="55" t="str">
        <f t="shared" si="437"/>
        <v/>
      </c>
      <c r="M2835" s="48"/>
      <c r="N2835" s="49"/>
      <c r="O2835" s="50"/>
      <c r="P2835" s="81" t="str">
        <f t="shared" si="427"/>
        <v/>
      </c>
      <c r="Q2835" s="5"/>
      <c r="R2835" s="81" t="str">
        <f t="shared" si="426"/>
        <v/>
      </c>
    </row>
    <row r="2836" spans="2:18" ht="13" x14ac:dyDescent="0.3">
      <c r="B2836" s="58">
        <f t="shared" si="428"/>
        <v>0</v>
      </c>
      <c r="C2836" s="58" t="str">
        <f t="shared" si="429"/>
        <v/>
      </c>
      <c r="D2836" s="58" t="str">
        <f>IF(OR(E2836=0,E2836=""),"",COUNTIF($E$7:E2836,E2836)&amp;E2836)</f>
        <v/>
      </c>
      <c r="E2836" s="58" t="str">
        <f t="shared" si="430"/>
        <v/>
      </c>
      <c r="F2836" s="57">
        <f t="shared" si="431"/>
        <v>0</v>
      </c>
      <c r="H2836" s="51"/>
      <c r="I2836" s="50"/>
      <c r="J2836" s="50"/>
      <c r="K2836" s="50"/>
      <c r="L2836" s="55" t="str">
        <f t="shared" si="437"/>
        <v/>
      </c>
      <c r="M2836" s="48"/>
      <c r="N2836" s="49"/>
      <c r="O2836" s="50"/>
      <c r="P2836" s="81" t="str">
        <f t="shared" si="427"/>
        <v/>
      </c>
      <c r="Q2836" s="5"/>
      <c r="R2836" s="81" t="str">
        <f t="shared" si="426"/>
        <v/>
      </c>
    </row>
    <row r="2837" spans="2:18" ht="13" x14ac:dyDescent="0.3">
      <c r="B2837" s="58">
        <f t="shared" si="428"/>
        <v>0</v>
      </c>
      <c r="C2837" s="58" t="str">
        <f t="shared" si="429"/>
        <v/>
      </c>
      <c r="D2837" s="58" t="str">
        <f>IF(OR(E2837=0,E2837=""),"",COUNTIF($E$7:E2837,E2837)&amp;E2837)</f>
        <v/>
      </c>
      <c r="E2837" s="58" t="str">
        <f t="shared" si="430"/>
        <v/>
      </c>
      <c r="F2837" s="57">
        <f t="shared" si="431"/>
        <v>0</v>
      </c>
      <c r="H2837" s="51"/>
      <c r="I2837" s="50"/>
      <c r="J2837" s="50"/>
      <c r="K2837" s="50"/>
      <c r="L2837" s="55" t="str">
        <f t="shared" si="437"/>
        <v/>
      </c>
      <c r="M2837" s="48"/>
      <c r="N2837" s="49"/>
      <c r="O2837" s="50"/>
      <c r="P2837" s="81" t="str">
        <f t="shared" si="427"/>
        <v/>
      </c>
      <c r="Q2837" s="5"/>
      <c r="R2837" s="81" t="str">
        <f t="shared" si="426"/>
        <v/>
      </c>
    </row>
    <row r="2838" spans="2:18" ht="13" x14ac:dyDescent="0.3">
      <c r="B2838" s="58">
        <f t="shared" si="428"/>
        <v>0</v>
      </c>
      <c r="C2838" s="58" t="str">
        <f t="shared" si="429"/>
        <v/>
      </c>
      <c r="D2838" s="58" t="str">
        <f>IF(OR(E2838=0,E2838=""),"",COUNTIF($E$7:E2838,E2838)&amp;E2838)</f>
        <v/>
      </c>
      <c r="E2838" s="58" t="str">
        <f t="shared" si="430"/>
        <v/>
      </c>
      <c r="F2838" s="57">
        <f t="shared" si="431"/>
        <v>0</v>
      </c>
      <c r="H2838" s="51"/>
      <c r="I2838" s="50"/>
      <c r="J2838" s="50"/>
      <c r="K2838" s="50"/>
      <c r="L2838" s="55" t="str">
        <f t="shared" si="437"/>
        <v/>
      </c>
      <c r="M2838" s="48"/>
      <c r="N2838" s="49"/>
      <c r="O2838" s="50"/>
      <c r="P2838" s="81" t="str">
        <f t="shared" si="427"/>
        <v/>
      </c>
      <c r="Q2838" s="5"/>
      <c r="R2838" s="81" t="str">
        <f t="shared" si="426"/>
        <v/>
      </c>
    </row>
    <row r="2839" spans="2:18" ht="13" x14ac:dyDescent="0.3">
      <c r="B2839" s="58">
        <f t="shared" si="428"/>
        <v>0</v>
      </c>
      <c r="C2839" s="58" t="str">
        <f t="shared" si="429"/>
        <v/>
      </c>
      <c r="D2839" s="58" t="str">
        <f>IF(OR(E2839=0,E2839=""),"",COUNTIF($E$7:E2839,E2839)&amp;E2839)</f>
        <v/>
      </c>
      <c r="E2839" s="58" t="str">
        <f t="shared" si="430"/>
        <v/>
      </c>
      <c r="F2839" s="57">
        <f t="shared" si="431"/>
        <v>0</v>
      </c>
      <c r="H2839" s="51"/>
      <c r="I2839" s="50"/>
      <c r="J2839" s="50"/>
      <c r="K2839" s="50"/>
      <c r="L2839" s="55" t="str">
        <f t="shared" si="437"/>
        <v/>
      </c>
      <c r="M2839" s="48"/>
      <c r="N2839" s="49"/>
      <c r="O2839" s="50"/>
      <c r="P2839" s="81" t="str">
        <f t="shared" si="427"/>
        <v/>
      </c>
      <c r="Q2839" s="5"/>
      <c r="R2839" s="81" t="str">
        <f t="shared" si="426"/>
        <v/>
      </c>
    </row>
    <row r="2840" spans="2:18" ht="13" x14ac:dyDescent="0.3">
      <c r="B2840" s="58">
        <f t="shared" si="428"/>
        <v>0</v>
      </c>
      <c r="C2840" s="58" t="str">
        <f t="shared" si="429"/>
        <v/>
      </c>
      <c r="D2840" s="58" t="str">
        <f>IF(OR(E2840=0,E2840=""),"",COUNTIF($E$7:E2840,E2840)&amp;E2840)</f>
        <v/>
      </c>
      <c r="E2840" s="58" t="str">
        <f t="shared" si="430"/>
        <v/>
      </c>
      <c r="F2840" s="57">
        <f t="shared" si="431"/>
        <v>0</v>
      </c>
      <c r="H2840" s="51"/>
      <c r="I2840" s="50"/>
      <c r="J2840" s="50"/>
      <c r="K2840" s="50"/>
      <c r="L2840" s="55" t="str">
        <f t="shared" si="437"/>
        <v/>
      </c>
      <c r="M2840" s="48"/>
      <c r="N2840" s="49"/>
      <c r="O2840" s="50"/>
      <c r="P2840" s="81" t="str">
        <f t="shared" si="427"/>
        <v/>
      </c>
      <c r="Q2840" s="5"/>
      <c r="R2840" s="81" t="str">
        <f t="shared" si="426"/>
        <v/>
      </c>
    </row>
    <row r="2841" spans="2:18" ht="13" x14ac:dyDescent="0.3">
      <c r="B2841" s="58">
        <f t="shared" si="428"/>
        <v>0</v>
      </c>
      <c r="C2841" s="58" t="str">
        <f t="shared" si="429"/>
        <v/>
      </c>
      <c r="D2841" s="58" t="str">
        <f>IF(OR(E2841=0,E2841=""),"",COUNTIF($E$7:E2841,E2841)&amp;E2841)</f>
        <v/>
      </c>
      <c r="E2841" s="58" t="str">
        <f t="shared" si="430"/>
        <v/>
      </c>
      <c r="F2841" s="57">
        <f t="shared" si="431"/>
        <v>0</v>
      </c>
      <c r="H2841" s="51"/>
      <c r="I2841" s="50"/>
      <c r="J2841" s="50"/>
      <c r="K2841" s="50"/>
      <c r="L2841" s="55" t="str">
        <f t="shared" si="437"/>
        <v/>
      </c>
      <c r="M2841" s="48"/>
      <c r="N2841" s="49"/>
      <c r="O2841" s="50"/>
      <c r="P2841" s="81" t="str">
        <f t="shared" si="427"/>
        <v/>
      </c>
      <c r="Q2841" s="5"/>
      <c r="R2841" s="81" t="str">
        <f t="shared" si="426"/>
        <v/>
      </c>
    </row>
    <row r="2842" spans="2:18" ht="13" x14ac:dyDescent="0.3">
      <c r="B2842" s="58">
        <f t="shared" si="428"/>
        <v>0</v>
      </c>
      <c r="C2842" s="58" t="str">
        <f t="shared" si="429"/>
        <v/>
      </c>
      <c r="D2842" s="58" t="str">
        <f>IF(OR(E2842=0,E2842=""),"",COUNTIF($E$7:E2842,E2842)&amp;E2842)</f>
        <v/>
      </c>
      <c r="E2842" s="58" t="str">
        <f t="shared" si="430"/>
        <v/>
      </c>
      <c r="F2842" s="57">
        <f t="shared" si="431"/>
        <v>0</v>
      </c>
      <c r="H2842" s="51"/>
      <c r="I2842" s="50"/>
      <c r="J2842" s="50"/>
      <c r="K2842" s="50"/>
      <c r="L2842" s="55" t="str">
        <f t="shared" si="437"/>
        <v/>
      </c>
      <c r="M2842" s="48"/>
      <c r="N2842" s="49"/>
      <c r="O2842" s="50"/>
      <c r="P2842" s="81" t="str">
        <f t="shared" si="427"/>
        <v/>
      </c>
      <c r="Q2842" s="5"/>
      <c r="R2842" s="81" t="str">
        <f t="shared" si="426"/>
        <v/>
      </c>
    </row>
    <row r="2843" spans="2:18" ht="13" x14ac:dyDescent="0.3">
      <c r="B2843" s="58">
        <f t="shared" si="428"/>
        <v>0</v>
      </c>
      <c r="C2843" s="58" t="str">
        <f t="shared" si="429"/>
        <v/>
      </c>
      <c r="D2843" s="58" t="str">
        <f>IF(OR(E2843=0,E2843=""),"",COUNTIF($E$7:E2843,E2843)&amp;E2843)</f>
        <v/>
      </c>
      <c r="E2843" s="58" t="str">
        <f t="shared" si="430"/>
        <v/>
      </c>
      <c r="F2843" s="57">
        <f t="shared" si="431"/>
        <v>0</v>
      </c>
      <c r="H2843" s="51"/>
      <c r="I2843" s="50"/>
      <c r="J2843" s="50"/>
      <c r="K2843" s="50"/>
      <c r="L2843" s="55" t="str">
        <f t="shared" si="437"/>
        <v/>
      </c>
      <c r="M2843" s="48"/>
      <c r="N2843" s="49"/>
      <c r="O2843" s="50"/>
      <c r="P2843" s="81" t="str">
        <f t="shared" si="427"/>
        <v/>
      </c>
      <c r="Q2843" s="5"/>
      <c r="R2843" s="81" t="str">
        <f t="shared" si="426"/>
        <v/>
      </c>
    </row>
    <row r="2844" spans="2:18" ht="13" x14ac:dyDescent="0.3">
      <c r="B2844" s="58">
        <f t="shared" si="428"/>
        <v>0</v>
      </c>
      <c r="C2844" s="58" t="str">
        <f t="shared" si="429"/>
        <v/>
      </c>
      <c r="D2844" s="58" t="str">
        <f>IF(OR(E2844=0,E2844=""),"",COUNTIF($E$7:E2844,E2844)&amp;E2844)</f>
        <v/>
      </c>
      <c r="E2844" s="58" t="str">
        <f t="shared" si="430"/>
        <v/>
      </c>
      <c r="F2844" s="57">
        <f t="shared" si="431"/>
        <v>0</v>
      </c>
      <c r="H2844" s="51"/>
      <c r="I2844" s="50"/>
      <c r="J2844" s="50"/>
      <c r="K2844" s="50"/>
      <c r="L2844" s="55" t="str">
        <f t="shared" si="437"/>
        <v/>
      </c>
      <c r="M2844" s="48"/>
      <c r="N2844" s="49"/>
      <c r="O2844" s="50"/>
      <c r="P2844" s="81" t="str">
        <f t="shared" si="427"/>
        <v/>
      </c>
      <c r="Q2844" s="5"/>
      <c r="R2844" s="81" t="str">
        <f t="shared" si="426"/>
        <v/>
      </c>
    </row>
    <row r="2845" spans="2:18" ht="13" x14ac:dyDescent="0.3">
      <c r="B2845" s="58">
        <f t="shared" si="428"/>
        <v>0</v>
      </c>
      <c r="C2845" s="58" t="str">
        <f t="shared" si="429"/>
        <v/>
      </c>
      <c r="D2845" s="58" t="str">
        <f>IF(OR(E2845=0,E2845=""),"",COUNTIF($E$7:E2845,E2845)&amp;E2845)</f>
        <v/>
      </c>
      <c r="E2845" s="58" t="str">
        <f t="shared" si="430"/>
        <v/>
      </c>
      <c r="F2845" s="57">
        <f t="shared" si="431"/>
        <v>0</v>
      </c>
      <c r="H2845" s="51"/>
      <c r="I2845" s="50"/>
      <c r="J2845" s="50"/>
      <c r="K2845" s="50"/>
      <c r="L2845" s="55" t="str">
        <f t="shared" si="437"/>
        <v/>
      </c>
      <c r="M2845" s="48"/>
      <c r="N2845" s="49"/>
      <c r="O2845" s="50"/>
      <c r="P2845" s="81" t="str">
        <f t="shared" si="427"/>
        <v/>
      </c>
      <c r="Q2845" s="5"/>
      <c r="R2845" s="81" t="str">
        <f t="shared" si="426"/>
        <v/>
      </c>
    </row>
    <row r="2846" spans="2:18" ht="13" x14ac:dyDescent="0.3">
      <c r="B2846" s="58">
        <f t="shared" si="428"/>
        <v>0</v>
      </c>
      <c r="C2846" s="58" t="str">
        <f t="shared" si="429"/>
        <v/>
      </c>
      <c r="D2846" s="58" t="str">
        <f>IF(OR(E2846=0,E2846=""),"",COUNTIF($E$7:E2846,E2846)&amp;E2846)</f>
        <v/>
      </c>
      <c r="E2846" s="58" t="str">
        <f t="shared" si="430"/>
        <v/>
      </c>
      <c r="F2846" s="57">
        <f t="shared" si="431"/>
        <v>0</v>
      </c>
      <c r="H2846" s="51"/>
      <c r="I2846" s="50"/>
      <c r="J2846" s="50"/>
      <c r="K2846" s="50"/>
      <c r="L2846" s="55" t="str">
        <f t="shared" si="437"/>
        <v/>
      </c>
      <c r="M2846" s="48"/>
      <c r="N2846" s="49"/>
      <c r="O2846" s="50"/>
      <c r="P2846" s="81" t="str">
        <f t="shared" si="427"/>
        <v/>
      </c>
      <c r="Q2846" s="5"/>
      <c r="R2846" s="81" t="str">
        <f t="shared" si="426"/>
        <v/>
      </c>
    </row>
    <row r="2847" spans="2:18" ht="13" x14ac:dyDescent="0.3">
      <c r="B2847" s="58">
        <f t="shared" si="428"/>
        <v>0</v>
      </c>
      <c r="C2847" s="58" t="str">
        <f t="shared" si="429"/>
        <v/>
      </c>
      <c r="D2847" s="58" t="str">
        <f>IF(OR(E2847=0,E2847=""),"",COUNTIF($E$7:E2847,E2847)&amp;E2847)</f>
        <v/>
      </c>
      <c r="E2847" s="58" t="str">
        <f t="shared" si="430"/>
        <v/>
      </c>
      <c r="F2847" s="57">
        <f t="shared" si="431"/>
        <v>0</v>
      </c>
      <c r="H2847" s="51"/>
      <c r="I2847" s="50"/>
      <c r="J2847" s="50"/>
      <c r="K2847" s="50"/>
      <c r="L2847" s="55" t="str">
        <f t="shared" si="437"/>
        <v/>
      </c>
      <c r="M2847" s="48"/>
      <c r="N2847" s="49"/>
      <c r="O2847" s="50"/>
      <c r="P2847" s="81" t="str">
        <f t="shared" si="427"/>
        <v/>
      </c>
      <c r="Q2847" s="5"/>
      <c r="R2847" s="81" t="str">
        <f t="shared" si="426"/>
        <v/>
      </c>
    </row>
    <row r="2848" spans="2:18" ht="13" x14ac:dyDescent="0.3">
      <c r="B2848" s="58">
        <f t="shared" si="428"/>
        <v>0</v>
      </c>
      <c r="C2848" s="58" t="str">
        <f t="shared" si="429"/>
        <v/>
      </c>
      <c r="D2848" s="58" t="str">
        <f>IF(OR(E2848=0,E2848=""),"",COUNTIF($E$7:E2848,E2848)&amp;E2848)</f>
        <v/>
      </c>
      <c r="E2848" s="58" t="str">
        <f t="shared" si="430"/>
        <v/>
      </c>
      <c r="F2848" s="57">
        <f t="shared" si="431"/>
        <v>0</v>
      </c>
      <c r="H2848" s="51"/>
      <c r="I2848" s="50"/>
      <c r="J2848" s="50"/>
      <c r="K2848" s="50"/>
      <c r="L2848" s="55" t="str">
        <f t="shared" si="437"/>
        <v/>
      </c>
      <c r="M2848" s="48"/>
      <c r="N2848" s="49"/>
      <c r="O2848" s="50"/>
      <c r="P2848" s="81" t="str">
        <f t="shared" si="427"/>
        <v/>
      </c>
      <c r="Q2848" s="5"/>
      <c r="R2848" s="81" t="str">
        <f t="shared" si="426"/>
        <v/>
      </c>
    </row>
    <row r="2849" spans="2:18" ht="13" x14ac:dyDescent="0.3">
      <c r="B2849" s="58">
        <f t="shared" si="428"/>
        <v>0</v>
      </c>
      <c r="C2849" s="58" t="str">
        <f t="shared" si="429"/>
        <v/>
      </c>
      <c r="D2849" s="58" t="str">
        <f>IF(OR(E2849=0,E2849=""),"",COUNTIF($E$7:E2849,E2849)&amp;E2849)</f>
        <v/>
      </c>
      <c r="E2849" s="58" t="str">
        <f t="shared" si="430"/>
        <v/>
      </c>
      <c r="F2849" s="57">
        <f t="shared" si="431"/>
        <v>0</v>
      </c>
      <c r="H2849" s="51"/>
      <c r="I2849" s="50"/>
      <c r="J2849" s="50"/>
      <c r="K2849" s="50"/>
      <c r="L2849" s="55" t="str">
        <f t="shared" si="437"/>
        <v/>
      </c>
      <c r="M2849" s="48"/>
      <c r="N2849" s="49"/>
      <c r="O2849" s="50"/>
      <c r="P2849" s="81" t="str">
        <f t="shared" si="427"/>
        <v/>
      </c>
      <c r="Q2849" s="5"/>
      <c r="R2849" s="81" t="str">
        <f t="shared" si="426"/>
        <v/>
      </c>
    </row>
    <row r="2850" spans="2:18" ht="13" x14ac:dyDescent="0.3">
      <c r="B2850" s="58">
        <f t="shared" si="428"/>
        <v>0</v>
      </c>
      <c r="C2850" s="58" t="str">
        <f t="shared" si="429"/>
        <v/>
      </c>
      <c r="D2850" s="58" t="str">
        <f>IF(OR(E2850=0,E2850=""),"",COUNTIF($E$7:E2850,E2850)&amp;E2850)</f>
        <v/>
      </c>
      <c r="E2850" s="58" t="str">
        <f t="shared" si="430"/>
        <v/>
      </c>
      <c r="F2850" s="57">
        <f t="shared" si="431"/>
        <v>0</v>
      </c>
      <c r="H2850" s="51"/>
      <c r="I2850" s="50"/>
      <c r="J2850" s="50"/>
      <c r="K2850" s="50"/>
      <c r="L2850" s="55" t="str">
        <f t="shared" si="437"/>
        <v/>
      </c>
      <c r="M2850" s="48"/>
      <c r="N2850" s="49"/>
      <c r="O2850" s="50"/>
      <c r="P2850" s="81" t="str">
        <f t="shared" si="427"/>
        <v/>
      </c>
      <c r="Q2850" s="5"/>
      <c r="R2850" s="81" t="str">
        <f t="shared" si="426"/>
        <v/>
      </c>
    </row>
    <row r="2851" spans="2:18" ht="13" x14ac:dyDescent="0.3">
      <c r="B2851" s="58">
        <f t="shared" si="428"/>
        <v>0</v>
      </c>
      <c r="C2851" s="58" t="str">
        <f t="shared" si="429"/>
        <v/>
      </c>
      <c r="D2851" s="58" t="str">
        <f>IF(OR(E2851=0,E2851=""),"",COUNTIF($E$7:E2851,E2851)&amp;E2851)</f>
        <v/>
      </c>
      <c r="E2851" s="58" t="str">
        <f t="shared" si="430"/>
        <v/>
      </c>
      <c r="F2851" s="57">
        <f t="shared" si="431"/>
        <v>0</v>
      </c>
      <c r="H2851" s="51"/>
      <c r="I2851" s="50"/>
      <c r="J2851" s="50"/>
      <c r="K2851" s="50"/>
      <c r="L2851" s="55" t="str">
        <f t="shared" si="437"/>
        <v/>
      </c>
      <c r="M2851" s="48"/>
      <c r="N2851" s="49"/>
      <c r="O2851" s="50"/>
      <c r="P2851" s="81" t="str">
        <f t="shared" si="427"/>
        <v/>
      </c>
      <c r="Q2851" s="5"/>
      <c r="R2851" s="81" t="str">
        <f t="shared" si="426"/>
        <v/>
      </c>
    </row>
    <row r="2852" spans="2:18" ht="13" x14ac:dyDescent="0.3">
      <c r="B2852" s="58">
        <f t="shared" ref="B2852:B2921" si="448">IF(C2852&lt;&gt;"","",K2852)</f>
        <v>0</v>
      </c>
      <c r="C2852" s="58" t="str">
        <f t="shared" ref="C2852:C2921" si="449">IF(LEFT(I2852,3)="JP-",K2852,"")</f>
        <v/>
      </c>
      <c r="D2852" s="58" t="str">
        <f>IF(OR(E2852=0,E2852=""),"",COUNTIF($E$7:E2852,E2852)&amp;E2852)</f>
        <v/>
      </c>
      <c r="E2852" s="58" t="str">
        <f t="shared" ref="E2852:E2921" si="450">IF(K2852=Filter_BB,K2852,"")</f>
        <v/>
      </c>
      <c r="F2852" s="57">
        <f t="shared" ref="F2852:F2921" si="451">IF(J2852="",0,1)</f>
        <v>0</v>
      </c>
      <c r="H2852" s="51"/>
      <c r="I2852" s="50"/>
      <c r="J2852" s="50"/>
      <c r="K2852" s="50"/>
      <c r="L2852" s="55" t="str">
        <f t="shared" si="437"/>
        <v/>
      </c>
      <c r="M2852" s="48"/>
      <c r="N2852" s="49"/>
      <c r="O2852" s="50"/>
      <c r="P2852" s="81" t="str">
        <f t="shared" si="427"/>
        <v/>
      </c>
      <c r="Q2852" s="5"/>
      <c r="R2852" s="81" t="str">
        <f t="shared" ref="R2852:R2921" si="452">IF($O2852&gt;0,$O2852,IF($H2852&gt;0,IF($O2853&gt;0,$O2853,""),""))</f>
        <v/>
      </c>
    </row>
    <row r="2853" spans="2:18" ht="13" x14ac:dyDescent="0.3">
      <c r="B2853" s="58">
        <f t="shared" si="448"/>
        <v>0</v>
      </c>
      <c r="C2853" s="58" t="str">
        <f t="shared" si="449"/>
        <v/>
      </c>
      <c r="D2853" s="58" t="str">
        <f>IF(OR(E2853=0,E2853=""),"",COUNTIF($E$7:E2853,E2853)&amp;E2853)</f>
        <v/>
      </c>
      <c r="E2853" s="58" t="str">
        <f t="shared" si="450"/>
        <v/>
      </c>
      <c r="F2853" s="57">
        <f t="shared" si="451"/>
        <v>0</v>
      </c>
      <c r="H2853" s="51"/>
      <c r="I2853" s="50"/>
      <c r="J2853" s="50"/>
      <c r="K2853" s="50"/>
      <c r="L2853" s="55" t="str">
        <f t="shared" si="437"/>
        <v/>
      </c>
      <c r="M2853" s="48"/>
      <c r="N2853" s="49"/>
      <c r="O2853" s="50"/>
      <c r="P2853" s="81" t="str">
        <f t="shared" ref="P2853:P2922" si="453">IF(O2853&gt;0,O2853,IF(H2853&gt;0,IF(OR(P2852="F.TTD",P2852=""),R2854,P2852),""))</f>
        <v/>
      </c>
      <c r="Q2853" s="5"/>
      <c r="R2853" s="81" t="str">
        <f t="shared" si="452"/>
        <v/>
      </c>
    </row>
    <row r="2854" spans="2:18" ht="13" x14ac:dyDescent="0.3">
      <c r="B2854" s="58">
        <f t="shared" si="448"/>
        <v>0</v>
      </c>
      <c r="C2854" s="58" t="str">
        <f t="shared" si="449"/>
        <v/>
      </c>
      <c r="D2854" s="58" t="str">
        <f>IF(OR(E2854=0,E2854=""),"",COUNTIF($E$7:E2854,E2854)&amp;E2854)</f>
        <v/>
      </c>
      <c r="E2854" s="58" t="str">
        <f t="shared" si="450"/>
        <v/>
      </c>
      <c r="F2854" s="57">
        <f t="shared" si="451"/>
        <v>0</v>
      </c>
      <c r="H2854" s="51"/>
      <c r="I2854" s="50"/>
      <c r="J2854" s="50"/>
      <c r="K2854" s="50"/>
      <c r="L2854" s="55" t="str">
        <f t="shared" si="437"/>
        <v/>
      </c>
      <c r="M2854" s="48"/>
      <c r="N2854" s="49"/>
      <c r="O2854" s="50"/>
      <c r="P2854" s="81" t="str">
        <f t="shared" si="453"/>
        <v/>
      </c>
      <c r="Q2854" s="5"/>
      <c r="R2854" s="81" t="str">
        <f t="shared" si="452"/>
        <v/>
      </c>
    </row>
    <row r="2855" spans="2:18" ht="13" x14ac:dyDescent="0.3">
      <c r="B2855" s="58">
        <f t="shared" si="448"/>
        <v>0</v>
      </c>
      <c r="C2855" s="58" t="str">
        <f t="shared" si="449"/>
        <v/>
      </c>
      <c r="D2855" s="58" t="str">
        <f>IF(OR(E2855=0,E2855=""),"",COUNTIF($E$7:E2855,E2855)&amp;E2855)</f>
        <v/>
      </c>
      <c r="E2855" s="58" t="str">
        <f t="shared" si="450"/>
        <v/>
      </c>
      <c r="F2855" s="57">
        <f t="shared" si="451"/>
        <v>0</v>
      </c>
      <c r="H2855" s="51"/>
      <c r="I2855" s="50"/>
      <c r="J2855" s="50"/>
      <c r="K2855" s="50"/>
      <c r="L2855" s="55" t="str">
        <f t="shared" si="437"/>
        <v/>
      </c>
      <c r="M2855" s="48"/>
      <c r="N2855" s="49"/>
      <c r="O2855" s="50"/>
      <c r="P2855" s="81" t="str">
        <f t="shared" si="453"/>
        <v/>
      </c>
      <c r="Q2855" s="5"/>
      <c r="R2855" s="81" t="str">
        <f t="shared" si="452"/>
        <v/>
      </c>
    </row>
    <row r="2856" spans="2:18" ht="13" x14ac:dyDescent="0.3">
      <c r="B2856" s="58">
        <f t="shared" si="448"/>
        <v>0</v>
      </c>
      <c r="C2856" s="58" t="str">
        <f t="shared" si="449"/>
        <v/>
      </c>
      <c r="D2856" s="58" t="str">
        <f>IF(OR(E2856=0,E2856=""),"",COUNTIF($E$7:E2856,E2856)&amp;E2856)</f>
        <v/>
      </c>
      <c r="E2856" s="58" t="str">
        <f t="shared" si="450"/>
        <v/>
      </c>
      <c r="F2856" s="57">
        <f t="shared" si="451"/>
        <v>0</v>
      </c>
      <c r="H2856" s="51"/>
      <c r="I2856" s="50"/>
      <c r="J2856" s="50"/>
      <c r="K2856" s="50"/>
      <c r="L2856" s="55" t="str">
        <f t="shared" si="437"/>
        <v/>
      </c>
      <c r="M2856" s="48"/>
      <c r="N2856" s="49"/>
      <c r="O2856" s="50"/>
      <c r="P2856" s="81" t="str">
        <f t="shared" si="453"/>
        <v/>
      </c>
      <c r="Q2856" s="5"/>
      <c r="R2856" s="81" t="str">
        <f t="shared" si="452"/>
        <v/>
      </c>
    </row>
    <row r="2857" spans="2:18" ht="13" x14ac:dyDescent="0.3">
      <c r="B2857" s="58">
        <f t="shared" si="448"/>
        <v>0</v>
      </c>
      <c r="C2857" s="58" t="str">
        <f t="shared" si="449"/>
        <v/>
      </c>
      <c r="D2857" s="58" t="str">
        <f>IF(OR(E2857=0,E2857=""),"",COUNTIF($E$7:E2857,E2857)&amp;E2857)</f>
        <v/>
      </c>
      <c r="E2857" s="58" t="str">
        <f t="shared" si="450"/>
        <v/>
      </c>
      <c r="F2857" s="57">
        <f t="shared" si="451"/>
        <v>0</v>
      </c>
      <c r="H2857" s="51"/>
      <c r="I2857" s="50"/>
      <c r="J2857" s="50"/>
      <c r="K2857" s="50"/>
      <c r="L2857" s="55" t="str">
        <f t="shared" si="437"/>
        <v/>
      </c>
      <c r="M2857" s="48"/>
      <c r="N2857" s="49"/>
      <c r="O2857" s="50"/>
      <c r="P2857" s="81" t="str">
        <f t="shared" si="453"/>
        <v/>
      </c>
      <c r="Q2857" s="5"/>
      <c r="R2857" s="81" t="str">
        <f t="shared" si="452"/>
        <v/>
      </c>
    </row>
    <row r="2858" spans="2:18" ht="13" x14ac:dyDescent="0.3">
      <c r="B2858" s="58">
        <f t="shared" si="448"/>
        <v>0</v>
      </c>
      <c r="C2858" s="58" t="str">
        <f t="shared" si="449"/>
        <v/>
      </c>
      <c r="D2858" s="58" t="str">
        <f>IF(OR(E2858=0,E2858=""),"",COUNTIF($E$7:E2858,E2858)&amp;E2858)</f>
        <v/>
      </c>
      <c r="E2858" s="58" t="str">
        <f t="shared" si="450"/>
        <v/>
      </c>
      <c r="F2858" s="57">
        <f t="shared" si="451"/>
        <v>0</v>
      </c>
      <c r="H2858" s="51"/>
      <c r="I2858" s="50"/>
      <c r="J2858" s="50"/>
      <c r="K2858" s="50"/>
      <c r="L2858" s="55" t="str">
        <f t="shared" si="437"/>
        <v/>
      </c>
      <c r="M2858" s="48"/>
      <c r="N2858" s="49"/>
      <c r="O2858" s="50"/>
      <c r="P2858" s="81" t="str">
        <f t="shared" si="453"/>
        <v/>
      </c>
      <c r="Q2858" s="5"/>
      <c r="R2858" s="81" t="str">
        <f t="shared" si="452"/>
        <v/>
      </c>
    </row>
    <row r="2859" spans="2:18" ht="13" x14ac:dyDescent="0.3">
      <c r="B2859" s="58">
        <f t="shared" si="448"/>
        <v>0</v>
      </c>
      <c r="C2859" s="58" t="str">
        <f t="shared" si="449"/>
        <v/>
      </c>
      <c r="D2859" s="58" t="str">
        <f>IF(OR(E2859=0,E2859=""),"",COUNTIF($E$7:E2859,E2859)&amp;E2859)</f>
        <v/>
      </c>
      <c r="E2859" s="58" t="str">
        <f t="shared" si="450"/>
        <v/>
      </c>
      <c r="F2859" s="57">
        <f t="shared" si="451"/>
        <v>0</v>
      </c>
      <c r="H2859" s="51"/>
      <c r="I2859" s="50"/>
      <c r="J2859" s="50"/>
      <c r="K2859" s="50"/>
      <c r="L2859" s="55" t="str">
        <f t="shared" si="437"/>
        <v/>
      </c>
      <c r="M2859" s="48"/>
      <c r="N2859" s="49"/>
      <c r="O2859" s="50"/>
      <c r="P2859" s="81" t="str">
        <f t="shared" si="453"/>
        <v/>
      </c>
      <c r="Q2859" s="5"/>
      <c r="R2859" s="81" t="str">
        <f t="shared" si="452"/>
        <v/>
      </c>
    </row>
    <row r="2860" spans="2:18" ht="13" x14ac:dyDescent="0.3">
      <c r="B2860" s="58">
        <f t="shared" si="448"/>
        <v>0</v>
      </c>
      <c r="C2860" s="58" t="str">
        <f t="shared" si="449"/>
        <v/>
      </c>
      <c r="D2860" s="58" t="str">
        <f>IF(OR(E2860=0,E2860=""),"",COUNTIF($E$7:E2860,E2860)&amp;E2860)</f>
        <v/>
      </c>
      <c r="E2860" s="58" t="str">
        <f t="shared" si="450"/>
        <v/>
      </c>
      <c r="F2860" s="57">
        <f t="shared" si="451"/>
        <v>0</v>
      </c>
      <c r="H2860" s="51"/>
      <c r="I2860" s="50"/>
      <c r="J2860" s="50"/>
      <c r="K2860" s="50"/>
      <c r="L2860" s="55" t="str">
        <f t="shared" si="437"/>
        <v/>
      </c>
      <c r="M2860" s="48"/>
      <c r="N2860" s="49"/>
      <c r="O2860" s="50"/>
      <c r="P2860" s="81" t="str">
        <f t="shared" si="453"/>
        <v/>
      </c>
      <c r="Q2860" s="5"/>
      <c r="R2860" s="81" t="str">
        <f t="shared" si="452"/>
        <v/>
      </c>
    </row>
    <row r="2861" spans="2:18" ht="13" x14ac:dyDescent="0.3">
      <c r="B2861" s="58">
        <f t="shared" si="448"/>
        <v>0</v>
      </c>
      <c r="C2861" s="58" t="str">
        <f t="shared" si="449"/>
        <v/>
      </c>
      <c r="D2861" s="58" t="str">
        <f>IF(OR(E2861=0,E2861=""),"",COUNTIF($E$7:E2861,E2861)&amp;E2861)</f>
        <v/>
      </c>
      <c r="E2861" s="58" t="str">
        <f t="shared" si="450"/>
        <v/>
      </c>
      <c r="F2861" s="57">
        <f t="shared" si="451"/>
        <v>0</v>
      </c>
      <c r="H2861" s="51"/>
      <c r="I2861" s="50"/>
      <c r="J2861" s="50"/>
      <c r="K2861" s="50"/>
      <c r="L2861" s="55" t="str">
        <f t="shared" si="437"/>
        <v/>
      </c>
      <c r="M2861" s="48"/>
      <c r="N2861" s="49"/>
      <c r="O2861" s="50"/>
      <c r="P2861" s="81" t="str">
        <f t="shared" si="453"/>
        <v/>
      </c>
      <c r="Q2861" s="5"/>
      <c r="R2861" s="81" t="str">
        <f t="shared" si="452"/>
        <v/>
      </c>
    </row>
    <row r="2862" spans="2:18" ht="13" x14ac:dyDescent="0.3">
      <c r="B2862" s="58">
        <f t="shared" si="448"/>
        <v>0</v>
      </c>
      <c r="C2862" s="58" t="str">
        <f t="shared" si="449"/>
        <v/>
      </c>
      <c r="D2862" s="58" t="str">
        <f>IF(OR(E2862=0,E2862=""),"",COUNTIF($E$7:E2862,E2862)&amp;E2862)</f>
        <v/>
      </c>
      <c r="E2862" s="58" t="str">
        <f t="shared" si="450"/>
        <v/>
      </c>
      <c r="F2862" s="57">
        <f t="shared" si="451"/>
        <v>0</v>
      </c>
      <c r="H2862" s="51"/>
      <c r="I2862" s="50"/>
      <c r="J2862" s="50"/>
      <c r="K2862" s="50"/>
      <c r="L2862" s="55" t="str">
        <f t="shared" si="437"/>
        <v/>
      </c>
      <c r="M2862" s="48"/>
      <c r="N2862" s="49"/>
      <c r="O2862" s="50"/>
      <c r="P2862" s="81" t="str">
        <f t="shared" si="453"/>
        <v/>
      </c>
      <c r="Q2862" s="5"/>
      <c r="R2862" s="81" t="str">
        <f t="shared" si="452"/>
        <v/>
      </c>
    </row>
    <row r="2863" spans="2:18" ht="13" x14ac:dyDescent="0.3">
      <c r="B2863" s="58">
        <f t="shared" si="448"/>
        <v>0</v>
      </c>
      <c r="C2863" s="58" t="str">
        <f t="shared" si="449"/>
        <v/>
      </c>
      <c r="D2863" s="58" t="str">
        <f>IF(OR(E2863=0,E2863=""),"",COUNTIF($E$7:E2863,E2863)&amp;E2863)</f>
        <v/>
      </c>
      <c r="E2863" s="58" t="str">
        <f t="shared" si="450"/>
        <v/>
      </c>
      <c r="F2863" s="57">
        <f t="shared" si="451"/>
        <v>0</v>
      </c>
      <c r="H2863" s="51"/>
      <c r="I2863" s="50"/>
      <c r="J2863" s="50"/>
      <c r="K2863" s="50"/>
      <c r="L2863" s="55" t="str">
        <f t="shared" si="437"/>
        <v/>
      </c>
      <c r="M2863" s="48"/>
      <c r="N2863" s="49"/>
      <c r="O2863" s="50"/>
      <c r="P2863" s="81" t="str">
        <f t="shared" si="453"/>
        <v/>
      </c>
      <c r="Q2863" s="5"/>
      <c r="R2863" s="81" t="str">
        <f t="shared" si="452"/>
        <v/>
      </c>
    </row>
    <row r="2864" spans="2:18" ht="13" x14ac:dyDescent="0.3">
      <c r="B2864" s="58">
        <f t="shared" si="448"/>
        <v>0</v>
      </c>
      <c r="C2864" s="58" t="str">
        <f t="shared" si="449"/>
        <v/>
      </c>
      <c r="D2864" s="58" t="str">
        <f>IF(OR(E2864=0,E2864=""),"",COUNTIF($E$7:E2864,E2864)&amp;E2864)</f>
        <v/>
      </c>
      <c r="E2864" s="58" t="str">
        <f t="shared" si="450"/>
        <v/>
      </c>
      <c r="F2864" s="57">
        <f t="shared" si="451"/>
        <v>0</v>
      </c>
      <c r="H2864" s="51"/>
      <c r="I2864" s="50"/>
      <c r="J2864" s="50"/>
      <c r="K2864" s="50"/>
      <c r="L2864" s="55" t="str">
        <f t="shared" si="437"/>
        <v/>
      </c>
      <c r="M2864" s="48"/>
      <c r="N2864" s="49"/>
      <c r="O2864" s="50"/>
      <c r="P2864" s="81" t="str">
        <f>IF(O2864&gt;0,O2864,IF(H2864&gt;0,IF(OR(P2863="F.TTD",P2863=""),R2871,P2863),""))</f>
        <v/>
      </c>
      <c r="Q2864" s="5"/>
      <c r="R2864" s="81" t="str">
        <f>IF($O2864&gt;0,$O2864,IF($H2864&gt;0,IF($O2871&gt;0,$O2871,""),""))</f>
        <v/>
      </c>
    </row>
    <row r="2865" spans="2:18" ht="13" x14ac:dyDescent="0.3">
      <c r="B2865" s="58">
        <f t="shared" si="448"/>
        <v>0</v>
      </c>
      <c r="C2865" s="58" t="str">
        <f t="shared" si="449"/>
        <v/>
      </c>
      <c r="D2865" s="58" t="str">
        <f>IF(OR(E2865=0,E2865=""),"",COUNTIF($E$7:E2865,E2865)&amp;E2865)</f>
        <v/>
      </c>
      <c r="E2865" s="58" t="str">
        <f t="shared" si="450"/>
        <v/>
      </c>
      <c r="F2865" s="57">
        <f t="shared" si="451"/>
        <v>0</v>
      </c>
      <c r="H2865" s="51"/>
      <c r="I2865" s="50"/>
      <c r="J2865" s="50"/>
      <c r="K2865" s="50"/>
      <c r="L2865" s="55" t="str">
        <f t="shared" si="437"/>
        <v/>
      </c>
      <c r="M2865" s="48"/>
      <c r="N2865" s="49"/>
      <c r="O2865" s="50"/>
      <c r="P2865" s="81" t="str">
        <f t="shared" ref="P2865:P2871" si="454">IF(O2865&gt;0,O2865,IF(H2865&gt;0,IF(OR(P2858="F.TTD",P2858=""),R2866,P2858),""))</f>
        <v/>
      </c>
      <c r="Q2865" s="5"/>
      <c r="R2865" s="81" t="str">
        <f t="shared" si="452"/>
        <v/>
      </c>
    </row>
    <row r="2866" spans="2:18" ht="13" x14ac:dyDescent="0.3">
      <c r="B2866" s="58">
        <f t="shared" ref="B2866" si="455">IF(C2866&lt;&gt;"","",K2866)</f>
        <v>0</v>
      </c>
      <c r="C2866" s="58" t="str">
        <f t="shared" ref="C2866" si="456">IF(LEFT(I2866,3)="JP-",K2866,"")</f>
        <v/>
      </c>
      <c r="D2866" s="58" t="str">
        <f>IF(OR(E2866=0,E2866=""),"",COUNTIF($E$7:E2866,E2866)&amp;E2866)</f>
        <v/>
      </c>
      <c r="E2866" s="58" t="str">
        <f t="shared" ref="E2866" si="457">IF(K2866=Filter_BB,K2866,"")</f>
        <v/>
      </c>
      <c r="F2866" s="57">
        <f t="shared" ref="F2866" si="458">IF(J2866="",0,1)</f>
        <v>0</v>
      </c>
      <c r="H2866" s="51"/>
      <c r="I2866" s="50"/>
      <c r="J2866" s="50"/>
      <c r="K2866" s="50"/>
      <c r="L2866" s="55" t="str">
        <f t="shared" ref="L2866" si="459">IFERROR(IF(K2866="","",VLOOKUP(K2866,T_Akun,2,0)),"Cek Kembali Kode Akun nya!!!")</f>
        <v/>
      </c>
      <c r="M2866" s="48"/>
      <c r="N2866" s="49"/>
      <c r="O2866" s="50"/>
      <c r="P2866" s="81" t="str">
        <f t="shared" si="454"/>
        <v/>
      </c>
      <c r="Q2866" s="5"/>
      <c r="R2866" s="81" t="str">
        <f t="shared" si="452"/>
        <v/>
      </c>
    </row>
    <row r="2867" spans="2:18" ht="13" x14ac:dyDescent="0.3">
      <c r="B2867" s="58">
        <f t="shared" si="448"/>
        <v>0</v>
      </c>
      <c r="C2867" s="58" t="str">
        <f t="shared" si="449"/>
        <v/>
      </c>
      <c r="D2867" s="58" t="str">
        <f>IF(OR(E2867=0,E2867=""),"",COUNTIF($E$7:E2867,E2867)&amp;E2867)</f>
        <v/>
      </c>
      <c r="E2867" s="58" t="str">
        <f t="shared" si="450"/>
        <v/>
      </c>
      <c r="F2867" s="57">
        <f t="shared" si="451"/>
        <v>0</v>
      </c>
      <c r="H2867" s="51"/>
      <c r="I2867" s="50"/>
      <c r="J2867" s="50"/>
      <c r="K2867" s="50"/>
      <c r="L2867" s="55" t="str">
        <f t="shared" si="437"/>
        <v/>
      </c>
      <c r="M2867" s="48"/>
      <c r="N2867" s="49"/>
      <c r="O2867" s="50"/>
      <c r="P2867" s="81" t="str">
        <f t="shared" si="454"/>
        <v/>
      </c>
      <c r="Q2867" s="5"/>
      <c r="R2867" s="81" t="str">
        <f t="shared" si="452"/>
        <v/>
      </c>
    </row>
    <row r="2868" spans="2:18" ht="13" x14ac:dyDescent="0.3">
      <c r="B2868" s="58">
        <f t="shared" ref="B2868" si="460">IF(C2868&lt;&gt;"","",K2868)</f>
        <v>0</v>
      </c>
      <c r="C2868" s="58" t="str">
        <f t="shared" ref="C2868" si="461">IF(LEFT(I2868,3)="JP-",K2868,"")</f>
        <v/>
      </c>
      <c r="D2868" s="58" t="str">
        <f>IF(OR(E2868=0,E2868=""),"",COUNTIF($E$7:E2868,E2868)&amp;E2868)</f>
        <v/>
      </c>
      <c r="E2868" s="58" t="str">
        <f t="shared" ref="E2868" si="462">IF(K2868=Filter_BB,K2868,"")</f>
        <v/>
      </c>
      <c r="F2868" s="57">
        <f t="shared" ref="F2868" si="463">IF(J2868="",0,1)</f>
        <v>0</v>
      </c>
      <c r="H2868" s="51"/>
      <c r="I2868" s="50"/>
      <c r="J2868" s="50"/>
      <c r="K2868" s="50"/>
      <c r="L2868" s="55" t="str">
        <f t="shared" ref="L2868" si="464">IFERROR(IF(K2868="","",VLOOKUP(K2868,T_Akun,2,0)),"Cek Kembali Kode Akun nya!!!")</f>
        <v/>
      </c>
      <c r="M2868" s="48"/>
      <c r="N2868" s="49"/>
      <c r="O2868" s="50"/>
      <c r="P2868" s="81" t="str">
        <f t="shared" si="454"/>
        <v/>
      </c>
      <c r="Q2868" s="5"/>
      <c r="R2868" s="81" t="str">
        <f t="shared" si="452"/>
        <v/>
      </c>
    </row>
    <row r="2869" spans="2:18" ht="13" x14ac:dyDescent="0.3">
      <c r="B2869" s="58">
        <f t="shared" si="448"/>
        <v>0</v>
      </c>
      <c r="C2869" s="58" t="str">
        <f t="shared" si="449"/>
        <v/>
      </c>
      <c r="D2869" s="58" t="str">
        <f>IF(OR(E2869=0,E2869=""),"",COUNTIF($E$7:E2869,E2869)&amp;E2869)</f>
        <v/>
      </c>
      <c r="E2869" s="58" t="str">
        <f t="shared" si="450"/>
        <v/>
      </c>
      <c r="F2869" s="57">
        <f t="shared" si="451"/>
        <v>0</v>
      </c>
      <c r="H2869" s="51"/>
      <c r="I2869" s="50"/>
      <c r="J2869" s="50"/>
      <c r="K2869" s="50"/>
      <c r="L2869" s="55" t="str">
        <f t="shared" si="437"/>
        <v/>
      </c>
      <c r="M2869" s="48"/>
      <c r="N2869" s="49"/>
      <c r="O2869" s="50"/>
      <c r="P2869" s="81" t="str">
        <f t="shared" si="454"/>
        <v/>
      </c>
      <c r="Q2869" s="5"/>
      <c r="R2869" s="81" t="str">
        <f t="shared" si="452"/>
        <v/>
      </c>
    </row>
    <row r="2870" spans="2:18" ht="13" x14ac:dyDescent="0.3">
      <c r="B2870" s="58">
        <f t="shared" ref="B2870" si="465">IF(C2870&lt;&gt;"","",K2870)</f>
        <v>0</v>
      </c>
      <c r="C2870" s="58" t="str">
        <f t="shared" ref="C2870" si="466">IF(LEFT(I2870,3)="JP-",K2870,"")</f>
        <v/>
      </c>
      <c r="D2870" s="58" t="str">
        <f>IF(OR(E2870=0,E2870=""),"",COUNTIF($E$7:E2870,E2870)&amp;E2870)</f>
        <v/>
      </c>
      <c r="E2870" s="58" t="str">
        <f t="shared" ref="E2870" si="467">IF(K2870=Filter_BB,K2870,"")</f>
        <v/>
      </c>
      <c r="F2870" s="57">
        <f t="shared" ref="F2870" si="468">IF(J2870="",0,1)</f>
        <v>0</v>
      </c>
      <c r="H2870" s="51"/>
      <c r="I2870" s="50"/>
      <c r="J2870" s="50"/>
      <c r="K2870" s="50"/>
      <c r="L2870" s="55" t="str">
        <f t="shared" ref="L2870" si="469">IFERROR(IF(K2870="","",VLOOKUP(K2870,T_Akun,2,0)),"Cek Kembali Kode Akun nya!!!")</f>
        <v/>
      </c>
      <c r="M2870" s="48"/>
      <c r="N2870" s="49"/>
      <c r="O2870" s="50"/>
      <c r="P2870" s="81" t="str">
        <f t="shared" si="454"/>
        <v/>
      </c>
      <c r="Q2870" s="5"/>
      <c r="R2870" s="81" t="str">
        <f t="shared" si="452"/>
        <v/>
      </c>
    </row>
    <row r="2871" spans="2:18" ht="13" x14ac:dyDescent="0.3">
      <c r="B2871" s="58">
        <f t="shared" si="448"/>
        <v>0</v>
      </c>
      <c r="C2871" s="58" t="str">
        <f t="shared" si="449"/>
        <v/>
      </c>
      <c r="D2871" s="58" t="str">
        <f>IF(OR(E2871=0,E2871=""),"",COUNTIF($E$7:E2871,E2871)&amp;E2871)</f>
        <v/>
      </c>
      <c r="E2871" s="58" t="str">
        <f t="shared" si="450"/>
        <v/>
      </c>
      <c r="F2871" s="57">
        <f t="shared" si="451"/>
        <v>0</v>
      </c>
      <c r="H2871" s="51"/>
      <c r="I2871" s="50"/>
      <c r="J2871" s="50"/>
      <c r="K2871" s="50"/>
      <c r="L2871" s="55" t="str">
        <f t="shared" si="437"/>
        <v/>
      </c>
      <c r="M2871" s="48"/>
      <c r="N2871" s="49"/>
      <c r="O2871" s="50"/>
      <c r="P2871" s="81" t="str">
        <f t="shared" si="454"/>
        <v/>
      </c>
      <c r="Q2871" s="5"/>
      <c r="R2871" s="81" t="str">
        <f t="shared" si="452"/>
        <v/>
      </c>
    </row>
    <row r="2872" spans="2:18" ht="13" x14ac:dyDescent="0.3">
      <c r="B2872" s="58">
        <f t="shared" si="448"/>
        <v>0</v>
      </c>
      <c r="C2872" s="58" t="str">
        <f t="shared" si="449"/>
        <v/>
      </c>
      <c r="D2872" s="58" t="str">
        <f>IF(OR(E2872=0,E2872=""),"",COUNTIF($E$7:E2872,E2872)&amp;E2872)</f>
        <v/>
      </c>
      <c r="E2872" s="58" t="str">
        <f t="shared" si="450"/>
        <v/>
      </c>
      <c r="F2872" s="57">
        <f t="shared" si="451"/>
        <v>0</v>
      </c>
      <c r="H2872" s="51"/>
      <c r="I2872" s="50"/>
      <c r="J2872" s="50"/>
      <c r="K2872" s="50"/>
      <c r="L2872" s="55" t="str">
        <f t="shared" si="437"/>
        <v/>
      </c>
      <c r="M2872" s="48"/>
      <c r="N2872" s="49"/>
      <c r="O2872" s="50"/>
      <c r="P2872" s="81" t="str">
        <f t="shared" si="453"/>
        <v/>
      </c>
      <c r="Q2872" s="5"/>
      <c r="R2872" s="81" t="str">
        <f t="shared" si="452"/>
        <v/>
      </c>
    </row>
    <row r="2873" spans="2:18" ht="13" x14ac:dyDescent="0.3">
      <c r="B2873" s="58">
        <f t="shared" si="448"/>
        <v>0</v>
      </c>
      <c r="C2873" s="58" t="str">
        <f t="shared" si="449"/>
        <v/>
      </c>
      <c r="D2873" s="58" t="str">
        <f>IF(OR(E2873=0,E2873=""),"",COUNTIF($E$7:E2873,E2873)&amp;E2873)</f>
        <v/>
      </c>
      <c r="E2873" s="58" t="str">
        <f t="shared" si="450"/>
        <v/>
      </c>
      <c r="F2873" s="57">
        <f t="shared" si="451"/>
        <v>0</v>
      </c>
      <c r="H2873" s="51"/>
      <c r="I2873" s="50"/>
      <c r="J2873" s="50"/>
      <c r="K2873" s="50"/>
      <c r="L2873" s="55" t="str">
        <f t="shared" si="437"/>
        <v/>
      </c>
      <c r="M2873" s="48"/>
      <c r="N2873" s="49"/>
      <c r="O2873" s="50"/>
      <c r="P2873" s="81" t="str">
        <f t="shared" si="453"/>
        <v/>
      </c>
      <c r="Q2873" s="5"/>
      <c r="R2873" s="81" t="str">
        <f t="shared" si="452"/>
        <v/>
      </c>
    </row>
    <row r="2874" spans="2:18" ht="13" x14ac:dyDescent="0.3">
      <c r="B2874" s="58">
        <f t="shared" si="448"/>
        <v>0</v>
      </c>
      <c r="C2874" s="58" t="str">
        <f t="shared" si="449"/>
        <v/>
      </c>
      <c r="D2874" s="58" t="str">
        <f>IF(OR(E2874=0,E2874=""),"",COUNTIF($E$7:E2874,E2874)&amp;E2874)</f>
        <v/>
      </c>
      <c r="E2874" s="58" t="str">
        <f t="shared" si="450"/>
        <v/>
      </c>
      <c r="F2874" s="57">
        <f t="shared" si="451"/>
        <v>0</v>
      </c>
      <c r="H2874" s="51"/>
      <c r="I2874" s="50"/>
      <c r="J2874" s="50"/>
      <c r="K2874" s="50"/>
      <c r="L2874" s="55" t="str">
        <f t="shared" si="437"/>
        <v/>
      </c>
      <c r="M2874" s="48"/>
      <c r="N2874" s="49"/>
      <c r="O2874" s="50"/>
      <c r="P2874" s="81" t="str">
        <f t="shared" si="453"/>
        <v/>
      </c>
      <c r="Q2874" s="5"/>
      <c r="R2874" s="81" t="str">
        <f t="shared" si="452"/>
        <v/>
      </c>
    </row>
    <row r="2875" spans="2:18" ht="13" x14ac:dyDescent="0.3">
      <c r="B2875" s="58">
        <f t="shared" si="448"/>
        <v>0</v>
      </c>
      <c r="C2875" s="58" t="str">
        <f t="shared" si="449"/>
        <v/>
      </c>
      <c r="D2875" s="58" t="str">
        <f>IF(OR(E2875=0,E2875=""),"",COUNTIF($E$7:E2875,E2875)&amp;E2875)</f>
        <v/>
      </c>
      <c r="E2875" s="58" t="str">
        <f t="shared" si="450"/>
        <v/>
      </c>
      <c r="F2875" s="57">
        <f t="shared" si="451"/>
        <v>0</v>
      </c>
      <c r="H2875" s="51"/>
      <c r="I2875" s="50"/>
      <c r="J2875" s="50"/>
      <c r="K2875" s="50"/>
      <c r="L2875" s="55" t="str">
        <f t="shared" si="437"/>
        <v/>
      </c>
      <c r="M2875" s="48"/>
      <c r="N2875" s="49"/>
      <c r="O2875" s="50"/>
      <c r="P2875" s="81" t="str">
        <f t="shared" si="453"/>
        <v/>
      </c>
      <c r="Q2875" s="5"/>
      <c r="R2875" s="81" t="str">
        <f t="shared" si="452"/>
        <v/>
      </c>
    </row>
    <row r="2876" spans="2:18" ht="13" x14ac:dyDescent="0.3">
      <c r="B2876" s="58">
        <f t="shared" si="448"/>
        <v>0</v>
      </c>
      <c r="C2876" s="58" t="str">
        <f t="shared" si="449"/>
        <v/>
      </c>
      <c r="D2876" s="58" t="str">
        <f>IF(OR(E2876=0,E2876=""),"",COUNTIF($E$7:E2876,E2876)&amp;E2876)</f>
        <v/>
      </c>
      <c r="E2876" s="58" t="str">
        <f t="shared" si="450"/>
        <v/>
      </c>
      <c r="F2876" s="57">
        <f t="shared" si="451"/>
        <v>0</v>
      </c>
      <c r="H2876" s="51"/>
      <c r="I2876" s="50"/>
      <c r="J2876" s="50"/>
      <c r="K2876" s="50"/>
      <c r="L2876" s="55" t="str">
        <f t="shared" si="437"/>
        <v/>
      </c>
      <c r="M2876" s="48"/>
      <c r="N2876" s="49"/>
      <c r="O2876" s="50"/>
      <c r="P2876" s="81" t="str">
        <f t="shared" si="453"/>
        <v/>
      </c>
      <c r="Q2876" s="5"/>
      <c r="R2876" s="81" t="str">
        <f t="shared" si="452"/>
        <v/>
      </c>
    </row>
    <row r="2877" spans="2:18" ht="13" x14ac:dyDescent="0.3">
      <c r="B2877" s="58">
        <f t="shared" si="448"/>
        <v>0</v>
      </c>
      <c r="C2877" s="58" t="str">
        <f t="shared" si="449"/>
        <v/>
      </c>
      <c r="D2877" s="58" t="str">
        <f>IF(OR(E2877=0,E2877=""),"",COUNTIF($E$7:E2877,E2877)&amp;E2877)</f>
        <v/>
      </c>
      <c r="E2877" s="58" t="str">
        <f t="shared" si="450"/>
        <v/>
      </c>
      <c r="F2877" s="57">
        <f t="shared" si="451"/>
        <v>0</v>
      </c>
      <c r="H2877" s="51"/>
      <c r="I2877" s="50"/>
      <c r="J2877" s="50"/>
      <c r="K2877" s="50"/>
      <c r="L2877" s="55" t="str">
        <f t="shared" si="437"/>
        <v/>
      </c>
      <c r="M2877" s="48"/>
      <c r="N2877" s="49"/>
      <c r="O2877" s="50"/>
      <c r="P2877" s="81" t="str">
        <f t="shared" si="453"/>
        <v/>
      </c>
      <c r="Q2877" s="5"/>
      <c r="R2877" s="81" t="str">
        <f t="shared" si="452"/>
        <v/>
      </c>
    </row>
    <row r="2878" spans="2:18" ht="13" x14ac:dyDescent="0.3">
      <c r="B2878" s="58">
        <f t="shared" si="448"/>
        <v>0</v>
      </c>
      <c r="C2878" s="58" t="str">
        <f t="shared" si="449"/>
        <v/>
      </c>
      <c r="D2878" s="58" t="str">
        <f>IF(OR(E2878=0,E2878=""),"",COUNTIF($E$7:E2878,E2878)&amp;E2878)</f>
        <v/>
      </c>
      <c r="E2878" s="58" t="str">
        <f t="shared" si="450"/>
        <v/>
      </c>
      <c r="F2878" s="57">
        <f t="shared" si="451"/>
        <v>0</v>
      </c>
      <c r="H2878" s="51"/>
      <c r="I2878" s="50"/>
      <c r="J2878" s="50"/>
      <c r="K2878" s="50"/>
      <c r="L2878" s="55" t="str">
        <f t="shared" si="437"/>
        <v/>
      </c>
      <c r="M2878" s="48"/>
      <c r="N2878" s="49"/>
      <c r="O2878" s="50"/>
      <c r="P2878" s="81" t="str">
        <f t="shared" si="453"/>
        <v/>
      </c>
      <c r="Q2878" s="5"/>
      <c r="R2878" s="81" t="str">
        <f t="shared" si="452"/>
        <v/>
      </c>
    </row>
    <row r="2879" spans="2:18" ht="13" x14ac:dyDescent="0.3">
      <c r="B2879" s="58">
        <f t="shared" si="448"/>
        <v>0</v>
      </c>
      <c r="C2879" s="58" t="str">
        <f t="shared" si="449"/>
        <v/>
      </c>
      <c r="D2879" s="58" t="str">
        <f>IF(OR(E2879=0,E2879=""),"",COUNTIF($E$7:E2879,E2879)&amp;E2879)</f>
        <v/>
      </c>
      <c r="E2879" s="58" t="str">
        <f t="shared" si="450"/>
        <v/>
      </c>
      <c r="F2879" s="57">
        <f t="shared" si="451"/>
        <v>0</v>
      </c>
      <c r="H2879" s="51"/>
      <c r="I2879" s="50"/>
      <c r="J2879" s="50"/>
      <c r="K2879" s="50"/>
      <c r="L2879" s="55" t="str">
        <f t="shared" si="437"/>
        <v/>
      </c>
      <c r="M2879" s="48"/>
      <c r="N2879" s="49"/>
      <c r="O2879" s="50"/>
      <c r="P2879" s="81" t="str">
        <f t="shared" si="453"/>
        <v/>
      </c>
      <c r="Q2879" s="5"/>
      <c r="R2879" s="81" t="str">
        <f t="shared" si="452"/>
        <v/>
      </c>
    </row>
    <row r="2880" spans="2:18" ht="13" x14ac:dyDescent="0.3">
      <c r="B2880" s="58">
        <f t="shared" si="448"/>
        <v>0</v>
      </c>
      <c r="C2880" s="58" t="str">
        <f t="shared" si="449"/>
        <v/>
      </c>
      <c r="D2880" s="58" t="str">
        <f>IF(OR(E2880=0,E2880=""),"",COUNTIF($E$7:E2880,E2880)&amp;E2880)</f>
        <v/>
      </c>
      <c r="E2880" s="58" t="str">
        <f t="shared" si="450"/>
        <v/>
      </c>
      <c r="F2880" s="57">
        <f t="shared" si="451"/>
        <v>0</v>
      </c>
      <c r="H2880" s="51"/>
      <c r="I2880" s="50"/>
      <c r="J2880" s="50"/>
      <c r="K2880" s="50"/>
      <c r="L2880" s="55" t="str">
        <f t="shared" si="437"/>
        <v/>
      </c>
      <c r="M2880" s="48"/>
      <c r="N2880" s="49"/>
      <c r="O2880" s="50"/>
      <c r="P2880" s="81" t="str">
        <f t="shared" si="453"/>
        <v/>
      </c>
      <c r="Q2880" s="5"/>
      <c r="R2880" s="81" t="str">
        <f t="shared" si="452"/>
        <v/>
      </c>
    </row>
    <row r="2881" spans="2:18" ht="13" x14ac:dyDescent="0.3">
      <c r="B2881" s="58">
        <f t="shared" si="448"/>
        <v>0</v>
      </c>
      <c r="C2881" s="58" t="str">
        <f t="shared" si="449"/>
        <v/>
      </c>
      <c r="D2881" s="58" t="str">
        <f>IF(OR(E2881=0,E2881=""),"",COUNTIF($E$7:E2881,E2881)&amp;E2881)</f>
        <v/>
      </c>
      <c r="E2881" s="58" t="str">
        <f t="shared" si="450"/>
        <v/>
      </c>
      <c r="F2881" s="57">
        <f t="shared" si="451"/>
        <v>0</v>
      </c>
      <c r="H2881" s="51"/>
      <c r="I2881" s="50"/>
      <c r="J2881" s="50"/>
      <c r="K2881" s="50"/>
      <c r="L2881" s="55" t="str">
        <f t="shared" si="437"/>
        <v/>
      </c>
      <c r="M2881" s="48"/>
      <c r="N2881" s="49"/>
      <c r="O2881" s="50"/>
      <c r="P2881" s="81" t="str">
        <f t="shared" si="453"/>
        <v/>
      </c>
      <c r="Q2881" s="5"/>
      <c r="R2881" s="81" t="str">
        <f t="shared" si="452"/>
        <v/>
      </c>
    </row>
    <row r="2882" spans="2:18" ht="13" x14ac:dyDescent="0.3">
      <c r="B2882" s="58">
        <f t="shared" si="448"/>
        <v>0</v>
      </c>
      <c r="C2882" s="58" t="str">
        <f t="shared" si="449"/>
        <v/>
      </c>
      <c r="D2882" s="58" t="str">
        <f>IF(OR(E2882=0,E2882=""),"",COUNTIF($E$7:E2882,E2882)&amp;E2882)</f>
        <v/>
      </c>
      <c r="E2882" s="58" t="str">
        <f t="shared" si="450"/>
        <v/>
      </c>
      <c r="F2882" s="57">
        <f t="shared" si="451"/>
        <v>0</v>
      </c>
      <c r="H2882" s="51"/>
      <c r="I2882" s="50"/>
      <c r="J2882" s="50"/>
      <c r="K2882" s="50"/>
      <c r="L2882" s="55" t="str">
        <f t="shared" si="437"/>
        <v/>
      </c>
      <c r="M2882" s="48"/>
      <c r="N2882" s="49"/>
      <c r="O2882" s="50"/>
      <c r="P2882" s="81" t="str">
        <f t="shared" si="453"/>
        <v/>
      </c>
      <c r="Q2882" s="5"/>
      <c r="R2882" s="81" t="str">
        <f t="shared" si="452"/>
        <v/>
      </c>
    </row>
    <row r="2883" spans="2:18" ht="13" x14ac:dyDescent="0.3">
      <c r="B2883" s="58">
        <f t="shared" si="448"/>
        <v>0</v>
      </c>
      <c r="C2883" s="58" t="str">
        <f t="shared" si="449"/>
        <v/>
      </c>
      <c r="D2883" s="58" t="str">
        <f>IF(OR(E2883=0,E2883=""),"",COUNTIF($E$7:E2883,E2883)&amp;E2883)</f>
        <v/>
      </c>
      <c r="E2883" s="58" t="str">
        <f t="shared" si="450"/>
        <v/>
      </c>
      <c r="F2883" s="57">
        <f t="shared" si="451"/>
        <v>0</v>
      </c>
      <c r="H2883" s="51"/>
      <c r="I2883" s="50"/>
      <c r="J2883" s="50"/>
      <c r="K2883" s="50"/>
      <c r="L2883" s="55" t="str">
        <f t="shared" si="437"/>
        <v/>
      </c>
      <c r="M2883" s="48"/>
      <c r="N2883" s="49"/>
      <c r="O2883" s="50"/>
      <c r="P2883" s="81" t="str">
        <f t="shared" si="453"/>
        <v/>
      </c>
      <c r="Q2883" s="5"/>
      <c r="R2883" s="81" t="str">
        <f t="shared" si="452"/>
        <v/>
      </c>
    </row>
    <row r="2884" spans="2:18" ht="13" x14ac:dyDescent="0.3">
      <c r="B2884" s="58">
        <f t="shared" si="448"/>
        <v>0</v>
      </c>
      <c r="C2884" s="58" t="str">
        <f t="shared" si="449"/>
        <v/>
      </c>
      <c r="D2884" s="58" t="str">
        <f>IF(OR(E2884=0,E2884=""),"",COUNTIF($E$7:E2884,E2884)&amp;E2884)</f>
        <v/>
      </c>
      <c r="E2884" s="58" t="str">
        <f t="shared" si="450"/>
        <v/>
      </c>
      <c r="F2884" s="57">
        <f t="shared" si="451"/>
        <v>0</v>
      </c>
      <c r="H2884" s="51"/>
      <c r="I2884" s="50"/>
      <c r="J2884" s="50"/>
      <c r="K2884" s="50"/>
      <c r="L2884" s="55" t="str">
        <f t="shared" si="437"/>
        <v/>
      </c>
      <c r="M2884" s="48"/>
      <c r="N2884" s="49"/>
      <c r="O2884" s="50"/>
      <c r="P2884" s="81" t="str">
        <f t="shared" si="453"/>
        <v/>
      </c>
      <c r="Q2884" s="5"/>
      <c r="R2884" s="81" t="str">
        <f t="shared" si="452"/>
        <v/>
      </c>
    </row>
    <row r="2885" spans="2:18" ht="13" x14ac:dyDescent="0.3">
      <c r="B2885" s="58">
        <f t="shared" si="448"/>
        <v>0</v>
      </c>
      <c r="C2885" s="58" t="str">
        <f t="shared" si="449"/>
        <v/>
      </c>
      <c r="D2885" s="58" t="str">
        <f>IF(OR(E2885=0,E2885=""),"",COUNTIF($E$7:E2885,E2885)&amp;E2885)</f>
        <v/>
      </c>
      <c r="E2885" s="58" t="str">
        <f t="shared" si="450"/>
        <v/>
      </c>
      <c r="F2885" s="57">
        <f t="shared" si="451"/>
        <v>0</v>
      </c>
      <c r="H2885" s="51"/>
      <c r="I2885" s="50"/>
      <c r="J2885" s="50"/>
      <c r="K2885" s="50"/>
      <c r="L2885" s="55" t="str">
        <f t="shared" si="437"/>
        <v/>
      </c>
      <c r="M2885" s="48"/>
      <c r="N2885" s="49"/>
      <c r="O2885" s="50"/>
      <c r="P2885" s="81" t="str">
        <f t="shared" si="453"/>
        <v/>
      </c>
      <c r="Q2885" s="5"/>
      <c r="R2885" s="81" t="str">
        <f t="shared" si="452"/>
        <v/>
      </c>
    </row>
    <row r="2886" spans="2:18" ht="13" x14ac:dyDescent="0.3">
      <c r="B2886" s="58">
        <f t="shared" si="448"/>
        <v>0</v>
      </c>
      <c r="C2886" s="58" t="str">
        <f t="shared" si="449"/>
        <v/>
      </c>
      <c r="D2886" s="58" t="str">
        <f>IF(OR(E2886=0,E2886=""),"",COUNTIF($E$7:E2886,E2886)&amp;E2886)</f>
        <v/>
      </c>
      <c r="E2886" s="58" t="str">
        <f t="shared" si="450"/>
        <v/>
      </c>
      <c r="F2886" s="57">
        <f t="shared" si="451"/>
        <v>0</v>
      </c>
      <c r="H2886" s="51"/>
      <c r="I2886" s="50"/>
      <c r="J2886" s="50"/>
      <c r="K2886" s="50"/>
      <c r="L2886" s="55" t="str">
        <f t="shared" si="437"/>
        <v/>
      </c>
      <c r="M2886" s="48"/>
      <c r="N2886" s="49"/>
      <c r="O2886" s="50"/>
      <c r="P2886" s="81" t="str">
        <f t="shared" si="453"/>
        <v/>
      </c>
      <c r="Q2886" s="5"/>
      <c r="R2886" s="81" t="str">
        <f t="shared" si="452"/>
        <v/>
      </c>
    </row>
    <row r="2887" spans="2:18" ht="13" x14ac:dyDescent="0.3">
      <c r="B2887" s="58">
        <f t="shared" si="448"/>
        <v>0</v>
      </c>
      <c r="C2887" s="58" t="str">
        <f t="shared" si="449"/>
        <v/>
      </c>
      <c r="D2887" s="58" t="str">
        <f>IF(OR(E2887=0,E2887=""),"",COUNTIF($E$7:E2887,E2887)&amp;E2887)</f>
        <v/>
      </c>
      <c r="E2887" s="58" t="str">
        <f t="shared" si="450"/>
        <v/>
      </c>
      <c r="F2887" s="57">
        <f t="shared" si="451"/>
        <v>0</v>
      </c>
      <c r="H2887" s="51"/>
      <c r="I2887" s="50"/>
      <c r="J2887" s="50"/>
      <c r="K2887" s="50"/>
      <c r="L2887" s="55" t="str">
        <f t="shared" si="437"/>
        <v/>
      </c>
      <c r="M2887" s="48"/>
      <c r="N2887" s="49"/>
      <c r="O2887" s="50"/>
      <c r="P2887" s="81" t="str">
        <f t="shared" si="453"/>
        <v/>
      </c>
      <c r="Q2887" s="5"/>
      <c r="R2887" s="81" t="str">
        <f t="shared" si="452"/>
        <v/>
      </c>
    </row>
    <row r="2888" spans="2:18" ht="13" x14ac:dyDescent="0.3">
      <c r="B2888" s="58">
        <f t="shared" si="448"/>
        <v>0</v>
      </c>
      <c r="C2888" s="58" t="str">
        <f t="shared" si="449"/>
        <v/>
      </c>
      <c r="D2888" s="58" t="str">
        <f>IF(OR(E2888=0,E2888=""),"",COUNTIF($E$7:E2888,E2888)&amp;E2888)</f>
        <v/>
      </c>
      <c r="E2888" s="58" t="str">
        <f t="shared" si="450"/>
        <v/>
      </c>
      <c r="F2888" s="57">
        <f t="shared" si="451"/>
        <v>0</v>
      </c>
      <c r="H2888" s="51"/>
      <c r="I2888" s="50"/>
      <c r="J2888" s="50"/>
      <c r="K2888" s="50"/>
      <c r="L2888" s="55" t="str">
        <f t="shared" si="437"/>
        <v/>
      </c>
      <c r="M2888" s="48"/>
      <c r="N2888" s="49"/>
      <c r="O2888" s="50"/>
      <c r="P2888" s="81" t="str">
        <f t="shared" si="453"/>
        <v/>
      </c>
      <c r="Q2888" s="5"/>
      <c r="R2888" s="81" t="str">
        <f t="shared" si="452"/>
        <v/>
      </c>
    </row>
    <row r="2889" spans="2:18" ht="13" x14ac:dyDescent="0.3">
      <c r="B2889" s="58">
        <f t="shared" si="448"/>
        <v>0</v>
      </c>
      <c r="C2889" s="58" t="str">
        <f t="shared" si="449"/>
        <v/>
      </c>
      <c r="D2889" s="58" t="str">
        <f>IF(OR(E2889=0,E2889=""),"",COUNTIF($E$7:E2889,E2889)&amp;E2889)</f>
        <v/>
      </c>
      <c r="E2889" s="58" t="str">
        <f t="shared" si="450"/>
        <v/>
      </c>
      <c r="F2889" s="57">
        <f t="shared" si="451"/>
        <v>0</v>
      </c>
      <c r="H2889" s="51"/>
      <c r="I2889" s="50"/>
      <c r="J2889" s="50"/>
      <c r="K2889" s="50"/>
      <c r="L2889" s="55" t="str">
        <f t="shared" ref="L2889:L2952" si="470">IFERROR(IF(K2889="","",VLOOKUP(K2889,T_Akun,2,0)),"Cek Kembali Kode Akun nya!!!")</f>
        <v/>
      </c>
      <c r="M2889" s="48"/>
      <c r="N2889" s="49"/>
      <c r="O2889" s="50"/>
      <c r="P2889" s="81" t="str">
        <f t="shared" si="453"/>
        <v/>
      </c>
      <c r="Q2889" s="5"/>
      <c r="R2889" s="81" t="str">
        <f t="shared" si="452"/>
        <v/>
      </c>
    </row>
    <row r="2890" spans="2:18" ht="13" x14ac:dyDescent="0.3">
      <c r="B2890" s="58">
        <f t="shared" si="448"/>
        <v>0</v>
      </c>
      <c r="C2890" s="58" t="str">
        <f t="shared" si="449"/>
        <v/>
      </c>
      <c r="D2890" s="58" t="str">
        <f>IF(OR(E2890=0,E2890=""),"",COUNTIF($E$7:E2890,E2890)&amp;E2890)</f>
        <v/>
      </c>
      <c r="E2890" s="58" t="str">
        <f t="shared" si="450"/>
        <v/>
      </c>
      <c r="F2890" s="57">
        <f t="shared" si="451"/>
        <v>0</v>
      </c>
      <c r="H2890" s="51"/>
      <c r="I2890" s="50"/>
      <c r="J2890" s="50"/>
      <c r="K2890" s="50"/>
      <c r="L2890" s="55" t="str">
        <f t="shared" si="470"/>
        <v/>
      </c>
      <c r="M2890" s="48"/>
      <c r="N2890" s="49"/>
      <c r="O2890" s="50"/>
      <c r="P2890" s="81" t="str">
        <f t="shared" si="453"/>
        <v/>
      </c>
      <c r="Q2890" s="5"/>
      <c r="R2890" s="81" t="str">
        <f t="shared" si="452"/>
        <v/>
      </c>
    </row>
    <row r="2891" spans="2:18" ht="13" x14ac:dyDescent="0.3">
      <c r="B2891" s="58">
        <f t="shared" si="448"/>
        <v>0</v>
      </c>
      <c r="C2891" s="58" t="str">
        <f t="shared" si="449"/>
        <v/>
      </c>
      <c r="D2891" s="58" t="str">
        <f>IF(OR(E2891=0,E2891=""),"",COUNTIF($E$7:E2891,E2891)&amp;E2891)</f>
        <v/>
      </c>
      <c r="E2891" s="58" t="str">
        <f t="shared" si="450"/>
        <v/>
      </c>
      <c r="F2891" s="57">
        <f t="shared" si="451"/>
        <v>0</v>
      </c>
      <c r="H2891" s="51"/>
      <c r="I2891" s="50"/>
      <c r="J2891" s="50"/>
      <c r="K2891" s="50"/>
      <c r="L2891" s="55" t="str">
        <f t="shared" si="470"/>
        <v/>
      </c>
      <c r="M2891" s="48"/>
      <c r="N2891" s="49"/>
      <c r="O2891" s="50"/>
      <c r="P2891" s="81" t="str">
        <f t="shared" si="453"/>
        <v/>
      </c>
      <c r="Q2891" s="5"/>
      <c r="R2891" s="81" t="str">
        <f t="shared" si="452"/>
        <v/>
      </c>
    </row>
    <row r="2892" spans="2:18" ht="13" x14ac:dyDescent="0.3">
      <c r="B2892" s="58">
        <f t="shared" si="448"/>
        <v>0</v>
      </c>
      <c r="C2892" s="58" t="str">
        <f t="shared" si="449"/>
        <v/>
      </c>
      <c r="D2892" s="58" t="str">
        <f>IF(OR(E2892=0,E2892=""),"",COUNTIF($E$7:E2892,E2892)&amp;E2892)</f>
        <v/>
      </c>
      <c r="E2892" s="58" t="str">
        <f t="shared" si="450"/>
        <v/>
      </c>
      <c r="F2892" s="57">
        <f t="shared" si="451"/>
        <v>0</v>
      </c>
      <c r="H2892" s="51"/>
      <c r="I2892" s="50"/>
      <c r="J2892" s="50"/>
      <c r="K2892" s="50"/>
      <c r="L2892" s="55" t="str">
        <f t="shared" si="470"/>
        <v/>
      </c>
      <c r="M2892" s="48"/>
      <c r="N2892" s="49"/>
      <c r="O2892" s="50"/>
      <c r="P2892" s="81" t="str">
        <f t="shared" si="453"/>
        <v/>
      </c>
      <c r="Q2892" s="5"/>
      <c r="R2892" s="81" t="str">
        <f t="shared" si="452"/>
        <v/>
      </c>
    </row>
    <row r="2893" spans="2:18" ht="13" x14ac:dyDescent="0.3">
      <c r="B2893" s="58">
        <f t="shared" si="448"/>
        <v>0</v>
      </c>
      <c r="C2893" s="58" t="str">
        <f t="shared" si="449"/>
        <v/>
      </c>
      <c r="D2893" s="58" t="str">
        <f>IF(OR(E2893=0,E2893=""),"",COUNTIF($E$7:E2893,E2893)&amp;E2893)</f>
        <v/>
      </c>
      <c r="E2893" s="58" t="str">
        <f t="shared" si="450"/>
        <v/>
      </c>
      <c r="F2893" s="57">
        <f t="shared" si="451"/>
        <v>0</v>
      </c>
      <c r="H2893" s="51"/>
      <c r="I2893" s="50"/>
      <c r="J2893" s="50"/>
      <c r="K2893" s="50"/>
      <c r="L2893" s="55" t="str">
        <f t="shared" si="470"/>
        <v/>
      </c>
      <c r="M2893" s="48"/>
      <c r="N2893" s="49"/>
      <c r="O2893" s="50"/>
      <c r="P2893" s="81" t="str">
        <f t="shared" si="453"/>
        <v/>
      </c>
      <c r="Q2893" s="5"/>
      <c r="R2893" s="81" t="str">
        <f t="shared" si="452"/>
        <v/>
      </c>
    </row>
    <row r="2894" spans="2:18" ht="13" x14ac:dyDescent="0.3">
      <c r="B2894" s="58">
        <f t="shared" si="448"/>
        <v>0</v>
      </c>
      <c r="C2894" s="58" t="str">
        <f t="shared" si="449"/>
        <v/>
      </c>
      <c r="D2894" s="58" t="str">
        <f>IF(OR(E2894=0,E2894=""),"",COUNTIF($E$7:E2894,E2894)&amp;E2894)</f>
        <v/>
      </c>
      <c r="E2894" s="58" t="str">
        <f t="shared" si="450"/>
        <v/>
      </c>
      <c r="F2894" s="57">
        <f t="shared" si="451"/>
        <v>0</v>
      </c>
      <c r="H2894" s="51"/>
      <c r="I2894" s="50"/>
      <c r="J2894" s="50"/>
      <c r="K2894" s="50"/>
      <c r="L2894" s="55" t="str">
        <f t="shared" si="470"/>
        <v/>
      </c>
      <c r="M2894" s="48"/>
      <c r="N2894" s="49"/>
      <c r="O2894" s="50"/>
      <c r="P2894" s="81" t="str">
        <f t="shared" si="453"/>
        <v/>
      </c>
      <c r="Q2894" s="5"/>
      <c r="R2894" s="81" t="str">
        <f t="shared" si="452"/>
        <v/>
      </c>
    </row>
    <row r="2895" spans="2:18" ht="13" x14ac:dyDescent="0.3">
      <c r="B2895" s="58">
        <f t="shared" si="448"/>
        <v>0</v>
      </c>
      <c r="C2895" s="58" t="str">
        <f t="shared" si="449"/>
        <v/>
      </c>
      <c r="D2895" s="58" t="str">
        <f>IF(OR(E2895=0,E2895=""),"",COUNTIF($E$7:E2895,E2895)&amp;E2895)</f>
        <v/>
      </c>
      <c r="E2895" s="58" t="str">
        <f t="shared" si="450"/>
        <v/>
      </c>
      <c r="F2895" s="57">
        <f t="shared" si="451"/>
        <v>0</v>
      </c>
      <c r="H2895" s="51"/>
      <c r="I2895" s="50"/>
      <c r="J2895" s="50"/>
      <c r="K2895" s="50"/>
      <c r="L2895" s="55" t="str">
        <f t="shared" si="470"/>
        <v/>
      </c>
      <c r="M2895" s="48"/>
      <c r="N2895" s="49"/>
      <c r="O2895" s="50"/>
      <c r="P2895" s="81" t="str">
        <f t="shared" si="453"/>
        <v/>
      </c>
      <c r="Q2895" s="5"/>
      <c r="R2895" s="81" t="str">
        <f t="shared" si="452"/>
        <v/>
      </c>
    </row>
    <row r="2896" spans="2:18" ht="13" x14ac:dyDescent="0.3">
      <c r="B2896" s="58">
        <f t="shared" si="448"/>
        <v>0</v>
      </c>
      <c r="C2896" s="58" t="str">
        <f t="shared" si="449"/>
        <v/>
      </c>
      <c r="D2896" s="58" t="str">
        <f>IF(OR(E2896=0,E2896=""),"",COUNTIF($E$7:E2896,E2896)&amp;E2896)</f>
        <v/>
      </c>
      <c r="E2896" s="58" t="str">
        <f t="shared" si="450"/>
        <v/>
      </c>
      <c r="F2896" s="57">
        <f t="shared" si="451"/>
        <v>0</v>
      </c>
      <c r="H2896" s="51"/>
      <c r="I2896" s="50"/>
      <c r="J2896" s="50"/>
      <c r="K2896" s="50"/>
      <c r="L2896" s="55" t="str">
        <f t="shared" si="470"/>
        <v/>
      </c>
      <c r="M2896" s="48"/>
      <c r="N2896" s="49"/>
      <c r="O2896" s="50"/>
      <c r="P2896" s="81" t="str">
        <f t="shared" si="453"/>
        <v/>
      </c>
      <c r="Q2896" s="5"/>
      <c r="R2896" s="81" t="str">
        <f t="shared" si="452"/>
        <v/>
      </c>
    </row>
    <row r="2897" spans="2:18" ht="13" x14ac:dyDescent="0.3">
      <c r="B2897" s="58">
        <f t="shared" si="448"/>
        <v>0</v>
      </c>
      <c r="C2897" s="58" t="str">
        <f t="shared" si="449"/>
        <v/>
      </c>
      <c r="D2897" s="58" t="str">
        <f>IF(OR(E2897=0,E2897=""),"",COUNTIF($E$7:E2897,E2897)&amp;E2897)</f>
        <v/>
      </c>
      <c r="E2897" s="58" t="str">
        <f t="shared" si="450"/>
        <v/>
      </c>
      <c r="F2897" s="57">
        <f t="shared" si="451"/>
        <v>0</v>
      </c>
      <c r="H2897" s="51"/>
      <c r="I2897" s="50"/>
      <c r="J2897" s="50"/>
      <c r="K2897" s="50"/>
      <c r="L2897" s="55" t="str">
        <f t="shared" si="470"/>
        <v/>
      </c>
      <c r="M2897" s="48"/>
      <c r="N2897" s="49"/>
      <c r="O2897" s="50"/>
      <c r="P2897" s="81" t="str">
        <f t="shared" si="453"/>
        <v/>
      </c>
      <c r="Q2897" s="5"/>
      <c r="R2897" s="81" t="str">
        <f t="shared" si="452"/>
        <v/>
      </c>
    </row>
    <row r="2898" spans="2:18" ht="13" x14ac:dyDescent="0.3">
      <c r="B2898" s="58">
        <f t="shared" si="448"/>
        <v>0</v>
      </c>
      <c r="C2898" s="58" t="str">
        <f t="shared" si="449"/>
        <v/>
      </c>
      <c r="D2898" s="58" t="str">
        <f>IF(OR(E2898=0,E2898=""),"",COUNTIF($E$7:E2898,E2898)&amp;E2898)</f>
        <v/>
      </c>
      <c r="E2898" s="58" t="str">
        <f t="shared" si="450"/>
        <v/>
      </c>
      <c r="F2898" s="57">
        <f t="shared" si="451"/>
        <v>0</v>
      </c>
      <c r="H2898" s="51"/>
      <c r="I2898" s="50"/>
      <c r="J2898" s="50"/>
      <c r="K2898" s="50"/>
      <c r="L2898" s="55" t="str">
        <f t="shared" si="470"/>
        <v/>
      </c>
      <c r="M2898" s="48"/>
      <c r="N2898" s="49"/>
      <c r="O2898" s="50"/>
      <c r="P2898" s="81" t="str">
        <f t="shared" si="453"/>
        <v/>
      </c>
      <c r="Q2898" s="5"/>
      <c r="R2898" s="81" t="str">
        <f t="shared" si="452"/>
        <v/>
      </c>
    </row>
    <row r="2899" spans="2:18" ht="13" x14ac:dyDescent="0.3">
      <c r="B2899" s="58">
        <f t="shared" si="448"/>
        <v>0</v>
      </c>
      <c r="C2899" s="58" t="str">
        <f t="shared" si="449"/>
        <v/>
      </c>
      <c r="D2899" s="58" t="str">
        <f>IF(OR(E2899=0,E2899=""),"",COUNTIF($E$7:E2899,E2899)&amp;E2899)</f>
        <v/>
      </c>
      <c r="E2899" s="58" t="str">
        <f t="shared" si="450"/>
        <v/>
      </c>
      <c r="F2899" s="57">
        <f t="shared" si="451"/>
        <v>0</v>
      </c>
      <c r="H2899" s="51"/>
      <c r="I2899" s="50"/>
      <c r="J2899" s="50"/>
      <c r="K2899" s="50"/>
      <c r="L2899" s="55" t="str">
        <f t="shared" si="470"/>
        <v/>
      </c>
      <c r="M2899" s="48"/>
      <c r="N2899" s="49"/>
      <c r="O2899" s="50"/>
      <c r="P2899" s="81" t="str">
        <f t="shared" si="453"/>
        <v/>
      </c>
      <c r="Q2899" s="5"/>
      <c r="R2899" s="81" t="str">
        <f t="shared" si="452"/>
        <v/>
      </c>
    </row>
    <row r="2900" spans="2:18" ht="13" x14ac:dyDescent="0.3">
      <c r="B2900" s="58">
        <f t="shared" si="448"/>
        <v>0</v>
      </c>
      <c r="C2900" s="58" t="str">
        <f t="shared" si="449"/>
        <v/>
      </c>
      <c r="D2900" s="58" t="str">
        <f>IF(OR(E2900=0,E2900=""),"",COUNTIF($E$7:E2900,E2900)&amp;E2900)</f>
        <v/>
      </c>
      <c r="E2900" s="58" t="str">
        <f t="shared" si="450"/>
        <v/>
      </c>
      <c r="F2900" s="57">
        <f t="shared" si="451"/>
        <v>0</v>
      </c>
      <c r="H2900" s="51"/>
      <c r="I2900" s="50"/>
      <c r="J2900" s="50"/>
      <c r="K2900" s="50"/>
      <c r="L2900" s="55" t="str">
        <f t="shared" si="470"/>
        <v/>
      </c>
      <c r="M2900" s="48"/>
      <c r="N2900" s="49"/>
      <c r="O2900" s="50"/>
      <c r="P2900" s="81" t="str">
        <f t="shared" si="453"/>
        <v/>
      </c>
      <c r="Q2900" s="5"/>
      <c r="R2900" s="81" t="str">
        <f t="shared" si="452"/>
        <v/>
      </c>
    </row>
    <row r="2901" spans="2:18" ht="13" x14ac:dyDescent="0.3">
      <c r="B2901" s="58">
        <f t="shared" si="448"/>
        <v>0</v>
      </c>
      <c r="C2901" s="58" t="str">
        <f t="shared" si="449"/>
        <v/>
      </c>
      <c r="D2901" s="58" t="str">
        <f>IF(OR(E2901=0,E2901=""),"",COUNTIF($E$7:E2901,E2901)&amp;E2901)</f>
        <v/>
      </c>
      <c r="E2901" s="58" t="str">
        <f t="shared" si="450"/>
        <v/>
      </c>
      <c r="F2901" s="57">
        <f t="shared" si="451"/>
        <v>0</v>
      </c>
      <c r="H2901" s="51"/>
      <c r="I2901" s="50"/>
      <c r="J2901" s="50"/>
      <c r="K2901" s="50"/>
      <c r="L2901" s="55" t="str">
        <f t="shared" si="470"/>
        <v/>
      </c>
      <c r="M2901" s="48"/>
      <c r="N2901" s="49"/>
      <c r="O2901" s="50"/>
      <c r="P2901" s="81" t="str">
        <f t="shared" si="453"/>
        <v/>
      </c>
      <c r="Q2901" s="5"/>
      <c r="R2901" s="81" t="str">
        <f t="shared" si="452"/>
        <v/>
      </c>
    </row>
    <row r="2902" spans="2:18" ht="13" x14ac:dyDescent="0.3">
      <c r="B2902" s="58">
        <f t="shared" si="448"/>
        <v>0</v>
      </c>
      <c r="C2902" s="58" t="str">
        <f t="shared" si="449"/>
        <v/>
      </c>
      <c r="D2902" s="58" t="str">
        <f>IF(OR(E2902=0,E2902=""),"",COUNTIF($E$7:E2902,E2902)&amp;E2902)</f>
        <v/>
      </c>
      <c r="E2902" s="58" t="str">
        <f t="shared" si="450"/>
        <v/>
      </c>
      <c r="F2902" s="57">
        <f t="shared" si="451"/>
        <v>0</v>
      </c>
      <c r="H2902" s="51"/>
      <c r="I2902" s="50"/>
      <c r="J2902" s="50"/>
      <c r="K2902" s="50"/>
      <c r="L2902" s="55" t="str">
        <f t="shared" si="470"/>
        <v/>
      </c>
      <c r="M2902" s="48"/>
      <c r="N2902" s="49"/>
      <c r="O2902" s="50"/>
      <c r="P2902" s="81" t="str">
        <f t="shared" si="453"/>
        <v/>
      </c>
      <c r="Q2902" s="5"/>
      <c r="R2902" s="81" t="str">
        <f t="shared" si="452"/>
        <v/>
      </c>
    </row>
    <row r="2903" spans="2:18" ht="13" x14ac:dyDescent="0.3">
      <c r="B2903" s="58">
        <f t="shared" si="448"/>
        <v>0</v>
      </c>
      <c r="C2903" s="58" t="str">
        <f t="shared" si="449"/>
        <v/>
      </c>
      <c r="D2903" s="58" t="str">
        <f>IF(OR(E2903=0,E2903=""),"",COUNTIF($E$7:E2903,E2903)&amp;E2903)</f>
        <v/>
      </c>
      <c r="E2903" s="58" t="str">
        <f t="shared" si="450"/>
        <v/>
      </c>
      <c r="F2903" s="57">
        <f t="shared" si="451"/>
        <v>0</v>
      </c>
      <c r="H2903" s="51"/>
      <c r="I2903" s="50"/>
      <c r="J2903" s="50"/>
      <c r="K2903" s="50"/>
      <c r="L2903" s="55" t="str">
        <f t="shared" si="470"/>
        <v/>
      </c>
      <c r="M2903" s="48"/>
      <c r="N2903" s="49"/>
      <c r="O2903" s="50"/>
      <c r="P2903" s="81" t="str">
        <f t="shared" si="453"/>
        <v/>
      </c>
      <c r="Q2903" s="5"/>
      <c r="R2903" s="81" t="str">
        <f t="shared" si="452"/>
        <v/>
      </c>
    </row>
    <row r="2904" spans="2:18" ht="13" x14ac:dyDescent="0.3">
      <c r="B2904" s="58">
        <f t="shared" si="448"/>
        <v>0</v>
      </c>
      <c r="C2904" s="58" t="str">
        <f t="shared" si="449"/>
        <v/>
      </c>
      <c r="D2904" s="58" t="str">
        <f>IF(OR(E2904=0,E2904=""),"",COUNTIF($E$7:E2904,E2904)&amp;E2904)</f>
        <v/>
      </c>
      <c r="E2904" s="58" t="str">
        <f t="shared" si="450"/>
        <v/>
      </c>
      <c r="F2904" s="57">
        <f t="shared" si="451"/>
        <v>0</v>
      </c>
      <c r="H2904" s="51"/>
      <c r="I2904" s="50"/>
      <c r="J2904" s="50"/>
      <c r="K2904" s="50"/>
      <c r="L2904" s="55" t="str">
        <f t="shared" si="470"/>
        <v/>
      </c>
      <c r="M2904" s="48"/>
      <c r="N2904" s="49"/>
      <c r="O2904" s="50"/>
      <c r="P2904" s="81" t="str">
        <f t="shared" si="453"/>
        <v/>
      </c>
      <c r="Q2904" s="5"/>
      <c r="R2904" s="81" t="str">
        <f t="shared" si="452"/>
        <v/>
      </c>
    </row>
    <row r="2905" spans="2:18" ht="13" x14ac:dyDescent="0.3">
      <c r="B2905" s="58">
        <f t="shared" si="448"/>
        <v>0</v>
      </c>
      <c r="C2905" s="58" t="str">
        <f t="shared" si="449"/>
        <v/>
      </c>
      <c r="D2905" s="58" t="str">
        <f>IF(OR(E2905=0,E2905=""),"",COUNTIF($E$7:E2905,E2905)&amp;E2905)</f>
        <v/>
      </c>
      <c r="E2905" s="58" t="str">
        <f t="shared" si="450"/>
        <v/>
      </c>
      <c r="F2905" s="57">
        <f t="shared" si="451"/>
        <v>0</v>
      </c>
      <c r="H2905" s="51"/>
      <c r="I2905" s="50"/>
      <c r="J2905" s="50"/>
      <c r="K2905" s="50"/>
      <c r="L2905" s="55" t="str">
        <f t="shared" si="470"/>
        <v/>
      </c>
      <c r="M2905" s="48"/>
      <c r="N2905" s="49"/>
      <c r="O2905" s="50"/>
      <c r="P2905" s="81" t="str">
        <f t="shared" si="453"/>
        <v/>
      </c>
      <c r="Q2905" s="5"/>
      <c r="R2905" s="81" t="str">
        <f t="shared" si="452"/>
        <v/>
      </c>
    </row>
    <row r="2906" spans="2:18" ht="13" x14ac:dyDescent="0.3">
      <c r="B2906" s="58">
        <f t="shared" si="448"/>
        <v>0</v>
      </c>
      <c r="C2906" s="58" t="str">
        <f t="shared" si="449"/>
        <v/>
      </c>
      <c r="D2906" s="58" t="str">
        <f>IF(OR(E2906=0,E2906=""),"",COUNTIF($E$7:E2906,E2906)&amp;E2906)</f>
        <v/>
      </c>
      <c r="E2906" s="58" t="str">
        <f t="shared" si="450"/>
        <v/>
      </c>
      <c r="F2906" s="57">
        <f t="shared" si="451"/>
        <v>0</v>
      </c>
      <c r="H2906" s="51"/>
      <c r="I2906" s="50"/>
      <c r="J2906" s="50"/>
      <c r="K2906" s="50"/>
      <c r="L2906" s="55" t="str">
        <f t="shared" si="470"/>
        <v/>
      </c>
      <c r="M2906" s="48"/>
      <c r="N2906" s="49"/>
      <c r="O2906" s="50"/>
      <c r="P2906" s="81" t="str">
        <f t="shared" si="453"/>
        <v/>
      </c>
      <c r="Q2906" s="5"/>
      <c r="R2906" s="81" t="str">
        <f t="shared" si="452"/>
        <v/>
      </c>
    </row>
    <row r="2907" spans="2:18" ht="13" x14ac:dyDescent="0.3">
      <c r="B2907" s="58">
        <f t="shared" si="448"/>
        <v>0</v>
      </c>
      <c r="C2907" s="58" t="str">
        <f t="shared" si="449"/>
        <v/>
      </c>
      <c r="D2907" s="58" t="str">
        <f>IF(OR(E2907=0,E2907=""),"",COUNTIF($E$7:E2907,E2907)&amp;E2907)</f>
        <v/>
      </c>
      <c r="E2907" s="58" t="str">
        <f t="shared" si="450"/>
        <v/>
      </c>
      <c r="F2907" s="57">
        <f t="shared" si="451"/>
        <v>0</v>
      </c>
      <c r="H2907" s="51"/>
      <c r="I2907" s="50"/>
      <c r="J2907" s="50"/>
      <c r="K2907" s="50"/>
      <c r="L2907" s="55" t="str">
        <f t="shared" si="470"/>
        <v/>
      </c>
      <c r="M2907" s="48"/>
      <c r="N2907" s="49"/>
      <c r="O2907" s="50"/>
      <c r="P2907" s="81" t="str">
        <f t="shared" si="453"/>
        <v/>
      </c>
      <c r="Q2907" s="5"/>
      <c r="R2907" s="81" t="str">
        <f t="shared" si="452"/>
        <v/>
      </c>
    </row>
    <row r="2908" spans="2:18" ht="13" x14ac:dyDescent="0.3">
      <c r="B2908" s="58">
        <f t="shared" si="448"/>
        <v>0</v>
      </c>
      <c r="C2908" s="58" t="str">
        <f t="shared" si="449"/>
        <v/>
      </c>
      <c r="D2908" s="58" t="str">
        <f>IF(OR(E2908=0,E2908=""),"",COUNTIF($E$7:E2908,E2908)&amp;E2908)</f>
        <v/>
      </c>
      <c r="E2908" s="58" t="str">
        <f t="shared" si="450"/>
        <v/>
      </c>
      <c r="F2908" s="57">
        <f t="shared" si="451"/>
        <v>0</v>
      </c>
      <c r="H2908" s="51"/>
      <c r="I2908" s="50"/>
      <c r="J2908" s="50"/>
      <c r="K2908" s="50"/>
      <c r="L2908" s="55" t="str">
        <f t="shared" si="470"/>
        <v/>
      </c>
      <c r="M2908" s="48"/>
      <c r="N2908" s="49"/>
      <c r="O2908" s="50"/>
      <c r="P2908" s="81" t="str">
        <f t="shared" si="453"/>
        <v/>
      </c>
      <c r="Q2908" s="5"/>
      <c r="R2908" s="81" t="str">
        <f t="shared" si="452"/>
        <v/>
      </c>
    </row>
    <row r="2909" spans="2:18" ht="13" x14ac:dyDescent="0.3">
      <c r="B2909" s="58">
        <f t="shared" si="448"/>
        <v>0</v>
      </c>
      <c r="C2909" s="58" t="str">
        <f t="shared" si="449"/>
        <v/>
      </c>
      <c r="D2909" s="58" t="str">
        <f>IF(OR(E2909=0,E2909=""),"",COUNTIF($E$7:E2909,E2909)&amp;E2909)</f>
        <v/>
      </c>
      <c r="E2909" s="58" t="str">
        <f t="shared" si="450"/>
        <v/>
      </c>
      <c r="F2909" s="57">
        <f t="shared" si="451"/>
        <v>0</v>
      </c>
      <c r="H2909" s="51"/>
      <c r="I2909" s="50"/>
      <c r="J2909" s="50"/>
      <c r="K2909" s="50"/>
      <c r="L2909" s="55" t="str">
        <f t="shared" si="470"/>
        <v/>
      </c>
      <c r="M2909" s="48"/>
      <c r="N2909" s="49"/>
      <c r="O2909" s="50"/>
      <c r="P2909" s="81" t="str">
        <f t="shared" si="453"/>
        <v/>
      </c>
      <c r="Q2909" s="5"/>
      <c r="R2909" s="81" t="str">
        <f t="shared" si="452"/>
        <v/>
      </c>
    </row>
    <row r="2910" spans="2:18" ht="13" x14ac:dyDescent="0.3">
      <c r="B2910" s="58">
        <f t="shared" si="448"/>
        <v>0</v>
      </c>
      <c r="C2910" s="58" t="str">
        <f t="shared" si="449"/>
        <v/>
      </c>
      <c r="D2910" s="58" t="str">
        <f>IF(OR(E2910=0,E2910=""),"",COUNTIF($E$7:E2910,E2910)&amp;E2910)</f>
        <v/>
      </c>
      <c r="E2910" s="58" t="str">
        <f t="shared" si="450"/>
        <v/>
      </c>
      <c r="F2910" s="57">
        <f t="shared" si="451"/>
        <v>0</v>
      </c>
      <c r="H2910" s="51"/>
      <c r="I2910" s="50"/>
      <c r="J2910" s="50"/>
      <c r="K2910" s="50"/>
      <c r="L2910" s="55" t="str">
        <f t="shared" si="470"/>
        <v/>
      </c>
      <c r="M2910" s="48"/>
      <c r="N2910" s="49"/>
      <c r="O2910" s="50"/>
      <c r="P2910" s="81" t="str">
        <f t="shared" si="453"/>
        <v/>
      </c>
      <c r="Q2910" s="5"/>
      <c r="R2910" s="81" t="str">
        <f t="shared" si="452"/>
        <v/>
      </c>
    </row>
    <row r="2911" spans="2:18" ht="13" x14ac:dyDescent="0.3">
      <c r="B2911" s="58">
        <f t="shared" si="448"/>
        <v>0</v>
      </c>
      <c r="C2911" s="58" t="str">
        <f t="shared" si="449"/>
        <v/>
      </c>
      <c r="D2911" s="58" t="str">
        <f>IF(OR(E2911=0,E2911=""),"",COUNTIF($E$7:E2911,E2911)&amp;E2911)</f>
        <v/>
      </c>
      <c r="E2911" s="58" t="str">
        <f t="shared" si="450"/>
        <v/>
      </c>
      <c r="F2911" s="57">
        <f t="shared" si="451"/>
        <v>0</v>
      </c>
      <c r="H2911" s="51"/>
      <c r="I2911" s="50"/>
      <c r="J2911" s="50"/>
      <c r="K2911" s="50"/>
      <c r="L2911" s="55" t="str">
        <f t="shared" si="470"/>
        <v/>
      </c>
      <c r="M2911" s="48"/>
      <c r="N2911" s="49"/>
      <c r="O2911" s="50"/>
      <c r="P2911" s="81" t="str">
        <f t="shared" si="453"/>
        <v/>
      </c>
      <c r="Q2911" s="5"/>
      <c r="R2911" s="81" t="str">
        <f t="shared" si="452"/>
        <v/>
      </c>
    </row>
    <row r="2912" spans="2:18" ht="13" x14ac:dyDescent="0.3">
      <c r="B2912" s="58">
        <f t="shared" si="448"/>
        <v>0</v>
      </c>
      <c r="C2912" s="58" t="str">
        <f t="shared" si="449"/>
        <v/>
      </c>
      <c r="D2912" s="58" t="str">
        <f>IF(OR(E2912=0,E2912=""),"",COUNTIF($E$7:E2912,E2912)&amp;E2912)</f>
        <v/>
      </c>
      <c r="E2912" s="58" t="str">
        <f t="shared" si="450"/>
        <v/>
      </c>
      <c r="F2912" s="57">
        <f t="shared" si="451"/>
        <v>0</v>
      </c>
      <c r="H2912" s="51"/>
      <c r="I2912" s="50"/>
      <c r="J2912" s="50"/>
      <c r="K2912" s="50"/>
      <c r="L2912" s="55" t="str">
        <f t="shared" si="470"/>
        <v/>
      </c>
      <c r="M2912" s="48"/>
      <c r="N2912" s="49"/>
      <c r="O2912" s="50"/>
      <c r="P2912" s="81" t="str">
        <f t="shared" si="453"/>
        <v/>
      </c>
      <c r="Q2912" s="5"/>
      <c r="R2912" s="81" t="str">
        <f t="shared" si="452"/>
        <v/>
      </c>
    </row>
    <row r="2913" spans="2:18" ht="13" x14ac:dyDescent="0.3">
      <c r="B2913" s="58">
        <f t="shared" si="448"/>
        <v>0</v>
      </c>
      <c r="C2913" s="58" t="str">
        <f t="shared" si="449"/>
        <v/>
      </c>
      <c r="D2913" s="58" t="str">
        <f>IF(OR(E2913=0,E2913=""),"",COUNTIF($E$7:E2913,E2913)&amp;E2913)</f>
        <v/>
      </c>
      <c r="E2913" s="58" t="str">
        <f t="shared" si="450"/>
        <v/>
      </c>
      <c r="F2913" s="57">
        <f t="shared" si="451"/>
        <v>0</v>
      </c>
      <c r="H2913" s="51"/>
      <c r="I2913" s="50"/>
      <c r="J2913" s="50"/>
      <c r="K2913" s="50"/>
      <c r="L2913" s="55" t="str">
        <f t="shared" si="470"/>
        <v/>
      </c>
      <c r="M2913" s="48"/>
      <c r="N2913" s="49"/>
      <c r="O2913" s="50"/>
      <c r="P2913" s="81" t="str">
        <f t="shared" si="453"/>
        <v/>
      </c>
      <c r="Q2913" s="5"/>
      <c r="R2913" s="81" t="str">
        <f t="shared" si="452"/>
        <v/>
      </c>
    </row>
    <row r="2914" spans="2:18" ht="13" x14ac:dyDescent="0.3">
      <c r="B2914" s="58">
        <f t="shared" si="448"/>
        <v>0</v>
      </c>
      <c r="C2914" s="58" t="str">
        <f t="shared" si="449"/>
        <v/>
      </c>
      <c r="D2914" s="58" t="str">
        <f>IF(OR(E2914=0,E2914=""),"",COUNTIF($E$7:E2914,E2914)&amp;E2914)</f>
        <v/>
      </c>
      <c r="E2914" s="58" t="str">
        <f t="shared" si="450"/>
        <v/>
      </c>
      <c r="F2914" s="57">
        <f t="shared" si="451"/>
        <v>0</v>
      </c>
      <c r="H2914" s="51"/>
      <c r="I2914" s="50"/>
      <c r="J2914" s="50"/>
      <c r="K2914" s="50"/>
      <c r="L2914" s="55" t="str">
        <f t="shared" si="470"/>
        <v/>
      </c>
      <c r="M2914" s="48"/>
      <c r="N2914" s="49"/>
      <c r="O2914" s="50"/>
      <c r="P2914" s="81" t="str">
        <f t="shared" si="453"/>
        <v/>
      </c>
      <c r="Q2914" s="5"/>
      <c r="R2914" s="81" t="str">
        <f t="shared" si="452"/>
        <v/>
      </c>
    </row>
    <row r="2915" spans="2:18" ht="13" x14ac:dyDescent="0.3">
      <c r="B2915" s="58">
        <f t="shared" si="448"/>
        <v>0</v>
      </c>
      <c r="C2915" s="58" t="str">
        <f t="shared" si="449"/>
        <v/>
      </c>
      <c r="D2915" s="58" t="str">
        <f>IF(OR(E2915=0,E2915=""),"",COUNTIF($E$7:E2915,E2915)&amp;E2915)</f>
        <v/>
      </c>
      <c r="E2915" s="58" t="str">
        <f t="shared" si="450"/>
        <v/>
      </c>
      <c r="F2915" s="57">
        <f t="shared" si="451"/>
        <v>0</v>
      </c>
      <c r="H2915" s="51"/>
      <c r="I2915" s="50"/>
      <c r="J2915" s="50"/>
      <c r="K2915" s="50"/>
      <c r="L2915" s="55" t="str">
        <f t="shared" si="470"/>
        <v/>
      </c>
      <c r="M2915" s="48"/>
      <c r="N2915" s="49"/>
      <c r="O2915" s="50"/>
      <c r="P2915" s="81" t="str">
        <f t="shared" si="453"/>
        <v/>
      </c>
      <c r="Q2915" s="5"/>
      <c r="R2915" s="81" t="str">
        <f t="shared" si="452"/>
        <v/>
      </c>
    </row>
    <row r="2916" spans="2:18" ht="13" x14ac:dyDescent="0.3">
      <c r="B2916" s="58">
        <f t="shared" si="448"/>
        <v>0</v>
      </c>
      <c r="C2916" s="58" t="str">
        <f t="shared" si="449"/>
        <v/>
      </c>
      <c r="D2916" s="58" t="str">
        <f>IF(OR(E2916=0,E2916=""),"",COUNTIF($E$7:E2916,E2916)&amp;E2916)</f>
        <v/>
      </c>
      <c r="E2916" s="58" t="str">
        <f t="shared" si="450"/>
        <v/>
      </c>
      <c r="F2916" s="57">
        <f t="shared" si="451"/>
        <v>0</v>
      </c>
      <c r="H2916" s="51"/>
      <c r="I2916" s="50"/>
      <c r="J2916" s="50"/>
      <c r="K2916" s="50"/>
      <c r="L2916" s="55" t="str">
        <f t="shared" si="470"/>
        <v/>
      </c>
      <c r="M2916" s="48"/>
      <c r="N2916" s="49"/>
      <c r="O2916" s="50"/>
      <c r="P2916" s="81" t="str">
        <f t="shared" si="453"/>
        <v/>
      </c>
      <c r="Q2916" s="5"/>
      <c r="R2916" s="81" t="str">
        <f t="shared" si="452"/>
        <v/>
      </c>
    </row>
    <row r="2917" spans="2:18" ht="13" x14ac:dyDescent="0.3">
      <c r="B2917" s="58">
        <f t="shared" si="448"/>
        <v>0</v>
      </c>
      <c r="C2917" s="58" t="str">
        <f t="shared" si="449"/>
        <v/>
      </c>
      <c r="D2917" s="58" t="str">
        <f>IF(OR(E2917=0,E2917=""),"",COUNTIF($E$7:E2917,E2917)&amp;E2917)</f>
        <v/>
      </c>
      <c r="E2917" s="58" t="str">
        <f t="shared" si="450"/>
        <v/>
      </c>
      <c r="F2917" s="57">
        <f t="shared" si="451"/>
        <v>0</v>
      </c>
      <c r="H2917" s="51"/>
      <c r="I2917" s="50"/>
      <c r="J2917" s="50"/>
      <c r="K2917" s="50"/>
      <c r="L2917" s="55" t="str">
        <f t="shared" si="470"/>
        <v/>
      </c>
      <c r="M2917" s="48"/>
      <c r="N2917" s="49"/>
      <c r="O2917" s="50"/>
      <c r="P2917" s="81" t="str">
        <f t="shared" si="453"/>
        <v/>
      </c>
      <c r="Q2917" s="5"/>
      <c r="R2917" s="81" t="str">
        <f t="shared" si="452"/>
        <v/>
      </c>
    </row>
    <row r="2918" spans="2:18" ht="13" x14ac:dyDescent="0.3">
      <c r="B2918" s="58">
        <f t="shared" si="448"/>
        <v>0</v>
      </c>
      <c r="C2918" s="58" t="str">
        <f t="shared" si="449"/>
        <v/>
      </c>
      <c r="D2918" s="58" t="str">
        <f>IF(OR(E2918=0,E2918=""),"",COUNTIF($E$7:E2918,E2918)&amp;E2918)</f>
        <v/>
      </c>
      <c r="E2918" s="58" t="str">
        <f t="shared" si="450"/>
        <v/>
      </c>
      <c r="F2918" s="57">
        <f t="shared" si="451"/>
        <v>0</v>
      </c>
      <c r="H2918" s="51"/>
      <c r="I2918" s="50"/>
      <c r="J2918" s="50"/>
      <c r="K2918" s="50"/>
      <c r="L2918" s="55" t="str">
        <f t="shared" si="470"/>
        <v/>
      </c>
      <c r="M2918" s="48"/>
      <c r="N2918" s="49"/>
      <c r="O2918" s="50"/>
      <c r="P2918" s="81" t="str">
        <f t="shared" si="453"/>
        <v/>
      </c>
      <c r="Q2918" s="5"/>
      <c r="R2918" s="81" t="str">
        <f t="shared" si="452"/>
        <v/>
      </c>
    </row>
    <row r="2919" spans="2:18" ht="13" x14ac:dyDescent="0.3">
      <c r="B2919" s="58">
        <f t="shared" si="448"/>
        <v>0</v>
      </c>
      <c r="C2919" s="58" t="str">
        <f t="shared" si="449"/>
        <v/>
      </c>
      <c r="D2919" s="58" t="str">
        <f>IF(OR(E2919=0,E2919=""),"",COUNTIF($E$7:E2919,E2919)&amp;E2919)</f>
        <v/>
      </c>
      <c r="E2919" s="58" t="str">
        <f t="shared" si="450"/>
        <v/>
      </c>
      <c r="F2919" s="57">
        <f t="shared" si="451"/>
        <v>0</v>
      </c>
      <c r="H2919" s="51"/>
      <c r="I2919" s="50"/>
      <c r="J2919" s="50"/>
      <c r="K2919" s="50"/>
      <c r="L2919" s="55" t="str">
        <f t="shared" si="470"/>
        <v/>
      </c>
      <c r="M2919" s="48"/>
      <c r="N2919" s="49"/>
      <c r="O2919" s="50"/>
      <c r="P2919" s="81" t="str">
        <f t="shared" si="453"/>
        <v/>
      </c>
      <c r="Q2919" s="5"/>
      <c r="R2919" s="81" t="str">
        <f t="shared" si="452"/>
        <v/>
      </c>
    </row>
    <row r="2920" spans="2:18" ht="13" x14ac:dyDescent="0.3">
      <c r="B2920" s="58">
        <f t="shared" si="448"/>
        <v>0</v>
      </c>
      <c r="C2920" s="58" t="str">
        <f t="shared" si="449"/>
        <v/>
      </c>
      <c r="D2920" s="58" t="str">
        <f>IF(OR(E2920=0,E2920=""),"",COUNTIF($E$7:E2920,E2920)&amp;E2920)</f>
        <v/>
      </c>
      <c r="E2920" s="58" t="str">
        <f t="shared" si="450"/>
        <v/>
      </c>
      <c r="F2920" s="57">
        <f t="shared" si="451"/>
        <v>0</v>
      </c>
      <c r="H2920" s="51"/>
      <c r="I2920" s="50"/>
      <c r="J2920" s="50"/>
      <c r="K2920" s="50"/>
      <c r="L2920" s="55" t="str">
        <f t="shared" si="470"/>
        <v/>
      </c>
      <c r="M2920" s="48"/>
      <c r="N2920" s="49"/>
      <c r="O2920" s="50"/>
      <c r="P2920" s="81" t="str">
        <f t="shared" si="453"/>
        <v/>
      </c>
      <c r="Q2920" s="5"/>
      <c r="R2920" s="81" t="str">
        <f t="shared" si="452"/>
        <v/>
      </c>
    </row>
    <row r="2921" spans="2:18" ht="13" x14ac:dyDescent="0.3">
      <c r="B2921" s="58">
        <f t="shared" si="448"/>
        <v>0</v>
      </c>
      <c r="C2921" s="58" t="str">
        <f t="shared" si="449"/>
        <v/>
      </c>
      <c r="D2921" s="58" t="str">
        <f>IF(OR(E2921=0,E2921=""),"",COUNTIF($E$7:E2921,E2921)&amp;E2921)</f>
        <v/>
      </c>
      <c r="E2921" s="58" t="str">
        <f t="shared" si="450"/>
        <v/>
      </c>
      <c r="F2921" s="57">
        <f t="shared" si="451"/>
        <v>0</v>
      </c>
      <c r="H2921" s="51"/>
      <c r="I2921" s="50"/>
      <c r="J2921" s="50"/>
      <c r="K2921" s="50"/>
      <c r="L2921" s="55" t="str">
        <f t="shared" si="470"/>
        <v/>
      </c>
      <c r="M2921" s="48"/>
      <c r="N2921" s="49"/>
      <c r="O2921" s="50"/>
      <c r="P2921" s="81" t="str">
        <f t="shared" si="453"/>
        <v/>
      </c>
      <c r="Q2921" s="5"/>
      <c r="R2921" s="81" t="str">
        <f t="shared" si="452"/>
        <v/>
      </c>
    </row>
    <row r="2922" spans="2:18" ht="13" x14ac:dyDescent="0.3">
      <c r="B2922" s="58">
        <f t="shared" ref="B2922:B2985" si="471">IF(C2922&lt;&gt;"","",K2922)</f>
        <v>0</v>
      </c>
      <c r="C2922" s="58" t="str">
        <f t="shared" ref="C2922:C2985" si="472">IF(LEFT(I2922,3)="JP-",K2922,"")</f>
        <v/>
      </c>
      <c r="D2922" s="58" t="str">
        <f>IF(OR(E2922=0,E2922=""),"",COUNTIF($E$7:E2922,E2922)&amp;E2922)</f>
        <v/>
      </c>
      <c r="E2922" s="58" t="str">
        <f t="shared" ref="E2922:E2985" si="473">IF(K2922=Filter_BB,K2922,"")</f>
        <v/>
      </c>
      <c r="F2922" s="57">
        <f t="shared" ref="F2922:F2985" si="474">IF(J2922="",0,1)</f>
        <v>0</v>
      </c>
      <c r="H2922" s="51"/>
      <c r="I2922" s="50"/>
      <c r="J2922" s="50"/>
      <c r="K2922" s="50"/>
      <c r="L2922" s="55" t="str">
        <f t="shared" si="470"/>
        <v/>
      </c>
      <c r="M2922" s="48"/>
      <c r="N2922" s="49"/>
      <c r="O2922" s="50"/>
      <c r="P2922" s="81" t="str">
        <f t="shared" si="453"/>
        <v/>
      </c>
      <c r="Q2922" s="5"/>
      <c r="R2922" s="81" t="str">
        <f t="shared" ref="R2922:R2985" si="475">IF($O2922&gt;0,$O2922,IF($H2922&gt;0,IF($O2923&gt;0,$O2923,""),""))</f>
        <v/>
      </c>
    </row>
    <row r="2923" spans="2:18" ht="13" x14ac:dyDescent="0.3">
      <c r="B2923" s="58">
        <f t="shared" si="471"/>
        <v>0</v>
      </c>
      <c r="C2923" s="58" t="str">
        <f t="shared" si="472"/>
        <v/>
      </c>
      <c r="D2923" s="58" t="str">
        <f>IF(OR(E2923=0,E2923=""),"",COUNTIF($E$7:E2923,E2923)&amp;E2923)</f>
        <v/>
      </c>
      <c r="E2923" s="58" t="str">
        <f t="shared" si="473"/>
        <v/>
      </c>
      <c r="F2923" s="57">
        <f t="shared" si="474"/>
        <v>0</v>
      </c>
      <c r="H2923" s="51"/>
      <c r="I2923" s="50"/>
      <c r="J2923" s="50"/>
      <c r="K2923" s="50"/>
      <c r="L2923" s="55" t="str">
        <f t="shared" si="470"/>
        <v/>
      </c>
      <c r="M2923" s="48"/>
      <c r="N2923" s="49"/>
      <c r="O2923" s="50"/>
      <c r="P2923" s="81" t="str">
        <f t="shared" ref="P2923:P2986" si="476">IF(O2923&gt;0,O2923,IF(H2923&gt;0,IF(OR(P2922="F.TTD",P2922=""),R2924,P2922),""))</f>
        <v/>
      </c>
      <c r="Q2923" s="5"/>
      <c r="R2923" s="81" t="str">
        <f t="shared" si="475"/>
        <v/>
      </c>
    </row>
    <row r="2924" spans="2:18" ht="13" x14ac:dyDescent="0.3">
      <c r="B2924" s="58">
        <f t="shared" si="471"/>
        <v>0</v>
      </c>
      <c r="C2924" s="58" t="str">
        <f t="shared" si="472"/>
        <v/>
      </c>
      <c r="D2924" s="58" t="str">
        <f>IF(OR(E2924=0,E2924=""),"",COUNTIF($E$7:E2924,E2924)&amp;E2924)</f>
        <v/>
      </c>
      <c r="E2924" s="58" t="str">
        <f t="shared" si="473"/>
        <v/>
      </c>
      <c r="F2924" s="57">
        <f t="shared" si="474"/>
        <v>0</v>
      </c>
      <c r="H2924" s="51"/>
      <c r="I2924" s="50"/>
      <c r="J2924" s="50"/>
      <c r="K2924" s="50"/>
      <c r="L2924" s="55" t="str">
        <f t="shared" si="470"/>
        <v/>
      </c>
      <c r="M2924" s="48"/>
      <c r="N2924" s="49"/>
      <c r="O2924" s="50"/>
      <c r="P2924" s="81" t="str">
        <f t="shared" si="476"/>
        <v/>
      </c>
      <c r="Q2924" s="5"/>
      <c r="R2924" s="81" t="str">
        <f t="shared" si="475"/>
        <v/>
      </c>
    </row>
    <row r="2925" spans="2:18" ht="13" x14ac:dyDescent="0.3">
      <c r="B2925" s="58">
        <f t="shared" si="471"/>
        <v>0</v>
      </c>
      <c r="C2925" s="58" t="str">
        <f t="shared" si="472"/>
        <v/>
      </c>
      <c r="D2925" s="58" t="str">
        <f>IF(OR(E2925=0,E2925=""),"",COUNTIF($E$7:E2925,E2925)&amp;E2925)</f>
        <v/>
      </c>
      <c r="E2925" s="58" t="str">
        <f t="shared" si="473"/>
        <v/>
      </c>
      <c r="F2925" s="57">
        <f t="shared" si="474"/>
        <v>0</v>
      </c>
      <c r="H2925" s="51"/>
      <c r="I2925" s="50"/>
      <c r="J2925" s="50"/>
      <c r="K2925" s="50"/>
      <c r="L2925" s="55" t="str">
        <f t="shared" si="470"/>
        <v/>
      </c>
      <c r="M2925" s="48"/>
      <c r="N2925" s="49"/>
      <c r="O2925" s="50"/>
      <c r="P2925" s="81" t="str">
        <f t="shared" si="476"/>
        <v/>
      </c>
      <c r="Q2925" s="5"/>
      <c r="R2925" s="81" t="str">
        <f t="shared" si="475"/>
        <v/>
      </c>
    </row>
    <row r="2926" spans="2:18" ht="13" x14ac:dyDescent="0.3">
      <c r="B2926" s="58">
        <f t="shared" si="471"/>
        <v>0</v>
      </c>
      <c r="C2926" s="58" t="str">
        <f t="shared" si="472"/>
        <v/>
      </c>
      <c r="D2926" s="58" t="str">
        <f>IF(OR(E2926=0,E2926=""),"",COUNTIF($E$7:E2926,E2926)&amp;E2926)</f>
        <v/>
      </c>
      <c r="E2926" s="58" t="str">
        <f t="shared" si="473"/>
        <v/>
      </c>
      <c r="F2926" s="57">
        <f t="shared" si="474"/>
        <v>0</v>
      </c>
      <c r="H2926" s="51"/>
      <c r="I2926" s="50"/>
      <c r="J2926" s="50"/>
      <c r="K2926" s="50"/>
      <c r="L2926" s="55" t="str">
        <f t="shared" si="470"/>
        <v/>
      </c>
      <c r="M2926" s="48"/>
      <c r="N2926" s="49"/>
      <c r="O2926" s="50"/>
      <c r="P2926" s="81" t="str">
        <f t="shared" si="476"/>
        <v/>
      </c>
      <c r="Q2926" s="5"/>
      <c r="R2926" s="81" t="str">
        <f t="shared" si="475"/>
        <v/>
      </c>
    </row>
    <row r="2927" spans="2:18" ht="13" x14ac:dyDescent="0.3">
      <c r="B2927" s="58">
        <f t="shared" si="471"/>
        <v>0</v>
      </c>
      <c r="C2927" s="58" t="str">
        <f t="shared" si="472"/>
        <v/>
      </c>
      <c r="D2927" s="58" t="str">
        <f>IF(OR(E2927=0,E2927=""),"",COUNTIF($E$7:E2927,E2927)&amp;E2927)</f>
        <v/>
      </c>
      <c r="E2927" s="58" t="str">
        <f t="shared" si="473"/>
        <v/>
      </c>
      <c r="F2927" s="57">
        <f t="shared" si="474"/>
        <v>0</v>
      </c>
      <c r="H2927" s="51"/>
      <c r="I2927" s="50"/>
      <c r="J2927" s="50"/>
      <c r="K2927" s="50"/>
      <c r="L2927" s="55" t="str">
        <f t="shared" si="470"/>
        <v/>
      </c>
      <c r="M2927" s="48"/>
      <c r="N2927" s="49"/>
      <c r="O2927" s="50"/>
      <c r="P2927" s="81" t="str">
        <f t="shared" si="476"/>
        <v/>
      </c>
      <c r="Q2927" s="5"/>
      <c r="R2927" s="81" t="str">
        <f t="shared" si="475"/>
        <v/>
      </c>
    </row>
    <row r="2928" spans="2:18" ht="13" x14ac:dyDescent="0.3">
      <c r="B2928" s="58">
        <f t="shared" si="471"/>
        <v>0</v>
      </c>
      <c r="C2928" s="58" t="str">
        <f t="shared" si="472"/>
        <v/>
      </c>
      <c r="D2928" s="58" t="str">
        <f>IF(OR(E2928=0,E2928=""),"",COUNTIF($E$7:E2928,E2928)&amp;E2928)</f>
        <v/>
      </c>
      <c r="E2928" s="58" t="str">
        <f t="shared" si="473"/>
        <v/>
      </c>
      <c r="F2928" s="57">
        <f t="shared" si="474"/>
        <v>0</v>
      </c>
      <c r="H2928" s="51"/>
      <c r="I2928" s="50"/>
      <c r="J2928" s="50"/>
      <c r="K2928" s="50"/>
      <c r="L2928" s="55" t="str">
        <f t="shared" si="470"/>
        <v/>
      </c>
      <c r="M2928" s="48"/>
      <c r="N2928" s="49"/>
      <c r="O2928" s="50"/>
      <c r="P2928" s="81" t="str">
        <f t="shared" si="476"/>
        <v/>
      </c>
      <c r="Q2928" s="5"/>
      <c r="R2928" s="81" t="str">
        <f t="shared" si="475"/>
        <v/>
      </c>
    </row>
    <row r="2929" spans="2:18" ht="13" x14ac:dyDescent="0.3">
      <c r="B2929" s="58">
        <f t="shared" si="471"/>
        <v>0</v>
      </c>
      <c r="C2929" s="58" t="str">
        <f t="shared" si="472"/>
        <v/>
      </c>
      <c r="D2929" s="58" t="str">
        <f>IF(OR(E2929=0,E2929=""),"",COUNTIF($E$7:E2929,E2929)&amp;E2929)</f>
        <v/>
      </c>
      <c r="E2929" s="58" t="str">
        <f t="shared" si="473"/>
        <v/>
      </c>
      <c r="F2929" s="57">
        <f t="shared" si="474"/>
        <v>0</v>
      </c>
      <c r="H2929" s="51"/>
      <c r="I2929" s="50"/>
      <c r="J2929" s="50"/>
      <c r="K2929" s="50"/>
      <c r="L2929" s="55" t="str">
        <f t="shared" si="470"/>
        <v/>
      </c>
      <c r="M2929" s="48"/>
      <c r="N2929" s="49"/>
      <c r="O2929" s="50"/>
      <c r="P2929" s="81" t="str">
        <f t="shared" si="476"/>
        <v/>
      </c>
      <c r="Q2929" s="5"/>
      <c r="R2929" s="81" t="str">
        <f t="shared" si="475"/>
        <v/>
      </c>
    </row>
    <row r="2930" spans="2:18" ht="13" x14ac:dyDescent="0.3">
      <c r="B2930" s="58">
        <f t="shared" si="471"/>
        <v>0</v>
      </c>
      <c r="C2930" s="58" t="str">
        <f t="shared" si="472"/>
        <v/>
      </c>
      <c r="D2930" s="58" t="str">
        <f>IF(OR(E2930=0,E2930=""),"",COUNTIF($E$7:E2930,E2930)&amp;E2930)</f>
        <v/>
      </c>
      <c r="E2930" s="58" t="str">
        <f t="shared" si="473"/>
        <v/>
      </c>
      <c r="F2930" s="57">
        <f t="shared" si="474"/>
        <v>0</v>
      </c>
      <c r="H2930" s="51"/>
      <c r="I2930" s="50"/>
      <c r="J2930" s="50"/>
      <c r="K2930" s="50"/>
      <c r="L2930" s="55" t="str">
        <f t="shared" si="470"/>
        <v/>
      </c>
      <c r="M2930" s="48"/>
      <c r="N2930" s="49"/>
      <c r="O2930" s="50"/>
      <c r="P2930" s="81" t="str">
        <f t="shared" si="476"/>
        <v/>
      </c>
      <c r="Q2930" s="5"/>
      <c r="R2930" s="81" t="str">
        <f t="shared" si="475"/>
        <v/>
      </c>
    </row>
    <row r="2931" spans="2:18" ht="13" x14ac:dyDescent="0.3">
      <c r="B2931" s="58">
        <f t="shared" si="471"/>
        <v>0</v>
      </c>
      <c r="C2931" s="58" t="str">
        <f t="shared" si="472"/>
        <v/>
      </c>
      <c r="D2931" s="58" t="str">
        <f>IF(OR(E2931=0,E2931=""),"",COUNTIF($E$7:E2931,E2931)&amp;E2931)</f>
        <v/>
      </c>
      <c r="E2931" s="58" t="str">
        <f t="shared" si="473"/>
        <v/>
      </c>
      <c r="F2931" s="57">
        <f t="shared" si="474"/>
        <v>0</v>
      </c>
      <c r="H2931" s="51"/>
      <c r="I2931" s="50"/>
      <c r="J2931" s="50"/>
      <c r="K2931" s="50"/>
      <c r="L2931" s="55" t="str">
        <f t="shared" si="470"/>
        <v/>
      </c>
      <c r="M2931" s="48"/>
      <c r="N2931" s="49"/>
      <c r="O2931" s="50"/>
      <c r="P2931" s="81" t="str">
        <f t="shared" si="476"/>
        <v/>
      </c>
      <c r="Q2931" s="5"/>
      <c r="R2931" s="81" t="str">
        <f t="shared" si="475"/>
        <v/>
      </c>
    </row>
    <row r="2932" spans="2:18" ht="13" x14ac:dyDescent="0.3">
      <c r="B2932" s="58">
        <f t="shared" si="471"/>
        <v>0</v>
      </c>
      <c r="C2932" s="58" t="str">
        <f t="shared" si="472"/>
        <v/>
      </c>
      <c r="D2932" s="58" t="str">
        <f>IF(OR(E2932=0,E2932=""),"",COUNTIF($E$7:E2932,E2932)&amp;E2932)</f>
        <v/>
      </c>
      <c r="E2932" s="58" t="str">
        <f t="shared" si="473"/>
        <v/>
      </c>
      <c r="F2932" s="57">
        <f t="shared" si="474"/>
        <v>0</v>
      </c>
      <c r="H2932" s="51"/>
      <c r="I2932" s="50"/>
      <c r="J2932" s="50"/>
      <c r="K2932" s="50"/>
      <c r="L2932" s="55" t="str">
        <f t="shared" si="470"/>
        <v/>
      </c>
      <c r="M2932" s="48"/>
      <c r="N2932" s="49"/>
      <c r="O2932" s="50"/>
      <c r="P2932" s="81" t="str">
        <f t="shared" si="476"/>
        <v/>
      </c>
      <c r="Q2932" s="5"/>
      <c r="R2932" s="81" t="str">
        <f t="shared" si="475"/>
        <v/>
      </c>
    </row>
    <row r="2933" spans="2:18" ht="13" x14ac:dyDescent="0.3">
      <c r="B2933" s="58">
        <f t="shared" si="471"/>
        <v>0</v>
      </c>
      <c r="C2933" s="58" t="str">
        <f t="shared" si="472"/>
        <v/>
      </c>
      <c r="D2933" s="58" t="str">
        <f>IF(OR(E2933=0,E2933=""),"",COUNTIF($E$7:E2933,E2933)&amp;E2933)</f>
        <v/>
      </c>
      <c r="E2933" s="58" t="str">
        <f t="shared" si="473"/>
        <v/>
      </c>
      <c r="F2933" s="57">
        <f t="shared" si="474"/>
        <v>0</v>
      </c>
      <c r="H2933" s="51"/>
      <c r="I2933" s="50"/>
      <c r="J2933" s="50"/>
      <c r="K2933" s="50"/>
      <c r="L2933" s="55" t="str">
        <f t="shared" si="470"/>
        <v/>
      </c>
      <c r="M2933" s="48"/>
      <c r="N2933" s="49"/>
      <c r="O2933" s="50"/>
      <c r="P2933" s="81" t="str">
        <f t="shared" si="476"/>
        <v/>
      </c>
      <c r="Q2933" s="5"/>
      <c r="R2933" s="81" t="str">
        <f t="shared" si="475"/>
        <v/>
      </c>
    </row>
    <row r="2934" spans="2:18" ht="13" x14ac:dyDescent="0.3">
      <c r="B2934" s="58">
        <f t="shared" si="471"/>
        <v>0</v>
      </c>
      <c r="C2934" s="58" t="str">
        <f t="shared" si="472"/>
        <v/>
      </c>
      <c r="D2934" s="58" t="str">
        <f>IF(OR(E2934=0,E2934=""),"",COUNTIF($E$7:E2934,E2934)&amp;E2934)</f>
        <v/>
      </c>
      <c r="E2934" s="58" t="str">
        <f t="shared" si="473"/>
        <v/>
      </c>
      <c r="F2934" s="57">
        <f t="shared" si="474"/>
        <v>0</v>
      </c>
      <c r="H2934" s="51"/>
      <c r="I2934" s="50"/>
      <c r="J2934" s="50"/>
      <c r="K2934" s="50"/>
      <c r="L2934" s="55" t="str">
        <f t="shared" si="470"/>
        <v/>
      </c>
      <c r="M2934" s="48"/>
      <c r="N2934" s="49"/>
      <c r="O2934" s="50"/>
      <c r="P2934" s="81" t="str">
        <f t="shared" si="476"/>
        <v/>
      </c>
      <c r="Q2934" s="5"/>
      <c r="R2934" s="81" t="str">
        <f t="shared" si="475"/>
        <v/>
      </c>
    </row>
    <row r="2935" spans="2:18" ht="13" x14ac:dyDescent="0.3">
      <c r="B2935" s="58">
        <f t="shared" si="471"/>
        <v>0</v>
      </c>
      <c r="C2935" s="58" t="str">
        <f t="shared" si="472"/>
        <v/>
      </c>
      <c r="D2935" s="58" t="str">
        <f>IF(OR(E2935=0,E2935=""),"",COUNTIF($E$7:E2935,E2935)&amp;E2935)</f>
        <v/>
      </c>
      <c r="E2935" s="58" t="str">
        <f t="shared" si="473"/>
        <v/>
      </c>
      <c r="F2935" s="57">
        <f t="shared" si="474"/>
        <v>0</v>
      </c>
      <c r="H2935" s="51"/>
      <c r="I2935" s="50"/>
      <c r="J2935" s="50"/>
      <c r="K2935" s="50"/>
      <c r="L2935" s="55" t="str">
        <f t="shared" si="470"/>
        <v/>
      </c>
      <c r="M2935" s="48"/>
      <c r="N2935" s="49"/>
      <c r="O2935" s="50"/>
      <c r="P2935" s="81" t="str">
        <f t="shared" si="476"/>
        <v/>
      </c>
      <c r="Q2935" s="5"/>
      <c r="R2935" s="81" t="str">
        <f t="shared" si="475"/>
        <v/>
      </c>
    </row>
    <row r="2936" spans="2:18" ht="13" x14ac:dyDescent="0.3">
      <c r="B2936" s="58">
        <f t="shared" si="471"/>
        <v>0</v>
      </c>
      <c r="C2936" s="58" t="str">
        <f t="shared" si="472"/>
        <v/>
      </c>
      <c r="D2936" s="58" t="str">
        <f>IF(OR(E2936=0,E2936=""),"",COUNTIF($E$7:E2936,E2936)&amp;E2936)</f>
        <v/>
      </c>
      <c r="E2936" s="58" t="str">
        <f t="shared" si="473"/>
        <v/>
      </c>
      <c r="F2936" s="57">
        <f t="shared" si="474"/>
        <v>0</v>
      </c>
      <c r="H2936" s="51"/>
      <c r="I2936" s="50"/>
      <c r="J2936" s="50"/>
      <c r="K2936" s="50"/>
      <c r="L2936" s="55" t="str">
        <f t="shared" si="470"/>
        <v/>
      </c>
      <c r="M2936" s="48"/>
      <c r="N2936" s="49"/>
      <c r="O2936" s="50"/>
      <c r="P2936" s="81" t="str">
        <f t="shared" si="476"/>
        <v/>
      </c>
      <c r="Q2936" s="5"/>
      <c r="R2936" s="81" t="str">
        <f t="shared" si="475"/>
        <v/>
      </c>
    </row>
    <row r="2937" spans="2:18" ht="13" x14ac:dyDescent="0.3">
      <c r="B2937" s="58">
        <f t="shared" si="471"/>
        <v>0</v>
      </c>
      <c r="C2937" s="58" t="str">
        <f t="shared" si="472"/>
        <v/>
      </c>
      <c r="D2937" s="58" t="str">
        <f>IF(OR(E2937=0,E2937=""),"",COUNTIF($E$7:E2937,E2937)&amp;E2937)</f>
        <v/>
      </c>
      <c r="E2937" s="58" t="str">
        <f t="shared" si="473"/>
        <v/>
      </c>
      <c r="F2937" s="57">
        <f t="shared" si="474"/>
        <v>0</v>
      </c>
      <c r="H2937" s="51"/>
      <c r="I2937" s="50"/>
      <c r="J2937" s="50"/>
      <c r="K2937" s="50"/>
      <c r="L2937" s="55" t="str">
        <f t="shared" si="470"/>
        <v/>
      </c>
      <c r="M2937" s="48"/>
      <c r="N2937" s="49"/>
      <c r="O2937" s="50"/>
      <c r="P2937" s="81" t="str">
        <f t="shared" si="476"/>
        <v/>
      </c>
      <c r="Q2937" s="5"/>
      <c r="R2937" s="81" t="str">
        <f t="shared" si="475"/>
        <v/>
      </c>
    </row>
    <row r="2938" spans="2:18" ht="13" x14ac:dyDescent="0.3">
      <c r="B2938" s="58">
        <f t="shared" si="471"/>
        <v>0</v>
      </c>
      <c r="C2938" s="58" t="str">
        <f t="shared" si="472"/>
        <v/>
      </c>
      <c r="D2938" s="58" t="str">
        <f>IF(OR(E2938=0,E2938=""),"",COUNTIF($E$7:E2938,E2938)&amp;E2938)</f>
        <v/>
      </c>
      <c r="E2938" s="58" t="str">
        <f t="shared" si="473"/>
        <v/>
      </c>
      <c r="F2938" s="57">
        <f t="shared" si="474"/>
        <v>0</v>
      </c>
      <c r="H2938" s="51"/>
      <c r="I2938" s="50"/>
      <c r="J2938" s="50"/>
      <c r="K2938" s="50"/>
      <c r="L2938" s="55" t="str">
        <f t="shared" si="470"/>
        <v/>
      </c>
      <c r="M2938" s="48"/>
      <c r="N2938" s="49"/>
      <c r="O2938" s="50"/>
      <c r="P2938" s="81" t="str">
        <f t="shared" si="476"/>
        <v/>
      </c>
      <c r="Q2938" s="5"/>
      <c r="R2938" s="81" t="str">
        <f t="shared" si="475"/>
        <v/>
      </c>
    </row>
    <row r="2939" spans="2:18" ht="13" x14ac:dyDescent="0.3">
      <c r="B2939" s="58">
        <f t="shared" si="471"/>
        <v>0</v>
      </c>
      <c r="C2939" s="58" t="str">
        <f t="shared" si="472"/>
        <v/>
      </c>
      <c r="D2939" s="58" t="str">
        <f>IF(OR(E2939=0,E2939=""),"",COUNTIF($E$7:E2939,E2939)&amp;E2939)</f>
        <v/>
      </c>
      <c r="E2939" s="58" t="str">
        <f t="shared" si="473"/>
        <v/>
      </c>
      <c r="F2939" s="57">
        <f t="shared" si="474"/>
        <v>0</v>
      </c>
      <c r="H2939" s="51"/>
      <c r="I2939" s="50"/>
      <c r="J2939" s="50"/>
      <c r="K2939" s="50"/>
      <c r="L2939" s="55" t="str">
        <f t="shared" si="470"/>
        <v/>
      </c>
      <c r="M2939" s="48"/>
      <c r="N2939" s="49"/>
      <c r="O2939" s="50"/>
      <c r="P2939" s="81" t="str">
        <f t="shared" si="476"/>
        <v/>
      </c>
      <c r="Q2939" s="5"/>
      <c r="R2939" s="81" t="str">
        <f t="shared" si="475"/>
        <v/>
      </c>
    </row>
    <row r="2940" spans="2:18" ht="13" x14ac:dyDescent="0.3">
      <c r="B2940" s="58">
        <f t="shared" si="471"/>
        <v>0</v>
      </c>
      <c r="C2940" s="58" t="str">
        <f t="shared" si="472"/>
        <v/>
      </c>
      <c r="D2940" s="58" t="str">
        <f>IF(OR(E2940=0,E2940=""),"",COUNTIF($E$7:E2940,E2940)&amp;E2940)</f>
        <v/>
      </c>
      <c r="E2940" s="58" t="str">
        <f t="shared" si="473"/>
        <v/>
      </c>
      <c r="F2940" s="57">
        <f t="shared" si="474"/>
        <v>0</v>
      </c>
      <c r="H2940" s="51"/>
      <c r="I2940" s="50"/>
      <c r="J2940" s="50"/>
      <c r="K2940" s="50"/>
      <c r="L2940" s="55" t="str">
        <f t="shared" si="470"/>
        <v/>
      </c>
      <c r="M2940" s="48"/>
      <c r="N2940" s="49"/>
      <c r="O2940" s="50"/>
      <c r="P2940" s="81" t="str">
        <f t="shared" si="476"/>
        <v/>
      </c>
      <c r="Q2940" s="5"/>
      <c r="R2940" s="81" t="str">
        <f t="shared" si="475"/>
        <v/>
      </c>
    </row>
    <row r="2941" spans="2:18" ht="13" x14ac:dyDescent="0.3">
      <c r="B2941" s="58">
        <f t="shared" si="471"/>
        <v>0</v>
      </c>
      <c r="C2941" s="58" t="str">
        <f t="shared" si="472"/>
        <v/>
      </c>
      <c r="D2941" s="58" t="str">
        <f>IF(OR(E2941=0,E2941=""),"",COUNTIF($E$7:E2941,E2941)&amp;E2941)</f>
        <v/>
      </c>
      <c r="E2941" s="58" t="str">
        <f t="shared" si="473"/>
        <v/>
      </c>
      <c r="F2941" s="57">
        <f t="shared" si="474"/>
        <v>0</v>
      </c>
      <c r="H2941" s="51"/>
      <c r="I2941" s="50"/>
      <c r="J2941" s="50"/>
      <c r="K2941" s="50"/>
      <c r="L2941" s="55" t="str">
        <f t="shared" si="470"/>
        <v/>
      </c>
      <c r="M2941" s="48"/>
      <c r="N2941" s="49"/>
      <c r="O2941" s="50"/>
      <c r="P2941" s="81" t="str">
        <f t="shared" si="476"/>
        <v/>
      </c>
      <c r="Q2941" s="5"/>
      <c r="R2941" s="81" t="str">
        <f t="shared" si="475"/>
        <v/>
      </c>
    </row>
    <row r="2942" spans="2:18" ht="13" x14ac:dyDescent="0.3">
      <c r="B2942" s="58">
        <f t="shared" si="471"/>
        <v>0</v>
      </c>
      <c r="C2942" s="58" t="str">
        <f t="shared" si="472"/>
        <v/>
      </c>
      <c r="D2942" s="58" t="str">
        <f>IF(OR(E2942=0,E2942=""),"",COUNTIF($E$7:E2942,E2942)&amp;E2942)</f>
        <v/>
      </c>
      <c r="E2942" s="58" t="str">
        <f t="shared" si="473"/>
        <v/>
      </c>
      <c r="F2942" s="57">
        <f t="shared" si="474"/>
        <v>0</v>
      </c>
      <c r="H2942" s="51"/>
      <c r="I2942" s="50"/>
      <c r="J2942" s="50"/>
      <c r="K2942" s="50"/>
      <c r="L2942" s="55" t="str">
        <f t="shared" si="470"/>
        <v/>
      </c>
      <c r="M2942" s="48"/>
      <c r="N2942" s="49"/>
      <c r="O2942" s="50"/>
      <c r="P2942" s="81" t="str">
        <f t="shared" si="476"/>
        <v/>
      </c>
      <c r="Q2942" s="5"/>
      <c r="R2942" s="81" t="str">
        <f t="shared" si="475"/>
        <v/>
      </c>
    </row>
    <row r="2943" spans="2:18" ht="13" x14ac:dyDescent="0.3">
      <c r="B2943" s="58">
        <f t="shared" si="471"/>
        <v>0</v>
      </c>
      <c r="C2943" s="58" t="str">
        <f t="shared" si="472"/>
        <v/>
      </c>
      <c r="D2943" s="58" t="str">
        <f>IF(OR(E2943=0,E2943=""),"",COUNTIF($E$7:E2943,E2943)&amp;E2943)</f>
        <v/>
      </c>
      <c r="E2943" s="58" t="str">
        <f t="shared" si="473"/>
        <v/>
      </c>
      <c r="F2943" s="57">
        <f t="shared" si="474"/>
        <v>0</v>
      </c>
      <c r="H2943" s="51"/>
      <c r="I2943" s="50"/>
      <c r="J2943" s="50"/>
      <c r="K2943" s="50"/>
      <c r="L2943" s="55" t="str">
        <f t="shared" si="470"/>
        <v/>
      </c>
      <c r="M2943" s="48"/>
      <c r="N2943" s="49"/>
      <c r="O2943" s="50"/>
      <c r="P2943" s="81" t="str">
        <f t="shared" si="476"/>
        <v/>
      </c>
      <c r="Q2943" s="5"/>
      <c r="R2943" s="81" t="str">
        <f t="shared" si="475"/>
        <v/>
      </c>
    </row>
    <row r="2944" spans="2:18" ht="13" x14ac:dyDescent="0.3">
      <c r="B2944" s="58">
        <f t="shared" si="471"/>
        <v>0</v>
      </c>
      <c r="C2944" s="58" t="str">
        <f t="shared" si="472"/>
        <v/>
      </c>
      <c r="D2944" s="58" t="str">
        <f>IF(OR(E2944=0,E2944=""),"",COUNTIF($E$7:E2944,E2944)&amp;E2944)</f>
        <v/>
      </c>
      <c r="E2944" s="58" t="str">
        <f t="shared" si="473"/>
        <v/>
      </c>
      <c r="F2944" s="57">
        <f t="shared" si="474"/>
        <v>0</v>
      </c>
      <c r="H2944" s="51"/>
      <c r="I2944" s="50"/>
      <c r="J2944" s="50"/>
      <c r="K2944" s="50"/>
      <c r="L2944" s="55" t="str">
        <f t="shared" si="470"/>
        <v/>
      </c>
      <c r="M2944" s="48"/>
      <c r="N2944" s="49"/>
      <c r="O2944" s="50"/>
      <c r="P2944" s="81" t="str">
        <f t="shared" si="476"/>
        <v/>
      </c>
      <c r="Q2944" s="5"/>
      <c r="R2944" s="81" t="str">
        <f t="shared" si="475"/>
        <v/>
      </c>
    </row>
    <row r="2945" spans="2:18" ht="13" x14ac:dyDescent="0.3">
      <c r="B2945" s="58">
        <f t="shared" si="471"/>
        <v>0</v>
      </c>
      <c r="C2945" s="58" t="str">
        <f t="shared" si="472"/>
        <v/>
      </c>
      <c r="D2945" s="58" t="str">
        <f>IF(OR(E2945=0,E2945=""),"",COUNTIF($E$7:E2945,E2945)&amp;E2945)</f>
        <v/>
      </c>
      <c r="E2945" s="58" t="str">
        <f t="shared" si="473"/>
        <v/>
      </c>
      <c r="F2945" s="57">
        <f t="shared" si="474"/>
        <v>0</v>
      </c>
      <c r="H2945" s="51"/>
      <c r="I2945" s="50"/>
      <c r="J2945" s="50"/>
      <c r="K2945" s="50"/>
      <c r="L2945" s="55" t="str">
        <f t="shared" si="470"/>
        <v/>
      </c>
      <c r="M2945" s="48"/>
      <c r="N2945" s="49"/>
      <c r="O2945" s="50"/>
      <c r="P2945" s="81" t="str">
        <f t="shared" si="476"/>
        <v/>
      </c>
      <c r="Q2945" s="5"/>
      <c r="R2945" s="81" t="str">
        <f t="shared" si="475"/>
        <v/>
      </c>
    </row>
    <row r="2946" spans="2:18" ht="13" x14ac:dyDescent="0.3">
      <c r="B2946" s="58">
        <f t="shared" si="471"/>
        <v>0</v>
      </c>
      <c r="C2946" s="58" t="str">
        <f t="shared" si="472"/>
        <v/>
      </c>
      <c r="D2946" s="58" t="str">
        <f>IF(OR(E2946=0,E2946=""),"",COUNTIF($E$7:E2946,E2946)&amp;E2946)</f>
        <v/>
      </c>
      <c r="E2946" s="58" t="str">
        <f t="shared" si="473"/>
        <v/>
      </c>
      <c r="F2946" s="57">
        <f t="shared" si="474"/>
        <v>0</v>
      </c>
      <c r="H2946" s="51"/>
      <c r="I2946" s="50"/>
      <c r="J2946" s="50"/>
      <c r="K2946" s="50"/>
      <c r="L2946" s="55" t="str">
        <f t="shared" si="470"/>
        <v/>
      </c>
      <c r="M2946" s="48"/>
      <c r="N2946" s="49"/>
      <c r="O2946" s="50"/>
      <c r="P2946" s="81" t="str">
        <f t="shared" si="476"/>
        <v/>
      </c>
      <c r="Q2946" s="5"/>
      <c r="R2946" s="81" t="str">
        <f t="shared" si="475"/>
        <v/>
      </c>
    </row>
    <row r="2947" spans="2:18" ht="13" x14ac:dyDescent="0.3">
      <c r="B2947" s="58">
        <f t="shared" si="471"/>
        <v>0</v>
      </c>
      <c r="C2947" s="58" t="str">
        <f t="shared" si="472"/>
        <v/>
      </c>
      <c r="D2947" s="58" t="str">
        <f>IF(OR(E2947=0,E2947=""),"",COUNTIF($E$7:E2947,E2947)&amp;E2947)</f>
        <v/>
      </c>
      <c r="E2947" s="58" t="str">
        <f t="shared" si="473"/>
        <v/>
      </c>
      <c r="F2947" s="57">
        <f t="shared" si="474"/>
        <v>0</v>
      </c>
      <c r="H2947" s="51"/>
      <c r="I2947" s="50"/>
      <c r="J2947" s="50"/>
      <c r="K2947" s="50"/>
      <c r="L2947" s="55" t="str">
        <f t="shared" si="470"/>
        <v/>
      </c>
      <c r="M2947" s="48"/>
      <c r="N2947" s="49"/>
      <c r="O2947" s="50"/>
      <c r="P2947" s="81" t="str">
        <f t="shared" si="476"/>
        <v/>
      </c>
      <c r="Q2947" s="5"/>
      <c r="R2947" s="81" t="str">
        <f t="shared" si="475"/>
        <v/>
      </c>
    </row>
    <row r="2948" spans="2:18" ht="13" x14ac:dyDescent="0.3">
      <c r="B2948" s="58">
        <f t="shared" si="471"/>
        <v>0</v>
      </c>
      <c r="C2948" s="58" t="str">
        <f t="shared" si="472"/>
        <v/>
      </c>
      <c r="D2948" s="58" t="str">
        <f>IF(OR(E2948=0,E2948=""),"",COUNTIF($E$7:E2948,E2948)&amp;E2948)</f>
        <v/>
      </c>
      <c r="E2948" s="58" t="str">
        <f t="shared" si="473"/>
        <v/>
      </c>
      <c r="F2948" s="57">
        <f t="shared" si="474"/>
        <v>0</v>
      </c>
      <c r="H2948" s="51"/>
      <c r="I2948" s="50"/>
      <c r="J2948" s="50"/>
      <c r="K2948" s="50"/>
      <c r="L2948" s="55" t="str">
        <f t="shared" si="470"/>
        <v/>
      </c>
      <c r="M2948" s="48"/>
      <c r="N2948" s="49"/>
      <c r="O2948" s="50"/>
      <c r="P2948" s="81" t="str">
        <f t="shared" si="476"/>
        <v/>
      </c>
      <c r="Q2948" s="5"/>
      <c r="R2948" s="81" t="str">
        <f t="shared" si="475"/>
        <v/>
      </c>
    </row>
    <row r="2949" spans="2:18" ht="13" x14ac:dyDescent="0.3">
      <c r="B2949" s="58">
        <f t="shared" si="471"/>
        <v>0</v>
      </c>
      <c r="C2949" s="58" t="str">
        <f t="shared" si="472"/>
        <v/>
      </c>
      <c r="D2949" s="58" t="str">
        <f>IF(OR(E2949=0,E2949=""),"",COUNTIF($E$7:E2949,E2949)&amp;E2949)</f>
        <v/>
      </c>
      <c r="E2949" s="58" t="str">
        <f t="shared" si="473"/>
        <v/>
      </c>
      <c r="F2949" s="57">
        <f t="shared" si="474"/>
        <v>0</v>
      </c>
      <c r="H2949" s="51"/>
      <c r="I2949" s="50"/>
      <c r="J2949" s="50"/>
      <c r="K2949" s="50"/>
      <c r="L2949" s="55" t="str">
        <f t="shared" si="470"/>
        <v/>
      </c>
      <c r="M2949" s="48"/>
      <c r="N2949" s="49"/>
      <c r="O2949" s="50"/>
      <c r="P2949" s="81" t="str">
        <f t="shared" si="476"/>
        <v/>
      </c>
      <c r="Q2949" s="5"/>
      <c r="R2949" s="81" t="str">
        <f t="shared" si="475"/>
        <v/>
      </c>
    </row>
    <row r="2950" spans="2:18" ht="13" x14ac:dyDescent="0.3">
      <c r="B2950" s="58">
        <f t="shared" si="471"/>
        <v>0</v>
      </c>
      <c r="C2950" s="58" t="str">
        <f t="shared" si="472"/>
        <v/>
      </c>
      <c r="D2950" s="58" t="str">
        <f>IF(OR(E2950=0,E2950=""),"",COUNTIF($E$7:E2950,E2950)&amp;E2950)</f>
        <v/>
      </c>
      <c r="E2950" s="58" t="str">
        <f t="shared" si="473"/>
        <v/>
      </c>
      <c r="F2950" s="57">
        <f t="shared" si="474"/>
        <v>0</v>
      </c>
      <c r="H2950" s="51"/>
      <c r="I2950" s="50"/>
      <c r="J2950" s="50"/>
      <c r="K2950" s="50"/>
      <c r="L2950" s="55" t="str">
        <f t="shared" si="470"/>
        <v/>
      </c>
      <c r="M2950" s="48"/>
      <c r="N2950" s="49"/>
      <c r="O2950" s="50"/>
      <c r="P2950" s="81" t="str">
        <f t="shared" si="476"/>
        <v/>
      </c>
      <c r="Q2950" s="5"/>
      <c r="R2950" s="81" t="str">
        <f t="shared" si="475"/>
        <v/>
      </c>
    </row>
    <row r="2951" spans="2:18" ht="13" x14ac:dyDescent="0.3">
      <c r="B2951" s="58">
        <f t="shared" si="471"/>
        <v>0</v>
      </c>
      <c r="C2951" s="58" t="str">
        <f t="shared" si="472"/>
        <v/>
      </c>
      <c r="D2951" s="58" t="str">
        <f>IF(OR(E2951=0,E2951=""),"",COUNTIF($E$7:E2951,E2951)&amp;E2951)</f>
        <v/>
      </c>
      <c r="E2951" s="58" t="str">
        <f t="shared" si="473"/>
        <v/>
      </c>
      <c r="F2951" s="57">
        <f t="shared" si="474"/>
        <v>0</v>
      </c>
      <c r="H2951" s="51"/>
      <c r="I2951" s="50"/>
      <c r="J2951" s="50"/>
      <c r="K2951" s="50"/>
      <c r="L2951" s="55" t="str">
        <f t="shared" si="470"/>
        <v/>
      </c>
      <c r="M2951" s="48"/>
      <c r="N2951" s="49"/>
      <c r="O2951" s="50"/>
      <c r="P2951" s="81" t="str">
        <f t="shared" si="476"/>
        <v/>
      </c>
      <c r="Q2951" s="5"/>
      <c r="R2951" s="81" t="str">
        <f t="shared" si="475"/>
        <v/>
      </c>
    </row>
    <row r="2952" spans="2:18" ht="13" x14ac:dyDescent="0.3">
      <c r="B2952" s="58">
        <f t="shared" si="471"/>
        <v>0</v>
      </c>
      <c r="C2952" s="58" t="str">
        <f t="shared" si="472"/>
        <v/>
      </c>
      <c r="D2952" s="58" t="str">
        <f>IF(OR(E2952=0,E2952=""),"",COUNTIF($E$7:E2952,E2952)&amp;E2952)</f>
        <v/>
      </c>
      <c r="E2952" s="58" t="str">
        <f t="shared" si="473"/>
        <v/>
      </c>
      <c r="F2952" s="57">
        <f t="shared" si="474"/>
        <v>0</v>
      </c>
      <c r="H2952" s="51"/>
      <c r="I2952" s="50"/>
      <c r="J2952" s="50"/>
      <c r="K2952" s="50"/>
      <c r="L2952" s="55" t="str">
        <f t="shared" si="470"/>
        <v/>
      </c>
      <c r="M2952" s="48"/>
      <c r="N2952" s="49"/>
      <c r="O2952" s="50"/>
      <c r="P2952" s="81" t="str">
        <f t="shared" si="476"/>
        <v/>
      </c>
      <c r="Q2952" s="5"/>
      <c r="R2952" s="81" t="str">
        <f t="shared" si="475"/>
        <v/>
      </c>
    </row>
    <row r="2953" spans="2:18" ht="13" x14ac:dyDescent="0.3">
      <c r="B2953" s="58">
        <f t="shared" si="471"/>
        <v>0</v>
      </c>
      <c r="C2953" s="58" t="str">
        <f t="shared" si="472"/>
        <v/>
      </c>
      <c r="D2953" s="58" t="str">
        <f>IF(OR(E2953=0,E2953=""),"",COUNTIF($E$7:E2953,E2953)&amp;E2953)</f>
        <v/>
      </c>
      <c r="E2953" s="58" t="str">
        <f t="shared" si="473"/>
        <v/>
      </c>
      <c r="F2953" s="57">
        <f t="shared" si="474"/>
        <v>0</v>
      </c>
      <c r="H2953" s="51"/>
      <c r="I2953" s="50"/>
      <c r="J2953" s="50"/>
      <c r="K2953" s="50"/>
      <c r="L2953" s="55" t="str">
        <f t="shared" ref="L2953:L3016" si="477">IFERROR(IF(K2953="","",VLOOKUP(K2953,T_Akun,2,0)),"Cek Kembali Kode Akun nya!!!")</f>
        <v/>
      </c>
      <c r="M2953" s="48"/>
      <c r="N2953" s="49"/>
      <c r="O2953" s="50"/>
      <c r="P2953" s="81" t="str">
        <f t="shared" si="476"/>
        <v/>
      </c>
      <c r="Q2953" s="5"/>
      <c r="R2953" s="81" t="str">
        <f t="shared" si="475"/>
        <v/>
      </c>
    </row>
    <row r="2954" spans="2:18" ht="13" x14ac:dyDescent="0.3">
      <c r="B2954" s="58">
        <f t="shared" si="471"/>
        <v>0</v>
      </c>
      <c r="C2954" s="58" t="str">
        <f t="shared" si="472"/>
        <v/>
      </c>
      <c r="D2954" s="58" t="str">
        <f>IF(OR(E2954=0,E2954=""),"",COUNTIF($E$7:E2954,E2954)&amp;E2954)</f>
        <v/>
      </c>
      <c r="E2954" s="58" t="str">
        <f t="shared" si="473"/>
        <v/>
      </c>
      <c r="F2954" s="57">
        <f t="shared" si="474"/>
        <v>0</v>
      </c>
      <c r="H2954" s="51"/>
      <c r="I2954" s="50"/>
      <c r="J2954" s="50"/>
      <c r="K2954" s="50"/>
      <c r="L2954" s="55" t="str">
        <f t="shared" si="477"/>
        <v/>
      </c>
      <c r="M2954" s="48"/>
      <c r="N2954" s="49"/>
      <c r="O2954" s="50"/>
      <c r="P2954" s="81" t="str">
        <f t="shared" si="476"/>
        <v/>
      </c>
      <c r="Q2954" s="5"/>
      <c r="R2954" s="81" t="str">
        <f t="shared" si="475"/>
        <v/>
      </c>
    </row>
    <row r="2955" spans="2:18" ht="13" x14ac:dyDescent="0.3">
      <c r="B2955" s="58">
        <f t="shared" si="471"/>
        <v>0</v>
      </c>
      <c r="C2955" s="58" t="str">
        <f t="shared" si="472"/>
        <v/>
      </c>
      <c r="D2955" s="58" t="str">
        <f>IF(OR(E2955=0,E2955=""),"",COUNTIF($E$7:E2955,E2955)&amp;E2955)</f>
        <v/>
      </c>
      <c r="E2955" s="58" t="str">
        <f t="shared" si="473"/>
        <v/>
      </c>
      <c r="F2955" s="57">
        <f t="shared" si="474"/>
        <v>0</v>
      </c>
      <c r="H2955" s="51"/>
      <c r="I2955" s="50"/>
      <c r="J2955" s="50"/>
      <c r="K2955" s="50"/>
      <c r="L2955" s="55" t="str">
        <f t="shared" si="477"/>
        <v/>
      </c>
      <c r="M2955" s="48"/>
      <c r="N2955" s="49"/>
      <c r="O2955" s="50"/>
      <c r="P2955" s="81" t="str">
        <f t="shared" si="476"/>
        <v/>
      </c>
      <c r="Q2955" s="5"/>
      <c r="R2955" s="81" t="str">
        <f t="shared" si="475"/>
        <v/>
      </c>
    </row>
    <row r="2956" spans="2:18" ht="13" x14ac:dyDescent="0.3">
      <c r="B2956" s="58">
        <f t="shared" si="471"/>
        <v>0</v>
      </c>
      <c r="C2956" s="58" t="str">
        <f t="shared" si="472"/>
        <v/>
      </c>
      <c r="D2956" s="58" t="str">
        <f>IF(OR(E2956=0,E2956=""),"",COUNTIF($E$7:E2956,E2956)&amp;E2956)</f>
        <v/>
      </c>
      <c r="E2956" s="58" t="str">
        <f t="shared" si="473"/>
        <v/>
      </c>
      <c r="F2956" s="57">
        <f t="shared" si="474"/>
        <v>0</v>
      </c>
      <c r="H2956" s="51"/>
      <c r="I2956" s="50"/>
      <c r="J2956" s="50"/>
      <c r="K2956" s="50"/>
      <c r="L2956" s="55" t="str">
        <f t="shared" si="477"/>
        <v/>
      </c>
      <c r="M2956" s="48"/>
      <c r="N2956" s="49"/>
      <c r="O2956" s="50"/>
      <c r="P2956" s="81" t="str">
        <f t="shared" si="476"/>
        <v/>
      </c>
      <c r="Q2956" s="5"/>
      <c r="R2956" s="81" t="str">
        <f t="shared" si="475"/>
        <v/>
      </c>
    </row>
    <row r="2957" spans="2:18" ht="13" x14ac:dyDescent="0.3">
      <c r="B2957" s="58">
        <f t="shared" si="471"/>
        <v>0</v>
      </c>
      <c r="C2957" s="58" t="str">
        <f t="shared" si="472"/>
        <v/>
      </c>
      <c r="D2957" s="58" t="str">
        <f>IF(OR(E2957=0,E2957=""),"",COUNTIF($E$7:E2957,E2957)&amp;E2957)</f>
        <v/>
      </c>
      <c r="E2957" s="58" t="str">
        <f t="shared" si="473"/>
        <v/>
      </c>
      <c r="F2957" s="57">
        <f t="shared" si="474"/>
        <v>0</v>
      </c>
      <c r="H2957" s="51"/>
      <c r="I2957" s="50"/>
      <c r="J2957" s="50"/>
      <c r="K2957" s="50"/>
      <c r="L2957" s="55" t="str">
        <f t="shared" si="477"/>
        <v/>
      </c>
      <c r="M2957" s="48"/>
      <c r="N2957" s="49"/>
      <c r="O2957" s="50"/>
      <c r="P2957" s="81" t="str">
        <f t="shared" si="476"/>
        <v/>
      </c>
      <c r="Q2957" s="5"/>
      <c r="R2957" s="81" t="str">
        <f t="shared" si="475"/>
        <v/>
      </c>
    </row>
    <row r="2958" spans="2:18" ht="13" x14ac:dyDescent="0.3">
      <c r="B2958" s="58">
        <f t="shared" si="471"/>
        <v>0</v>
      </c>
      <c r="C2958" s="58" t="str">
        <f t="shared" si="472"/>
        <v/>
      </c>
      <c r="D2958" s="58" t="str">
        <f>IF(OR(E2958=0,E2958=""),"",COUNTIF($E$7:E2958,E2958)&amp;E2958)</f>
        <v/>
      </c>
      <c r="E2958" s="58" t="str">
        <f t="shared" si="473"/>
        <v/>
      </c>
      <c r="F2958" s="57">
        <f t="shared" si="474"/>
        <v>0</v>
      </c>
      <c r="H2958" s="51"/>
      <c r="I2958" s="50"/>
      <c r="J2958" s="50"/>
      <c r="K2958" s="50"/>
      <c r="L2958" s="55" t="str">
        <f t="shared" si="477"/>
        <v/>
      </c>
      <c r="M2958" s="48"/>
      <c r="N2958" s="49"/>
      <c r="O2958" s="50"/>
      <c r="P2958" s="81" t="str">
        <f t="shared" si="476"/>
        <v/>
      </c>
      <c r="Q2958" s="5"/>
      <c r="R2958" s="81" t="str">
        <f t="shared" si="475"/>
        <v/>
      </c>
    </row>
    <row r="2959" spans="2:18" ht="13" x14ac:dyDescent="0.3">
      <c r="B2959" s="58">
        <f t="shared" si="471"/>
        <v>0</v>
      </c>
      <c r="C2959" s="58" t="str">
        <f t="shared" si="472"/>
        <v/>
      </c>
      <c r="D2959" s="58" t="str">
        <f>IF(OR(E2959=0,E2959=""),"",COUNTIF($E$7:E2959,E2959)&amp;E2959)</f>
        <v/>
      </c>
      <c r="E2959" s="58" t="str">
        <f t="shared" si="473"/>
        <v/>
      </c>
      <c r="F2959" s="57">
        <f t="shared" si="474"/>
        <v>0</v>
      </c>
      <c r="H2959" s="51"/>
      <c r="I2959" s="50"/>
      <c r="J2959" s="50"/>
      <c r="K2959" s="50"/>
      <c r="L2959" s="55" t="str">
        <f t="shared" si="477"/>
        <v/>
      </c>
      <c r="M2959" s="48"/>
      <c r="N2959" s="49"/>
      <c r="O2959" s="50"/>
      <c r="P2959" s="81" t="str">
        <f t="shared" si="476"/>
        <v/>
      </c>
      <c r="Q2959" s="5"/>
      <c r="R2959" s="81" t="str">
        <f t="shared" si="475"/>
        <v/>
      </c>
    </row>
    <row r="2960" spans="2:18" ht="13" x14ac:dyDescent="0.3">
      <c r="B2960" s="58">
        <f t="shared" si="471"/>
        <v>0</v>
      </c>
      <c r="C2960" s="58" t="str">
        <f t="shared" si="472"/>
        <v/>
      </c>
      <c r="D2960" s="58" t="str">
        <f>IF(OR(E2960=0,E2960=""),"",COUNTIF($E$7:E2960,E2960)&amp;E2960)</f>
        <v/>
      </c>
      <c r="E2960" s="58" t="str">
        <f t="shared" si="473"/>
        <v/>
      </c>
      <c r="F2960" s="57">
        <f t="shared" si="474"/>
        <v>0</v>
      </c>
      <c r="H2960" s="51"/>
      <c r="I2960" s="50"/>
      <c r="J2960" s="50"/>
      <c r="K2960" s="50"/>
      <c r="L2960" s="55" t="str">
        <f t="shared" si="477"/>
        <v/>
      </c>
      <c r="M2960" s="48"/>
      <c r="N2960" s="49"/>
      <c r="O2960" s="50"/>
      <c r="P2960" s="81" t="str">
        <f t="shared" si="476"/>
        <v/>
      </c>
      <c r="Q2960" s="5"/>
      <c r="R2960" s="81" t="str">
        <f t="shared" si="475"/>
        <v/>
      </c>
    </row>
    <row r="2961" spans="2:18" ht="13" x14ac:dyDescent="0.3">
      <c r="B2961" s="58">
        <f t="shared" si="471"/>
        <v>0</v>
      </c>
      <c r="C2961" s="58" t="str">
        <f t="shared" si="472"/>
        <v/>
      </c>
      <c r="D2961" s="58" t="str">
        <f>IF(OR(E2961=0,E2961=""),"",COUNTIF($E$7:E2961,E2961)&amp;E2961)</f>
        <v/>
      </c>
      <c r="E2961" s="58" t="str">
        <f t="shared" si="473"/>
        <v/>
      </c>
      <c r="F2961" s="57">
        <f t="shared" si="474"/>
        <v>0</v>
      </c>
      <c r="H2961" s="51"/>
      <c r="I2961" s="50"/>
      <c r="J2961" s="50"/>
      <c r="K2961" s="50"/>
      <c r="L2961" s="55" t="str">
        <f t="shared" si="477"/>
        <v/>
      </c>
      <c r="M2961" s="48"/>
      <c r="N2961" s="49"/>
      <c r="O2961" s="50"/>
      <c r="P2961" s="81" t="str">
        <f t="shared" si="476"/>
        <v/>
      </c>
      <c r="Q2961" s="5"/>
      <c r="R2961" s="81" t="str">
        <f t="shared" si="475"/>
        <v/>
      </c>
    </row>
    <row r="2962" spans="2:18" ht="13" x14ac:dyDescent="0.3">
      <c r="B2962" s="58">
        <f t="shared" si="471"/>
        <v>0</v>
      </c>
      <c r="C2962" s="58" t="str">
        <f t="shared" si="472"/>
        <v/>
      </c>
      <c r="D2962" s="58" t="str">
        <f>IF(OR(E2962=0,E2962=""),"",COUNTIF($E$7:E2962,E2962)&amp;E2962)</f>
        <v/>
      </c>
      <c r="E2962" s="58" t="str">
        <f t="shared" si="473"/>
        <v/>
      </c>
      <c r="F2962" s="57">
        <f t="shared" si="474"/>
        <v>0</v>
      </c>
      <c r="H2962" s="51"/>
      <c r="I2962" s="50"/>
      <c r="J2962" s="50"/>
      <c r="K2962" s="50"/>
      <c r="L2962" s="55" t="str">
        <f t="shared" si="477"/>
        <v/>
      </c>
      <c r="M2962" s="48"/>
      <c r="N2962" s="49"/>
      <c r="O2962" s="50"/>
      <c r="P2962" s="81" t="str">
        <f t="shared" si="476"/>
        <v/>
      </c>
      <c r="Q2962" s="5"/>
      <c r="R2962" s="81" t="str">
        <f t="shared" si="475"/>
        <v/>
      </c>
    </row>
    <row r="2963" spans="2:18" ht="13" x14ac:dyDescent="0.3">
      <c r="B2963" s="58">
        <f t="shared" si="471"/>
        <v>0</v>
      </c>
      <c r="C2963" s="58" t="str">
        <f t="shared" si="472"/>
        <v/>
      </c>
      <c r="D2963" s="58" t="str">
        <f>IF(OR(E2963=0,E2963=""),"",COUNTIF($E$7:E2963,E2963)&amp;E2963)</f>
        <v/>
      </c>
      <c r="E2963" s="58" t="str">
        <f t="shared" si="473"/>
        <v/>
      </c>
      <c r="F2963" s="57">
        <f t="shared" si="474"/>
        <v>0</v>
      </c>
      <c r="H2963" s="51"/>
      <c r="I2963" s="50"/>
      <c r="J2963" s="50"/>
      <c r="K2963" s="50"/>
      <c r="L2963" s="55" t="str">
        <f t="shared" si="477"/>
        <v/>
      </c>
      <c r="M2963" s="48"/>
      <c r="N2963" s="49"/>
      <c r="O2963" s="50"/>
      <c r="P2963" s="81" t="str">
        <f t="shared" si="476"/>
        <v/>
      </c>
      <c r="Q2963" s="5"/>
      <c r="R2963" s="81" t="str">
        <f t="shared" si="475"/>
        <v/>
      </c>
    </row>
    <row r="2964" spans="2:18" ht="13" x14ac:dyDescent="0.3">
      <c r="B2964" s="58">
        <f t="shared" si="471"/>
        <v>0</v>
      </c>
      <c r="C2964" s="58" t="str">
        <f t="shared" si="472"/>
        <v/>
      </c>
      <c r="D2964" s="58" t="str">
        <f>IF(OR(E2964=0,E2964=""),"",COUNTIF($E$7:E2964,E2964)&amp;E2964)</f>
        <v/>
      </c>
      <c r="E2964" s="58" t="str">
        <f t="shared" si="473"/>
        <v/>
      </c>
      <c r="F2964" s="57">
        <f t="shared" si="474"/>
        <v>0</v>
      </c>
      <c r="H2964" s="51"/>
      <c r="I2964" s="50"/>
      <c r="J2964" s="50"/>
      <c r="K2964" s="50"/>
      <c r="L2964" s="55" t="str">
        <f t="shared" si="477"/>
        <v/>
      </c>
      <c r="M2964" s="48"/>
      <c r="N2964" s="49"/>
      <c r="O2964" s="50"/>
      <c r="P2964" s="81" t="str">
        <f t="shared" si="476"/>
        <v/>
      </c>
      <c r="Q2964" s="5"/>
      <c r="R2964" s="81" t="str">
        <f t="shared" si="475"/>
        <v/>
      </c>
    </row>
    <row r="2965" spans="2:18" ht="13" x14ac:dyDescent="0.3">
      <c r="B2965" s="58">
        <f t="shared" si="471"/>
        <v>0</v>
      </c>
      <c r="C2965" s="58" t="str">
        <f t="shared" si="472"/>
        <v/>
      </c>
      <c r="D2965" s="58" t="str">
        <f>IF(OR(E2965=0,E2965=""),"",COUNTIF($E$7:E2965,E2965)&amp;E2965)</f>
        <v/>
      </c>
      <c r="E2965" s="58" t="str">
        <f t="shared" si="473"/>
        <v/>
      </c>
      <c r="F2965" s="57">
        <f t="shared" si="474"/>
        <v>0</v>
      </c>
      <c r="H2965" s="51"/>
      <c r="I2965" s="50"/>
      <c r="J2965" s="50"/>
      <c r="K2965" s="50"/>
      <c r="L2965" s="55" t="str">
        <f t="shared" si="477"/>
        <v/>
      </c>
      <c r="M2965" s="48"/>
      <c r="N2965" s="49"/>
      <c r="O2965" s="50"/>
      <c r="P2965" s="81" t="str">
        <f t="shared" si="476"/>
        <v/>
      </c>
      <c r="Q2965" s="5"/>
      <c r="R2965" s="81" t="str">
        <f t="shared" si="475"/>
        <v/>
      </c>
    </row>
    <row r="2966" spans="2:18" ht="13" x14ac:dyDescent="0.3">
      <c r="B2966" s="58">
        <f t="shared" si="471"/>
        <v>0</v>
      </c>
      <c r="C2966" s="58" t="str">
        <f t="shared" si="472"/>
        <v/>
      </c>
      <c r="D2966" s="58" t="str">
        <f>IF(OR(E2966=0,E2966=""),"",COUNTIF($E$7:E2966,E2966)&amp;E2966)</f>
        <v/>
      </c>
      <c r="E2966" s="58" t="str">
        <f t="shared" si="473"/>
        <v/>
      </c>
      <c r="F2966" s="57">
        <f t="shared" si="474"/>
        <v>0</v>
      </c>
      <c r="H2966" s="51"/>
      <c r="I2966" s="50"/>
      <c r="J2966" s="50"/>
      <c r="K2966" s="50"/>
      <c r="L2966" s="55" t="str">
        <f t="shared" si="477"/>
        <v/>
      </c>
      <c r="M2966" s="48"/>
      <c r="N2966" s="49"/>
      <c r="O2966" s="50"/>
      <c r="P2966" s="81" t="str">
        <f t="shared" si="476"/>
        <v/>
      </c>
      <c r="Q2966" s="5"/>
      <c r="R2966" s="81" t="str">
        <f t="shared" si="475"/>
        <v/>
      </c>
    </row>
    <row r="2967" spans="2:18" ht="13" x14ac:dyDescent="0.3">
      <c r="B2967" s="58">
        <f t="shared" si="471"/>
        <v>0</v>
      </c>
      <c r="C2967" s="58" t="str">
        <f t="shared" si="472"/>
        <v/>
      </c>
      <c r="D2967" s="58" t="str">
        <f>IF(OR(E2967=0,E2967=""),"",COUNTIF($E$7:E2967,E2967)&amp;E2967)</f>
        <v/>
      </c>
      <c r="E2967" s="58" t="str">
        <f t="shared" si="473"/>
        <v/>
      </c>
      <c r="F2967" s="57">
        <f t="shared" si="474"/>
        <v>0</v>
      </c>
      <c r="H2967" s="51"/>
      <c r="I2967" s="50"/>
      <c r="J2967" s="50"/>
      <c r="K2967" s="50"/>
      <c r="L2967" s="55" t="str">
        <f t="shared" si="477"/>
        <v/>
      </c>
      <c r="M2967" s="48"/>
      <c r="N2967" s="49"/>
      <c r="O2967" s="50"/>
      <c r="P2967" s="81" t="str">
        <f t="shared" si="476"/>
        <v/>
      </c>
      <c r="Q2967" s="5"/>
      <c r="R2967" s="81" t="str">
        <f t="shared" si="475"/>
        <v/>
      </c>
    </row>
    <row r="2968" spans="2:18" ht="13" x14ac:dyDescent="0.3">
      <c r="B2968" s="58">
        <f t="shared" si="471"/>
        <v>0</v>
      </c>
      <c r="C2968" s="58" t="str">
        <f t="shared" si="472"/>
        <v/>
      </c>
      <c r="D2968" s="58" t="str">
        <f>IF(OR(E2968=0,E2968=""),"",COUNTIF($E$7:E2968,E2968)&amp;E2968)</f>
        <v/>
      </c>
      <c r="E2968" s="58" t="str">
        <f t="shared" si="473"/>
        <v/>
      </c>
      <c r="F2968" s="57">
        <f t="shared" si="474"/>
        <v>0</v>
      </c>
      <c r="H2968" s="51"/>
      <c r="I2968" s="50"/>
      <c r="J2968" s="50"/>
      <c r="K2968" s="50"/>
      <c r="L2968" s="55" t="str">
        <f t="shared" si="477"/>
        <v/>
      </c>
      <c r="M2968" s="48"/>
      <c r="N2968" s="49"/>
      <c r="O2968" s="50"/>
      <c r="P2968" s="81" t="str">
        <f t="shared" si="476"/>
        <v/>
      </c>
      <c r="Q2968" s="5"/>
      <c r="R2968" s="81" t="str">
        <f t="shared" si="475"/>
        <v/>
      </c>
    </row>
    <row r="2969" spans="2:18" ht="13" x14ac:dyDescent="0.3">
      <c r="B2969" s="58">
        <f t="shared" si="471"/>
        <v>0</v>
      </c>
      <c r="C2969" s="58" t="str">
        <f t="shared" si="472"/>
        <v/>
      </c>
      <c r="D2969" s="58" t="str">
        <f>IF(OR(E2969=0,E2969=""),"",COUNTIF($E$7:E2969,E2969)&amp;E2969)</f>
        <v/>
      </c>
      <c r="E2969" s="58" t="str">
        <f t="shared" si="473"/>
        <v/>
      </c>
      <c r="F2969" s="57">
        <f t="shared" si="474"/>
        <v>0</v>
      </c>
      <c r="H2969" s="51"/>
      <c r="I2969" s="50"/>
      <c r="J2969" s="50"/>
      <c r="K2969" s="50"/>
      <c r="L2969" s="55" t="str">
        <f t="shared" si="477"/>
        <v/>
      </c>
      <c r="M2969" s="48"/>
      <c r="N2969" s="49"/>
      <c r="O2969" s="50"/>
      <c r="P2969" s="81" t="str">
        <f t="shared" si="476"/>
        <v/>
      </c>
      <c r="Q2969" s="5"/>
      <c r="R2969" s="81" t="str">
        <f t="shared" si="475"/>
        <v/>
      </c>
    </row>
    <row r="2970" spans="2:18" ht="13" x14ac:dyDescent="0.3">
      <c r="B2970" s="58">
        <f t="shared" si="471"/>
        <v>0</v>
      </c>
      <c r="C2970" s="58" t="str">
        <f t="shared" si="472"/>
        <v/>
      </c>
      <c r="D2970" s="58" t="str">
        <f>IF(OR(E2970=0,E2970=""),"",COUNTIF($E$7:E2970,E2970)&amp;E2970)</f>
        <v/>
      </c>
      <c r="E2970" s="58" t="str">
        <f t="shared" si="473"/>
        <v/>
      </c>
      <c r="F2970" s="57">
        <f t="shared" si="474"/>
        <v>0</v>
      </c>
      <c r="H2970" s="51"/>
      <c r="I2970" s="50"/>
      <c r="J2970" s="50"/>
      <c r="K2970" s="50"/>
      <c r="L2970" s="55" t="str">
        <f t="shared" si="477"/>
        <v/>
      </c>
      <c r="M2970" s="48"/>
      <c r="N2970" s="49"/>
      <c r="O2970" s="50"/>
      <c r="P2970" s="81" t="str">
        <f t="shared" si="476"/>
        <v/>
      </c>
      <c r="Q2970" s="5"/>
      <c r="R2970" s="81" t="str">
        <f t="shared" si="475"/>
        <v/>
      </c>
    </row>
    <row r="2971" spans="2:18" ht="13" x14ac:dyDescent="0.3">
      <c r="B2971" s="58">
        <f t="shared" si="471"/>
        <v>0</v>
      </c>
      <c r="C2971" s="58" t="str">
        <f t="shared" si="472"/>
        <v/>
      </c>
      <c r="D2971" s="58" t="str">
        <f>IF(OR(E2971=0,E2971=""),"",COUNTIF($E$7:E2971,E2971)&amp;E2971)</f>
        <v/>
      </c>
      <c r="E2971" s="58" t="str">
        <f t="shared" si="473"/>
        <v/>
      </c>
      <c r="F2971" s="57">
        <f t="shared" si="474"/>
        <v>0</v>
      </c>
      <c r="H2971" s="51"/>
      <c r="I2971" s="50"/>
      <c r="J2971" s="50"/>
      <c r="K2971" s="50"/>
      <c r="L2971" s="55" t="str">
        <f t="shared" si="477"/>
        <v/>
      </c>
      <c r="M2971" s="48"/>
      <c r="N2971" s="49"/>
      <c r="O2971" s="50"/>
      <c r="P2971" s="81" t="str">
        <f t="shared" si="476"/>
        <v/>
      </c>
      <c r="Q2971" s="5"/>
      <c r="R2971" s="81" t="str">
        <f t="shared" si="475"/>
        <v/>
      </c>
    </row>
    <row r="2972" spans="2:18" ht="13" x14ac:dyDescent="0.3">
      <c r="B2972" s="58">
        <f t="shared" si="471"/>
        <v>0</v>
      </c>
      <c r="C2972" s="58" t="str">
        <f t="shared" si="472"/>
        <v/>
      </c>
      <c r="D2972" s="58" t="str">
        <f>IF(OR(E2972=0,E2972=""),"",COUNTIF($E$7:E2972,E2972)&amp;E2972)</f>
        <v/>
      </c>
      <c r="E2972" s="58" t="str">
        <f t="shared" si="473"/>
        <v/>
      </c>
      <c r="F2972" s="57">
        <f t="shared" si="474"/>
        <v>0</v>
      </c>
      <c r="H2972" s="51"/>
      <c r="I2972" s="50"/>
      <c r="J2972" s="50"/>
      <c r="K2972" s="50"/>
      <c r="L2972" s="55" t="str">
        <f t="shared" si="477"/>
        <v/>
      </c>
      <c r="M2972" s="48"/>
      <c r="N2972" s="49"/>
      <c r="O2972" s="50"/>
      <c r="P2972" s="81" t="str">
        <f t="shared" si="476"/>
        <v/>
      </c>
      <c r="Q2972" s="5"/>
      <c r="R2972" s="81" t="str">
        <f t="shared" si="475"/>
        <v/>
      </c>
    </row>
    <row r="2973" spans="2:18" ht="13" x14ac:dyDescent="0.3">
      <c r="B2973" s="58">
        <f t="shared" si="471"/>
        <v>0</v>
      </c>
      <c r="C2973" s="58" t="str">
        <f t="shared" si="472"/>
        <v/>
      </c>
      <c r="D2973" s="58" t="str">
        <f>IF(OR(E2973=0,E2973=""),"",COUNTIF($E$7:E2973,E2973)&amp;E2973)</f>
        <v/>
      </c>
      <c r="E2973" s="58" t="str">
        <f t="shared" si="473"/>
        <v/>
      </c>
      <c r="F2973" s="57">
        <f t="shared" si="474"/>
        <v>0</v>
      </c>
      <c r="H2973" s="51"/>
      <c r="I2973" s="50"/>
      <c r="J2973" s="50"/>
      <c r="K2973" s="50"/>
      <c r="L2973" s="55" t="str">
        <f t="shared" si="477"/>
        <v/>
      </c>
      <c r="M2973" s="48"/>
      <c r="N2973" s="49"/>
      <c r="O2973" s="50"/>
      <c r="P2973" s="81" t="str">
        <f t="shared" si="476"/>
        <v/>
      </c>
      <c r="Q2973" s="5"/>
      <c r="R2973" s="81" t="str">
        <f t="shared" si="475"/>
        <v/>
      </c>
    </row>
    <row r="2974" spans="2:18" ht="13" x14ac:dyDescent="0.3">
      <c r="B2974" s="58">
        <f t="shared" si="471"/>
        <v>0</v>
      </c>
      <c r="C2974" s="58" t="str">
        <f t="shared" si="472"/>
        <v/>
      </c>
      <c r="D2974" s="58" t="str">
        <f>IF(OR(E2974=0,E2974=""),"",COUNTIF($E$7:E2974,E2974)&amp;E2974)</f>
        <v/>
      </c>
      <c r="E2974" s="58" t="str">
        <f t="shared" si="473"/>
        <v/>
      </c>
      <c r="F2974" s="57">
        <f t="shared" si="474"/>
        <v>0</v>
      </c>
      <c r="H2974" s="51"/>
      <c r="I2974" s="50"/>
      <c r="J2974" s="50"/>
      <c r="K2974" s="50"/>
      <c r="L2974" s="55" t="str">
        <f t="shared" si="477"/>
        <v/>
      </c>
      <c r="M2974" s="48"/>
      <c r="N2974" s="49"/>
      <c r="O2974" s="50"/>
      <c r="P2974" s="81" t="str">
        <f t="shared" si="476"/>
        <v/>
      </c>
      <c r="Q2974" s="5"/>
      <c r="R2974" s="81" t="str">
        <f t="shared" si="475"/>
        <v/>
      </c>
    </row>
    <row r="2975" spans="2:18" ht="13" x14ac:dyDescent="0.3">
      <c r="B2975" s="58">
        <f t="shared" si="471"/>
        <v>0</v>
      </c>
      <c r="C2975" s="58" t="str">
        <f t="shared" si="472"/>
        <v/>
      </c>
      <c r="D2975" s="58" t="str">
        <f>IF(OR(E2975=0,E2975=""),"",COUNTIF($E$7:E2975,E2975)&amp;E2975)</f>
        <v/>
      </c>
      <c r="E2975" s="58" t="str">
        <f t="shared" si="473"/>
        <v/>
      </c>
      <c r="F2975" s="57">
        <f t="shared" si="474"/>
        <v>0</v>
      </c>
      <c r="H2975" s="51"/>
      <c r="I2975" s="50"/>
      <c r="J2975" s="50"/>
      <c r="K2975" s="50"/>
      <c r="L2975" s="55" t="str">
        <f t="shared" si="477"/>
        <v/>
      </c>
      <c r="M2975" s="48"/>
      <c r="N2975" s="49"/>
      <c r="O2975" s="50"/>
      <c r="P2975" s="81" t="str">
        <f t="shared" si="476"/>
        <v/>
      </c>
      <c r="Q2975" s="5"/>
      <c r="R2975" s="81" t="str">
        <f t="shared" si="475"/>
        <v/>
      </c>
    </row>
    <row r="2976" spans="2:18" ht="13" x14ac:dyDescent="0.3">
      <c r="B2976" s="58">
        <f t="shared" si="471"/>
        <v>0</v>
      </c>
      <c r="C2976" s="58" t="str">
        <f t="shared" si="472"/>
        <v/>
      </c>
      <c r="D2976" s="58" t="str">
        <f>IF(OR(E2976=0,E2976=""),"",COUNTIF($E$7:E2976,E2976)&amp;E2976)</f>
        <v/>
      </c>
      <c r="E2976" s="58" t="str">
        <f t="shared" si="473"/>
        <v/>
      </c>
      <c r="F2976" s="57">
        <f t="shared" si="474"/>
        <v>0</v>
      </c>
      <c r="H2976" s="51"/>
      <c r="I2976" s="50"/>
      <c r="J2976" s="50"/>
      <c r="K2976" s="50"/>
      <c r="L2976" s="55" t="str">
        <f t="shared" si="477"/>
        <v/>
      </c>
      <c r="M2976" s="48"/>
      <c r="N2976" s="49"/>
      <c r="O2976" s="50"/>
      <c r="P2976" s="81" t="str">
        <f t="shared" si="476"/>
        <v/>
      </c>
      <c r="Q2976" s="5"/>
      <c r="R2976" s="81" t="str">
        <f t="shared" si="475"/>
        <v/>
      </c>
    </row>
    <row r="2977" spans="2:18" ht="13" x14ac:dyDescent="0.3">
      <c r="B2977" s="58">
        <f t="shared" si="471"/>
        <v>0</v>
      </c>
      <c r="C2977" s="58" t="str">
        <f t="shared" si="472"/>
        <v/>
      </c>
      <c r="D2977" s="58" t="str">
        <f>IF(OR(E2977=0,E2977=""),"",COUNTIF($E$7:E2977,E2977)&amp;E2977)</f>
        <v/>
      </c>
      <c r="E2977" s="58" t="str">
        <f t="shared" si="473"/>
        <v/>
      </c>
      <c r="F2977" s="57">
        <f t="shared" si="474"/>
        <v>0</v>
      </c>
      <c r="H2977" s="51"/>
      <c r="I2977" s="50"/>
      <c r="J2977" s="50"/>
      <c r="K2977" s="50"/>
      <c r="L2977" s="55" t="str">
        <f t="shared" si="477"/>
        <v/>
      </c>
      <c r="M2977" s="48"/>
      <c r="N2977" s="49"/>
      <c r="O2977" s="50"/>
      <c r="P2977" s="81" t="str">
        <f t="shared" si="476"/>
        <v/>
      </c>
      <c r="Q2977" s="5"/>
      <c r="R2977" s="81" t="str">
        <f t="shared" si="475"/>
        <v/>
      </c>
    </row>
    <row r="2978" spans="2:18" ht="13" x14ac:dyDescent="0.3">
      <c r="B2978" s="58">
        <f t="shared" si="471"/>
        <v>0</v>
      </c>
      <c r="C2978" s="58" t="str">
        <f t="shared" si="472"/>
        <v/>
      </c>
      <c r="D2978" s="58" t="str">
        <f>IF(OR(E2978=0,E2978=""),"",COUNTIF($E$7:E2978,E2978)&amp;E2978)</f>
        <v/>
      </c>
      <c r="E2978" s="58" t="str">
        <f t="shared" si="473"/>
        <v/>
      </c>
      <c r="F2978" s="57">
        <f t="shared" si="474"/>
        <v>0</v>
      </c>
      <c r="H2978" s="51"/>
      <c r="I2978" s="50"/>
      <c r="J2978" s="50"/>
      <c r="K2978" s="50"/>
      <c r="L2978" s="55" t="str">
        <f t="shared" si="477"/>
        <v/>
      </c>
      <c r="M2978" s="48"/>
      <c r="N2978" s="49"/>
      <c r="O2978" s="50"/>
      <c r="P2978" s="81" t="str">
        <f t="shared" si="476"/>
        <v/>
      </c>
      <c r="Q2978" s="5"/>
      <c r="R2978" s="81" t="str">
        <f t="shared" si="475"/>
        <v/>
      </c>
    </row>
    <row r="2979" spans="2:18" ht="13" x14ac:dyDescent="0.3">
      <c r="B2979" s="58">
        <f t="shared" si="471"/>
        <v>0</v>
      </c>
      <c r="C2979" s="58" t="str">
        <f t="shared" si="472"/>
        <v/>
      </c>
      <c r="D2979" s="58" t="str">
        <f>IF(OR(E2979=0,E2979=""),"",COUNTIF($E$7:E2979,E2979)&amp;E2979)</f>
        <v/>
      </c>
      <c r="E2979" s="58" t="str">
        <f t="shared" si="473"/>
        <v/>
      </c>
      <c r="F2979" s="57">
        <f t="shared" si="474"/>
        <v>0</v>
      </c>
      <c r="H2979" s="51"/>
      <c r="I2979" s="50"/>
      <c r="J2979" s="50"/>
      <c r="K2979" s="50"/>
      <c r="L2979" s="55" t="str">
        <f t="shared" si="477"/>
        <v/>
      </c>
      <c r="M2979" s="48"/>
      <c r="N2979" s="49"/>
      <c r="O2979" s="50"/>
      <c r="P2979" s="81" t="str">
        <f t="shared" si="476"/>
        <v/>
      </c>
      <c r="Q2979" s="5"/>
      <c r="R2979" s="81" t="str">
        <f t="shared" si="475"/>
        <v/>
      </c>
    </row>
    <row r="2980" spans="2:18" ht="13" x14ac:dyDescent="0.3">
      <c r="B2980" s="58">
        <f t="shared" si="471"/>
        <v>0</v>
      </c>
      <c r="C2980" s="58" t="str">
        <f t="shared" si="472"/>
        <v/>
      </c>
      <c r="D2980" s="58" t="str">
        <f>IF(OR(E2980=0,E2980=""),"",COUNTIF($E$7:E2980,E2980)&amp;E2980)</f>
        <v/>
      </c>
      <c r="E2980" s="58" t="str">
        <f t="shared" si="473"/>
        <v/>
      </c>
      <c r="F2980" s="57">
        <f t="shared" si="474"/>
        <v>0</v>
      </c>
      <c r="H2980" s="51"/>
      <c r="I2980" s="50"/>
      <c r="J2980" s="50"/>
      <c r="K2980" s="50"/>
      <c r="L2980" s="55" t="str">
        <f t="shared" si="477"/>
        <v/>
      </c>
      <c r="M2980" s="48"/>
      <c r="N2980" s="49"/>
      <c r="O2980" s="50"/>
      <c r="P2980" s="81" t="str">
        <f t="shared" si="476"/>
        <v/>
      </c>
      <c r="Q2980" s="5"/>
      <c r="R2980" s="81" t="str">
        <f t="shared" si="475"/>
        <v/>
      </c>
    </row>
    <row r="2981" spans="2:18" ht="13" x14ac:dyDescent="0.3">
      <c r="B2981" s="58">
        <f t="shared" si="471"/>
        <v>0</v>
      </c>
      <c r="C2981" s="58" t="str">
        <f t="shared" si="472"/>
        <v/>
      </c>
      <c r="D2981" s="58" t="str">
        <f>IF(OR(E2981=0,E2981=""),"",COUNTIF($E$7:E2981,E2981)&amp;E2981)</f>
        <v/>
      </c>
      <c r="E2981" s="58" t="str">
        <f t="shared" si="473"/>
        <v/>
      </c>
      <c r="F2981" s="57">
        <f t="shared" si="474"/>
        <v>0</v>
      </c>
      <c r="H2981" s="51"/>
      <c r="I2981" s="50"/>
      <c r="J2981" s="50"/>
      <c r="K2981" s="50"/>
      <c r="L2981" s="55" t="str">
        <f t="shared" si="477"/>
        <v/>
      </c>
      <c r="M2981" s="48"/>
      <c r="N2981" s="49"/>
      <c r="O2981" s="50"/>
      <c r="P2981" s="81" t="str">
        <f t="shared" si="476"/>
        <v/>
      </c>
      <c r="Q2981" s="5"/>
      <c r="R2981" s="81" t="str">
        <f t="shared" si="475"/>
        <v/>
      </c>
    </row>
    <row r="2982" spans="2:18" ht="13" x14ac:dyDescent="0.3">
      <c r="B2982" s="58">
        <f t="shared" si="471"/>
        <v>0</v>
      </c>
      <c r="C2982" s="58" t="str">
        <f t="shared" si="472"/>
        <v/>
      </c>
      <c r="D2982" s="58" t="str">
        <f>IF(OR(E2982=0,E2982=""),"",COUNTIF($E$7:E2982,E2982)&amp;E2982)</f>
        <v/>
      </c>
      <c r="E2982" s="58" t="str">
        <f t="shared" si="473"/>
        <v/>
      </c>
      <c r="F2982" s="57">
        <f t="shared" si="474"/>
        <v>0</v>
      </c>
      <c r="H2982" s="51"/>
      <c r="I2982" s="50"/>
      <c r="J2982" s="50"/>
      <c r="K2982" s="50"/>
      <c r="L2982" s="55" t="str">
        <f t="shared" si="477"/>
        <v/>
      </c>
      <c r="M2982" s="48"/>
      <c r="N2982" s="49"/>
      <c r="O2982" s="50"/>
      <c r="P2982" s="81" t="str">
        <f t="shared" si="476"/>
        <v/>
      </c>
      <c r="Q2982" s="5"/>
      <c r="R2982" s="81" t="str">
        <f t="shared" si="475"/>
        <v/>
      </c>
    </row>
    <row r="2983" spans="2:18" ht="13" x14ac:dyDescent="0.3">
      <c r="B2983" s="58">
        <f t="shared" si="471"/>
        <v>0</v>
      </c>
      <c r="C2983" s="58" t="str">
        <f t="shared" si="472"/>
        <v/>
      </c>
      <c r="D2983" s="58" t="str">
        <f>IF(OR(E2983=0,E2983=""),"",COUNTIF($E$7:E2983,E2983)&amp;E2983)</f>
        <v/>
      </c>
      <c r="E2983" s="58" t="str">
        <f t="shared" si="473"/>
        <v/>
      </c>
      <c r="F2983" s="57">
        <f t="shared" si="474"/>
        <v>0</v>
      </c>
      <c r="H2983" s="51"/>
      <c r="I2983" s="50"/>
      <c r="J2983" s="50"/>
      <c r="K2983" s="50"/>
      <c r="L2983" s="55" t="str">
        <f t="shared" si="477"/>
        <v/>
      </c>
      <c r="M2983" s="48"/>
      <c r="N2983" s="49"/>
      <c r="O2983" s="50"/>
      <c r="P2983" s="81" t="str">
        <f t="shared" si="476"/>
        <v/>
      </c>
      <c r="Q2983" s="5"/>
      <c r="R2983" s="81" t="str">
        <f t="shared" si="475"/>
        <v/>
      </c>
    </row>
    <row r="2984" spans="2:18" ht="13" x14ac:dyDescent="0.3">
      <c r="B2984" s="58">
        <f t="shared" si="471"/>
        <v>0</v>
      </c>
      <c r="C2984" s="58" t="str">
        <f t="shared" si="472"/>
        <v/>
      </c>
      <c r="D2984" s="58" t="str">
        <f>IF(OR(E2984=0,E2984=""),"",COUNTIF($E$7:E2984,E2984)&amp;E2984)</f>
        <v/>
      </c>
      <c r="E2984" s="58" t="str">
        <f t="shared" si="473"/>
        <v/>
      </c>
      <c r="F2984" s="57">
        <f t="shared" si="474"/>
        <v>0</v>
      </c>
      <c r="H2984" s="51"/>
      <c r="I2984" s="50"/>
      <c r="J2984" s="50"/>
      <c r="K2984" s="50"/>
      <c r="L2984" s="55" t="str">
        <f t="shared" si="477"/>
        <v/>
      </c>
      <c r="M2984" s="48"/>
      <c r="N2984" s="49"/>
      <c r="O2984" s="50"/>
      <c r="P2984" s="81" t="str">
        <f t="shared" si="476"/>
        <v/>
      </c>
      <c r="Q2984" s="5"/>
      <c r="R2984" s="81" t="str">
        <f t="shared" si="475"/>
        <v/>
      </c>
    </row>
    <row r="2985" spans="2:18" ht="13" x14ac:dyDescent="0.3">
      <c r="B2985" s="58">
        <f t="shared" si="471"/>
        <v>0</v>
      </c>
      <c r="C2985" s="58" t="str">
        <f t="shared" si="472"/>
        <v/>
      </c>
      <c r="D2985" s="58" t="str">
        <f>IF(OR(E2985=0,E2985=""),"",COUNTIF($E$7:E2985,E2985)&amp;E2985)</f>
        <v/>
      </c>
      <c r="E2985" s="58" t="str">
        <f t="shared" si="473"/>
        <v/>
      </c>
      <c r="F2985" s="57">
        <f t="shared" si="474"/>
        <v>0</v>
      </c>
      <c r="H2985" s="51"/>
      <c r="I2985" s="50"/>
      <c r="J2985" s="50"/>
      <c r="K2985" s="50"/>
      <c r="L2985" s="55" t="str">
        <f t="shared" si="477"/>
        <v/>
      </c>
      <c r="M2985" s="48"/>
      <c r="N2985" s="49"/>
      <c r="O2985" s="50"/>
      <c r="P2985" s="81" t="str">
        <f t="shared" si="476"/>
        <v/>
      </c>
      <c r="Q2985" s="5"/>
      <c r="R2985" s="81" t="str">
        <f t="shared" si="475"/>
        <v/>
      </c>
    </row>
    <row r="2986" spans="2:18" ht="13" x14ac:dyDescent="0.3">
      <c r="B2986" s="58">
        <f t="shared" ref="B2986:B3049" si="478">IF(C2986&lt;&gt;"","",K2986)</f>
        <v>0</v>
      </c>
      <c r="C2986" s="58" t="str">
        <f t="shared" ref="C2986:C3049" si="479">IF(LEFT(I2986,3)="JP-",K2986,"")</f>
        <v/>
      </c>
      <c r="D2986" s="58" t="str">
        <f>IF(OR(E2986=0,E2986=""),"",COUNTIF($E$7:E2986,E2986)&amp;E2986)</f>
        <v/>
      </c>
      <c r="E2986" s="58" t="str">
        <f t="shared" ref="E2986:E3049" si="480">IF(K2986=Filter_BB,K2986,"")</f>
        <v/>
      </c>
      <c r="F2986" s="57">
        <f t="shared" ref="F2986:F3049" si="481">IF(J2986="",0,1)</f>
        <v>0</v>
      </c>
      <c r="H2986" s="51"/>
      <c r="I2986" s="50"/>
      <c r="J2986" s="50"/>
      <c r="K2986" s="50"/>
      <c r="L2986" s="55" t="str">
        <f t="shared" si="477"/>
        <v/>
      </c>
      <c r="M2986" s="48"/>
      <c r="N2986" s="49"/>
      <c r="O2986" s="50"/>
      <c r="P2986" s="81" t="str">
        <f t="shared" si="476"/>
        <v/>
      </c>
      <c r="Q2986" s="5"/>
      <c r="R2986" s="81" t="str">
        <f t="shared" ref="R2986:R3049" si="482">IF($O2986&gt;0,$O2986,IF($H2986&gt;0,IF($O2987&gt;0,$O2987,""),""))</f>
        <v/>
      </c>
    </row>
    <row r="2987" spans="2:18" ht="13" x14ac:dyDescent="0.3">
      <c r="B2987" s="58">
        <f t="shared" si="478"/>
        <v>0</v>
      </c>
      <c r="C2987" s="58" t="str">
        <f t="shared" si="479"/>
        <v/>
      </c>
      <c r="D2987" s="58" t="str">
        <f>IF(OR(E2987=0,E2987=""),"",COUNTIF($E$7:E2987,E2987)&amp;E2987)</f>
        <v/>
      </c>
      <c r="E2987" s="58" t="str">
        <f t="shared" si="480"/>
        <v/>
      </c>
      <c r="F2987" s="57">
        <f t="shared" si="481"/>
        <v>0</v>
      </c>
      <c r="H2987" s="51"/>
      <c r="I2987" s="50"/>
      <c r="J2987" s="50"/>
      <c r="K2987" s="50"/>
      <c r="L2987" s="55" t="str">
        <f t="shared" si="477"/>
        <v/>
      </c>
      <c r="M2987" s="48"/>
      <c r="N2987" s="49"/>
      <c r="O2987" s="50"/>
      <c r="P2987" s="81" t="str">
        <f t="shared" ref="P2987:P3050" si="483">IF(O2987&gt;0,O2987,IF(H2987&gt;0,IF(OR(P2986="F.TTD",P2986=""),R2988,P2986),""))</f>
        <v/>
      </c>
      <c r="Q2987" s="5"/>
      <c r="R2987" s="81" t="str">
        <f t="shared" si="482"/>
        <v/>
      </c>
    </row>
    <row r="2988" spans="2:18" ht="13" x14ac:dyDescent="0.3">
      <c r="B2988" s="58">
        <f t="shared" si="478"/>
        <v>0</v>
      </c>
      <c r="C2988" s="58" t="str">
        <f t="shared" si="479"/>
        <v/>
      </c>
      <c r="D2988" s="58" t="str">
        <f>IF(OR(E2988=0,E2988=""),"",COUNTIF($E$7:E2988,E2988)&amp;E2988)</f>
        <v/>
      </c>
      <c r="E2988" s="58" t="str">
        <f t="shared" si="480"/>
        <v/>
      </c>
      <c r="F2988" s="57">
        <f t="shared" si="481"/>
        <v>0</v>
      </c>
      <c r="H2988" s="51"/>
      <c r="I2988" s="50"/>
      <c r="J2988" s="50"/>
      <c r="K2988" s="50"/>
      <c r="L2988" s="55" t="str">
        <f t="shared" si="477"/>
        <v/>
      </c>
      <c r="M2988" s="48"/>
      <c r="N2988" s="49"/>
      <c r="O2988" s="50"/>
      <c r="P2988" s="81" t="str">
        <f t="shared" si="483"/>
        <v/>
      </c>
      <c r="Q2988" s="5"/>
      <c r="R2988" s="81" t="str">
        <f t="shared" si="482"/>
        <v/>
      </c>
    </row>
    <row r="2989" spans="2:18" ht="13" x14ac:dyDescent="0.3">
      <c r="B2989" s="58">
        <f t="shared" si="478"/>
        <v>0</v>
      </c>
      <c r="C2989" s="58" t="str">
        <f t="shared" si="479"/>
        <v/>
      </c>
      <c r="D2989" s="58" t="str">
        <f>IF(OR(E2989=0,E2989=""),"",COUNTIF($E$7:E2989,E2989)&amp;E2989)</f>
        <v/>
      </c>
      <c r="E2989" s="58" t="str">
        <f t="shared" si="480"/>
        <v/>
      </c>
      <c r="F2989" s="57">
        <f t="shared" si="481"/>
        <v>0</v>
      </c>
      <c r="H2989" s="51"/>
      <c r="I2989" s="50"/>
      <c r="J2989" s="50"/>
      <c r="K2989" s="50"/>
      <c r="L2989" s="55" t="str">
        <f t="shared" si="477"/>
        <v/>
      </c>
      <c r="M2989" s="48"/>
      <c r="N2989" s="49"/>
      <c r="O2989" s="50"/>
      <c r="P2989" s="81" t="str">
        <f t="shared" si="483"/>
        <v/>
      </c>
      <c r="Q2989" s="5"/>
      <c r="R2989" s="81" t="str">
        <f t="shared" si="482"/>
        <v/>
      </c>
    </row>
    <row r="2990" spans="2:18" ht="13" x14ac:dyDescent="0.3">
      <c r="B2990" s="58">
        <f t="shared" si="478"/>
        <v>0</v>
      </c>
      <c r="C2990" s="58" t="str">
        <f t="shared" si="479"/>
        <v/>
      </c>
      <c r="D2990" s="58" t="str">
        <f>IF(OR(E2990=0,E2990=""),"",COUNTIF($E$7:E2990,E2990)&amp;E2990)</f>
        <v/>
      </c>
      <c r="E2990" s="58" t="str">
        <f t="shared" si="480"/>
        <v/>
      </c>
      <c r="F2990" s="57">
        <f t="shared" si="481"/>
        <v>0</v>
      </c>
      <c r="H2990" s="51"/>
      <c r="I2990" s="50"/>
      <c r="J2990" s="50"/>
      <c r="K2990" s="50"/>
      <c r="L2990" s="55" t="str">
        <f t="shared" si="477"/>
        <v/>
      </c>
      <c r="M2990" s="48"/>
      <c r="N2990" s="49"/>
      <c r="O2990" s="50"/>
      <c r="P2990" s="81" t="str">
        <f t="shared" si="483"/>
        <v/>
      </c>
      <c r="Q2990" s="5"/>
      <c r="R2990" s="81" t="str">
        <f t="shared" si="482"/>
        <v/>
      </c>
    </row>
    <row r="2991" spans="2:18" ht="13" x14ac:dyDescent="0.3">
      <c r="B2991" s="58">
        <f t="shared" si="478"/>
        <v>0</v>
      </c>
      <c r="C2991" s="58" t="str">
        <f t="shared" si="479"/>
        <v/>
      </c>
      <c r="D2991" s="58" t="str">
        <f>IF(OR(E2991=0,E2991=""),"",COUNTIF($E$7:E2991,E2991)&amp;E2991)</f>
        <v/>
      </c>
      <c r="E2991" s="58" t="str">
        <f t="shared" si="480"/>
        <v/>
      </c>
      <c r="F2991" s="57">
        <f t="shared" si="481"/>
        <v>0</v>
      </c>
      <c r="H2991" s="51"/>
      <c r="I2991" s="50"/>
      <c r="J2991" s="50"/>
      <c r="K2991" s="50"/>
      <c r="L2991" s="55" t="str">
        <f t="shared" si="477"/>
        <v/>
      </c>
      <c r="M2991" s="48"/>
      <c r="N2991" s="49"/>
      <c r="O2991" s="50"/>
      <c r="P2991" s="81" t="str">
        <f t="shared" si="483"/>
        <v/>
      </c>
      <c r="Q2991" s="5"/>
      <c r="R2991" s="81" t="str">
        <f t="shared" si="482"/>
        <v/>
      </c>
    </row>
    <row r="2992" spans="2:18" ht="13" x14ac:dyDescent="0.3">
      <c r="B2992" s="58">
        <f t="shared" si="478"/>
        <v>0</v>
      </c>
      <c r="C2992" s="58" t="str">
        <f t="shared" si="479"/>
        <v/>
      </c>
      <c r="D2992" s="58" t="str">
        <f>IF(OR(E2992=0,E2992=""),"",COUNTIF($E$7:E2992,E2992)&amp;E2992)</f>
        <v/>
      </c>
      <c r="E2992" s="58" t="str">
        <f t="shared" si="480"/>
        <v/>
      </c>
      <c r="F2992" s="57">
        <f t="shared" si="481"/>
        <v>0</v>
      </c>
      <c r="H2992" s="51"/>
      <c r="I2992" s="50"/>
      <c r="J2992" s="50"/>
      <c r="K2992" s="50"/>
      <c r="L2992" s="55" t="str">
        <f t="shared" si="477"/>
        <v/>
      </c>
      <c r="M2992" s="48"/>
      <c r="N2992" s="49"/>
      <c r="O2992" s="50"/>
      <c r="P2992" s="81" t="str">
        <f t="shared" si="483"/>
        <v/>
      </c>
      <c r="Q2992" s="5"/>
      <c r="R2992" s="81" t="str">
        <f t="shared" si="482"/>
        <v/>
      </c>
    </row>
    <row r="2993" spans="2:18" ht="13" x14ac:dyDescent="0.3">
      <c r="B2993" s="58">
        <f t="shared" si="478"/>
        <v>0</v>
      </c>
      <c r="C2993" s="58" t="str">
        <f t="shared" si="479"/>
        <v/>
      </c>
      <c r="D2993" s="58" t="str">
        <f>IF(OR(E2993=0,E2993=""),"",COUNTIF($E$7:E2993,E2993)&amp;E2993)</f>
        <v/>
      </c>
      <c r="E2993" s="58" t="str">
        <f t="shared" si="480"/>
        <v/>
      </c>
      <c r="F2993" s="57">
        <f t="shared" si="481"/>
        <v>0</v>
      </c>
      <c r="H2993" s="51"/>
      <c r="I2993" s="50"/>
      <c r="J2993" s="50"/>
      <c r="K2993" s="50"/>
      <c r="L2993" s="55" t="str">
        <f t="shared" si="477"/>
        <v/>
      </c>
      <c r="M2993" s="48"/>
      <c r="N2993" s="49"/>
      <c r="O2993" s="50"/>
      <c r="P2993" s="81" t="str">
        <f t="shared" si="483"/>
        <v/>
      </c>
      <c r="Q2993" s="5"/>
      <c r="R2993" s="81" t="str">
        <f t="shared" si="482"/>
        <v/>
      </c>
    </row>
    <row r="2994" spans="2:18" ht="13" x14ac:dyDescent="0.3">
      <c r="B2994" s="58">
        <f t="shared" si="478"/>
        <v>0</v>
      </c>
      <c r="C2994" s="58" t="str">
        <f t="shared" si="479"/>
        <v/>
      </c>
      <c r="D2994" s="58" t="str">
        <f>IF(OR(E2994=0,E2994=""),"",COUNTIF($E$7:E2994,E2994)&amp;E2994)</f>
        <v/>
      </c>
      <c r="E2994" s="58" t="str">
        <f t="shared" si="480"/>
        <v/>
      </c>
      <c r="F2994" s="57">
        <f t="shared" si="481"/>
        <v>0</v>
      </c>
      <c r="H2994" s="51"/>
      <c r="I2994" s="50"/>
      <c r="J2994" s="50"/>
      <c r="K2994" s="50"/>
      <c r="L2994" s="55" t="str">
        <f t="shared" si="477"/>
        <v/>
      </c>
      <c r="M2994" s="48"/>
      <c r="N2994" s="49"/>
      <c r="O2994" s="50"/>
      <c r="P2994" s="81" t="str">
        <f t="shared" si="483"/>
        <v/>
      </c>
      <c r="Q2994" s="5"/>
      <c r="R2994" s="81" t="str">
        <f t="shared" si="482"/>
        <v/>
      </c>
    </row>
    <row r="2995" spans="2:18" ht="13" x14ac:dyDescent="0.3">
      <c r="B2995" s="58">
        <f t="shared" si="478"/>
        <v>0</v>
      </c>
      <c r="C2995" s="58" t="str">
        <f t="shared" si="479"/>
        <v/>
      </c>
      <c r="D2995" s="58" t="str">
        <f>IF(OR(E2995=0,E2995=""),"",COUNTIF($E$7:E2995,E2995)&amp;E2995)</f>
        <v/>
      </c>
      <c r="E2995" s="58" t="str">
        <f t="shared" si="480"/>
        <v/>
      </c>
      <c r="F2995" s="57">
        <f t="shared" si="481"/>
        <v>0</v>
      </c>
      <c r="H2995" s="51"/>
      <c r="I2995" s="50"/>
      <c r="J2995" s="50"/>
      <c r="K2995" s="50"/>
      <c r="L2995" s="55" t="str">
        <f t="shared" si="477"/>
        <v/>
      </c>
      <c r="M2995" s="48"/>
      <c r="N2995" s="49"/>
      <c r="O2995" s="50"/>
      <c r="P2995" s="81" t="str">
        <f t="shared" si="483"/>
        <v/>
      </c>
      <c r="Q2995" s="5"/>
      <c r="R2995" s="81" t="str">
        <f t="shared" si="482"/>
        <v/>
      </c>
    </row>
    <row r="2996" spans="2:18" ht="13" x14ac:dyDescent="0.3">
      <c r="B2996" s="58">
        <f t="shared" si="478"/>
        <v>0</v>
      </c>
      <c r="C2996" s="58" t="str">
        <f t="shared" si="479"/>
        <v/>
      </c>
      <c r="D2996" s="58" t="str">
        <f>IF(OR(E2996=0,E2996=""),"",COUNTIF($E$7:E2996,E2996)&amp;E2996)</f>
        <v/>
      </c>
      <c r="E2996" s="58" t="str">
        <f t="shared" si="480"/>
        <v/>
      </c>
      <c r="F2996" s="57">
        <f t="shared" si="481"/>
        <v>0</v>
      </c>
      <c r="H2996" s="51"/>
      <c r="I2996" s="50"/>
      <c r="J2996" s="50"/>
      <c r="K2996" s="50"/>
      <c r="L2996" s="55" t="str">
        <f t="shared" si="477"/>
        <v/>
      </c>
      <c r="M2996" s="48"/>
      <c r="N2996" s="49"/>
      <c r="O2996" s="50"/>
      <c r="P2996" s="81" t="str">
        <f t="shared" si="483"/>
        <v/>
      </c>
      <c r="Q2996" s="5"/>
      <c r="R2996" s="81" t="str">
        <f t="shared" si="482"/>
        <v/>
      </c>
    </row>
    <row r="2997" spans="2:18" ht="13" x14ac:dyDescent="0.3">
      <c r="B2997" s="58">
        <f t="shared" si="478"/>
        <v>0</v>
      </c>
      <c r="C2997" s="58" t="str">
        <f t="shared" si="479"/>
        <v/>
      </c>
      <c r="D2997" s="58" t="str">
        <f>IF(OR(E2997=0,E2997=""),"",COUNTIF($E$7:E2997,E2997)&amp;E2997)</f>
        <v/>
      </c>
      <c r="E2997" s="58" t="str">
        <f t="shared" si="480"/>
        <v/>
      </c>
      <c r="F2997" s="57">
        <f t="shared" si="481"/>
        <v>0</v>
      </c>
      <c r="H2997" s="51"/>
      <c r="I2997" s="50"/>
      <c r="J2997" s="50"/>
      <c r="K2997" s="50"/>
      <c r="L2997" s="55" t="str">
        <f t="shared" si="477"/>
        <v/>
      </c>
      <c r="M2997" s="48"/>
      <c r="N2997" s="49"/>
      <c r="O2997" s="50"/>
      <c r="P2997" s="81" t="str">
        <f t="shared" si="483"/>
        <v/>
      </c>
      <c r="Q2997" s="5"/>
      <c r="R2997" s="81" t="str">
        <f t="shared" si="482"/>
        <v/>
      </c>
    </row>
    <row r="2998" spans="2:18" ht="13" x14ac:dyDescent="0.3">
      <c r="B2998" s="58">
        <f t="shared" si="478"/>
        <v>0</v>
      </c>
      <c r="C2998" s="58" t="str">
        <f t="shared" si="479"/>
        <v/>
      </c>
      <c r="D2998" s="58" t="str">
        <f>IF(OR(E2998=0,E2998=""),"",COUNTIF($E$7:E2998,E2998)&amp;E2998)</f>
        <v/>
      </c>
      <c r="E2998" s="58" t="str">
        <f t="shared" si="480"/>
        <v/>
      </c>
      <c r="F2998" s="57">
        <f t="shared" si="481"/>
        <v>0</v>
      </c>
      <c r="H2998" s="51"/>
      <c r="I2998" s="50"/>
      <c r="J2998" s="50"/>
      <c r="K2998" s="50"/>
      <c r="L2998" s="55" t="str">
        <f t="shared" si="477"/>
        <v/>
      </c>
      <c r="M2998" s="48"/>
      <c r="N2998" s="49"/>
      <c r="O2998" s="50"/>
      <c r="P2998" s="81" t="str">
        <f t="shared" si="483"/>
        <v/>
      </c>
      <c r="Q2998" s="5"/>
      <c r="R2998" s="81" t="str">
        <f t="shared" si="482"/>
        <v/>
      </c>
    </row>
    <row r="2999" spans="2:18" ht="13" x14ac:dyDescent="0.3">
      <c r="B2999" s="58">
        <f t="shared" si="478"/>
        <v>0</v>
      </c>
      <c r="C2999" s="58" t="str">
        <f t="shared" si="479"/>
        <v/>
      </c>
      <c r="D2999" s="58" t="str">
        <f>IF(OR(E2999=0,E2999=""),"",COUNTIF($E$7:E2999,E2999)&amp;E2999)</f>
        <v/>
      </c>
      <c r="E2999" s="58" t="str">
        <f t="shared" si="480"/>
        <v/>
      </c>
      <c r="F2999" s="57">
        <f t="shared" si="481"/>
        <v>0</v>
      </c>
      <c r="H2999" s="51"/>
      <c r="I2999" s="50"/>
      <c r="J2999" s="50"/>
      <c r="K2999" s="50"/>
      <c r="L2999" s="55" t="str">
        <f t="shared" si="477"/>
        <v/>
      </c>
      <c r="M2999" s="48"/>
      <c r="N2999" s="49"/>
      <c r="O2999" s="50"/>
      <c r="P2999" s="81" t="str">
        <f t="shared" si="483"/>
        <v/>
      </c>
      <c r="Q2999" s="5"/>
      <c r="R2999" s="81" t="str">
        <f t="shared" si="482"/>
        <v/>
      </c>
    </row>
    <row r="3000" spans="2:18" ht="13" x14ac:dyDescent="0.3">
      <c r="B3000" s="58">
        <f t="shared" si="478"/>
        <v>0</v>
      </c>
      <c r="C3000" s="58" t="str">
        <f t="shared" si="479"/>
        <v/>
      </c>
      <c r="D3000" s="58" t="str">
        <f>IF(OR(E3000=0,E3000=""),"",COUNTIF($E$7:E3000,E3000)&amp;E3000)</f>
        <v/>
      </c>
      <c r="E3000" s="58" t="str">
        <f t="shared" si="480"/>
        <v/>
      </c>
      <c r="F3000" s="57">
        <f t="shared" si="481"/>
        <v>0</v>
      </c>
      <c r="H3000" s="51"/>
      <c r="I3000" s="50"/>
      <c r="J3000" s="50"/>
      <c r="K3000" s="50"/>
      <c r="L3000" s="55" t="str">
        <f t="shared" si="477"/>
        <v/>
      </c>
      <c r="M3000" s="48"/>
      <c r="N3000" s="49"/>
      <c r="O3000" s="50"/>
      <c r="P3000" s="81" t="str">
        <f t="shared" si="483"/>
        <v/>
      </c>
      <c r="Q3000" s="5"/>
      <c r="R3000" s="81" t="str">
        <f t="shared" si="482"/>
        <v/>
      </c>
    </row>
    <row r="3001" spans="2:18" ht="13" x14ac:dyDescent="0.3">
      <c r="B3001" s="58">
        <f t="shared" si="478"/>
        <v>0</v>
      </c>
      <c r="C3001" s="58" t="str">
        <f t="shared" si="479"/>
        <v/>
      </c>
      <c r="D3001" s="58" t="str">
        <f>IF(OR(E3001=0,E3001=""),"",COUNTIF($E$7:E3001,E3001)&amp;E3001)</f>
        <v/>
      </c>
      <c r="E3001" s="58" t="str">
        <f t="shared" si="480"/>
        <v/>
      </c>
      <c r="F3001" s="57">
        <f t="shared" si="481"/>
        <v>0</v>
      </c>
      <c r="H3001" s="51"/>
      <c r="I3001" s="50"/>
      <c r="J3001" s="50"/>
      <c r="K3001" s="50"/>
      <c r="L3001" s="55" t="str">
        <f t="shared" si="477"/>
        <v/>
      </c>
      <c r="M3001" s="48"/>
      <c r="N3001" s="49"/>
      <c r="O3001" s="50"/>
      <c r="P3001" s="81" t="str">
        <f t="shared" si="483"/>
        <v/>
      </c>
      <c r="Q3001" s="5"/>
      <c r="R3001" s="81" t="str">
        <f t="shared" si="482"/>
        <v/>
      </c>
    </row>
    <row r="3002" spans="2:18" ht="13" x14ac:dyDescent="0.3">
      <c r="B3002" s="58">
        <f t="shared" si="478"/>
        <v>0</v>
      </c>
      <c r="C3002" s="58" t="str">
        <f t="shared" si="479"/>
        <v/>
      </c>
      <c r="D3002" s="58" t="str">
        <f>IF(OR(E3002=0,E3002=""),"",COUNTIF($E$7:E3002,E3002)&amp;E3002)</f>
        <v/>
      </c>
      <c r="E3002" s="58" t="str">
        <f t="shared" si="480"/>
        <v/>
      </c>
      <c r="F3002" s="57">
        <f t="shared" si="481"/>
        <v>0</v>
      </c>
      <c r="H3002" s="51"/>
      <c r="I3002" s="50"/>
      <c r="J3002" s="50"/>
      <c r="K3002" s="50"/>
      <c r="L3002" s="55" t="str">
        <f t="shared" si="477"/>
        <v/>
      </c>
      <c r="M3002" s="48"/>
      <c r="N3002" s="49"/>
      <c r="O3002" s="50"/>
      <c r="P3002" s="81" t="str">
        <f t="shared" si="483"/>
        <v/>
      </c>
      <c r="Q3002" s="5"/>
      <c r="R3002" s="81" t="str">
        <f t="shared" si="482"/>
        <v/>
      </c>
    </row>
    <row r="3003" spans="2:18" ht="13" x14ac:dyDescent="0.3">
      <c r="B3003" s="58">
        <f t="shared" si="478"/>
        <v>0</v>
      </c>
      <c r="C3003" s="58" t="str">
        <f t="shared" si="479"/>
        <v/>
      </c>
      <c r="D3003" s="58" t="str">
        <f>IF(OR(E3003=0,E3003=""),"",COUNTIF($E$7:E3003,E3003)&amp;E3003)</f>
        <v/>
      </c>
      <c r="E3003" s="58" t="str">
        <f t="shared" si="480"/>
        <v/>
      </c>
      <c r="F3003" s="57">
        <f t="shared" si="481"/>
        <v>0</v>
      </c>
      <c r="H3003" s="51"/>
      <c r="I3003" s="50"/>
      <c r="J3003" s="50"/>
      <c r="K3003" s="50"/>
      <c r="L3003" s="55" t="str">
        <f t="shared" si="477"/>
        <v/>
      </c>
      <c r="M3003" s="48"/>
      <c r="N3003" s="49"/>
      <c r="O3003" s="50"/>
      <c r="P3003" s="81" t="str">
        <f t="shared" si="483"/>
        <v/>
      </c>
      <c r="Q3003" s="5"/>
      <c r="R3003" s="81" t="str">
        <f t="shared" si="482"/>
        <v/>
      </c>
    </row>
    <row r="3004" spans="2:18" ht="13" x14ac:dyDescent="0.3">
      <c r="B3004" s="58">
        <f t="shared" si="478"/>
        <v>0</v>
      </c>
      <c r="C3004" s="58" t="str">
        <f t="shared" si="479"/>
        <v/>
      </c>
      <c r="D3004" s="58" t="str">
        <f>IF(OR(E3004=0,E3004=""),"",COUNTIF($E$7:E3004,E3004)&amp;E3004)</f>
        <v/>
      </c>
      <c r="E3004" s="58" t="str">
        <f t="shared" si="480"/>
        <v/>
      </c>
      <c r="F3004" s="57">
        <f t="shared" si="481"/>
        <v>0</v>
      </c>
      <c r="H3004" s="51"/>
      <c r="I3004" s="50"/>
      <c r="J3004" s="50"/>
      <c r="K3004" s="50"/>
      <c r="L3004" s="55" t="str">
        <f t="shared" si="477"/>
        <v/>
      </c>
      <c r="M3004" s="48"/>
      <c r="N3004" s="49"/>
      <c r="O3004" s="50"/>
      <c r="P3004" s="81" t="str">
        <f t="shared" si="483"/>
        <v/>
      </c>
      <c r="Q3004" s="5"/>
      <c r="R3004" s="81" t="str">
        <f t="shared" si="482"/>
        <v/>
      </c>
    </row>
    <row r="3005" spans="2:18" ht="13" x14ac:dyDescent="0.3">
      <c r="B3005" s="58">
        <f t="shared" si="478"/>
        <v>0</v>
      </c>
      <c r="C3005" s="58" t="str">
        <f t="shared" si="479"/>
        <v/>
      </c>
      <c r="D3005" s="58" t="str">
        <f>IF(OR(E3005=0,E3005=""),"",COUNTIF($E$7:E3005,E3005)&amp;E3005)</f>
        <v/>
      </c>
      <c r="E3005" s="58" t="str">
        <f t="shared" si="480"/>
        <v/>
      </c>
      <c r="F3005" s="57">
        <f t="shared" si="481"/>
        <v>0</v>
      </c>
      <c r="H3005" s="51"/>
      <c r="I3005" s="50"/>
      <c r="J3005" s="50"/>
      <c r="K3005" s="50"/>
      <c r="L3005" s="55" t="str">
        <f t="shared" si="477"/>
        <v/>
      </c>
      <c r="M3005" s="48"/>
      <c r="N3005" s="49"/>
      <c r="O3005" s="50"/>
      <c r="P3005" s="81" t="str">
        <f t="shared" si="483"/>
        <v/>
      </c>
      <c r="Q3005" s="5"/>
      <c r="R3005" s="81" t="str">
        <f t="shared" si="482"/>
        <v/>
      </c>
    </row>
    <row r="3006" spans="2:18" ht="13" x14ac:dyDescent="0.3">
      <c r="B3006" s="58">
        <f t="shared" si="478"/>
        <v>0</v>
      </c>
      <c r="C3006" s="58" t="str">
        <f t="shared" si="479"/>
        <v/>
      </c>
      <c r="D3006" s="58" t="str">
        <f>IF(OR(E3006=0,E3006=""),"",COUNTIF($E$7:E3006,E3006)&amp;E3006)</f>
        <v/>
      </c>
      <c r="E3006" s="58" t="str">
        <f t="shared" si="480"/>
        <v/>
      </c>
      <c r="F3006" s="57">
        <f t="shared" si="481"/>
        <v>0</v>
      </c>
      <c r="H3006" s="51"/>
      <c r="I3006" s="50"/>
      <c r="J3006" s="50"/>
      <c r="K3006" s="50"/>
      <c r="L3006" s="55" t="str">
        <f t="shared" si="477"/>
        <v/>
      </c>
      <c r="M3006" s="48"/>
      <c r="N3006" s="49"/>
      <c r="O3006" s="50"/>
      <c r="P3006" s="81" t="str">
        <f t="shared" si="483"/>
        <v/>
      </c>
      <c r="Q3006" s="5"/>
      <c r="R3006" s="81" t="str">
        <f t="shared" si="482"/>
        <v/>
      </c>
    </row>
    <row r="3007" spans="2:18" ht="13" x14ac:dyDescent="0.3">
      <c r="B3007" s="58">
        <f t="shared" si="478"/>
        <v>0</v>
      </c>
      <c r="C3007" s="58" t="str">
        <f t="shared" si="479"/>
        <v/>
      </c>
      <c r="D3007" s="58" t="str">
        <f>IF(OR(E3007=0,E3007=""),"",COUNTIF($E$7:E3007,E3007)&amp;E3007)</f>
        <v/>
      </c>
      <c r="E3007" s="58" t="str">
        <f t="shared" si="480"/>
        <v/>
      </c>
      <c r="F3007" s="57">
        <f t="shared" si="481"/>
        <v>0</v>
      </c>
      <c r="H3007" s="51"/>
      <c r="I3007" s="50"/>
      <c r="J3007" s="50"/>
      <c r="K3007" s="50"/>
      <c r="L3007" s="55" t="str">
        <f t="shared" si="477"/>
        <v/>
      </c>
      <c r="M3007" s="48"/>
      <c r="N3007" s="49"/>
      <c r="O3007" s="50"/>
      <c r="P3007" s="81" t="str">
        <f t="shared" si="483"/>
        <v/>
      </c>
      <c r="Q3007" s="5"/>
      <c r="R3007" s="81" t="str">
        <f t="shared" si="482"/>
        <v/>
      </c>
    </row>
    <row r="3008" spans="2:18" ht="13" x14ac:dyDescent="0.3">
      <c r="B3008" s="58">
        <f t="shared" si="478"/>
        <v>0</v>
      </c>
      <c r="C3008" s="58" t="str">
        <f t="shared" si="479"/>
        <v/>
      </c>
      <c r="D3008" s="58" t="str">
        <f>IF(OR(E3008=0,E3008=""),"",COUNTIF($E$7:E3008,E3008)&amp;E3008)</f>
        <v/>
      </c>
      <c r="E3008" s="58" t="str">
        <f t="shared" si="480"/>
        <v/>
      </c>
      <c r="F3008" s="57">
        <f t="shared" si="481"/>
        <v>0</v>
      </c>
      <c r="H3008" s="51"/>
      <c r="I3008" s="50"/>
      <c r="J3008" s="50"/>
      <c r="K3008" s="50"/>
      <c r="L3008" s="55" t="str">
        <f t="shared" si="477"/>
        <v/>
      </c>
      <c r="M3008" s="48"/>
      <c r="N3008" s="49"/>
      <c r="O3008" s="50"/>
      <c r="P3008" s="81" t="str">
        <f t="shared" si="483"/>
        <v/>
      </c>
      <c r="Q3008" s="5"/>
      <c r="R3008" s="81" t="str">
        <f t="shared" si="482"/>
        <v/>
      </c>
    </row>
    <row r="3009" spans="2:18" ht="13" x14ac:dyDescent="0.3">
      <c r="B3009" s="58">
        <f t="shared" si="478"/>
        <v>0</v>
      </c>
      <c r="C3009" s="58" t="str">
        <f t="shared" si="479"/>
        <v/>
      </c>
      <c r="D3009" s="58" t="str">
        <f>IF(OR(E3009=0,E3009=""),"",COUNTIF($E$7:E3009,E3009)&amp;E3009)</f>
        <v/>
      </c>
      <c r="E3009" s="58" t="str">
        <f t="shared" si="480"/>
        <v/>
      </c>
      <c r="F3009" s="57">
        <f t="shared" si="481"/>
        <v>0</v>
      </c>
      <c r="H3009" s="51"/>
      <c r="I3009" s="50"/>
      <c r="J3009" s="50"/>
      <c r="K3009" s="50"/>
      <c r="L3009" s="55" t="str">
        <f t="shared" si="477"/>
        <v/>
      </c>
      <c r="M3009" s="48"/>
      <c r="N3009" s="49"/>
      <c r="O3009" s="50"/>
      <c r="P3009" s="81" t="str">
        <f t="shared" si="483"/>
        <v/>
      </c>
      <c r="Q3009" s="5"/>
      <c r="R3009" s="81" t="str">
        <f t="shared" si="482"/>
        <v/>
      </c>
    </row>
    <row r="3010" spans="2:18" ht="13" x14ac:dyDescent="0.3">
      <c r="B3010" s="58">
        <f t="shared" si="478"/>
        <v>0</v>
      </c>
      <c r="C3010" s="58" t="str">
        <f t="shared" si="479"/>
        <v/>
      </c>
      <c r="D3010" s="58" t="str">
        <f>IF(OR(E3010=0,E3010=""),"",COUNTIF($E$7:E3010,E3010)&amp;E3010)</f>
        <v/>
      </c>
      <c r="E3010" s="58" t="str">
        <f t="shared" si="480"/>
        <v/>
      </c>
      <c r="F3010" s="57">
        <f t="shared" si="481"/>
        <v>0</v>
      </c>
      <c r="H3010" s="51"/>
      <c r="I3010" s="50"/>
      <c r="J3010" s="50"/>
      <c r="K3010" s="50"/>
      <c r="L3010" s="55" t="str">
        <f t="shared" si="477"/>
        <v/>
      </c>
      <c r="M3010" s="48"/>
      <c r="N3010" s="49"/>
      <c r="O3010" s="50"/>
      <c r="P3010" s="81" t="str">
        <f t="shared" si="483"/>
        <v/>
      </c>
      <c r="Q3010" s="5"/>
      <c r="R3010" s="81" t="str">
        <f t="shared" si="482"/>
        <v/>
      </c>
    </row>
    <row r="3011" spans="2:18" ht="13" x14ac:dyDescent="0.3">
      <c r="B3011" s="58">
        <f t="shared" si="478"/>
        <v>0</v>
      </c>
      <c r="C3011" s="58" t="str">
        <f t="shared" si="479"/>
        <v/>
      </c>
      <c r="D3011" s="58" t="str">
        <f>IF(OR(E3011=0,E3011=""),"",COUNTIF($E$7:E3011,E3011)&amp;E3011)</f>
        <v/>
      </c>
      <c r="E3011" s="58" t="str">
        <f t="shared" si="480"/>
        <v/>
      </c>
      <c r="F3011" s="57">
        <f t="shared" si="481"/>
        <v>0</v>
      </c>
      <c r="H3011" s="51"/>
      <c r="I3011" s="50"/>
      <c r="J3011" s="50"/>
      <c r="K3011" s="50"/>
      <c r="L3011" s="55" t="str">
        <f t="shared" si="477"/>
        <v/>
      </c>
      <c r="M3011" s="48"/>
      <c r="N3011" s="49"/>
      <c r="O3011" s="50"/>
      <c r="P3011" s="81" t="str">
        <f t="shared" si="483"/>
        <v/>
      </c>
      <c r="Q3011" s="5"/>
      <c r="R3011" s="81" t="str">
        <f t="shared" si="482"/>
        <v/>
      </c>
    </row>
    <row r="3012" spans="2:18" ht="13" x14ac:dyDescent="0.3">
      <c r="B3012" s="58">
        <f t="shared" si="478"/>
        <v>0</v>
      </c>
      <c r="C3012" s="58" t="str">
        <f t="shared" si="479"/>
        <v/>
      </c>
      <c r="D3012" s="58" t="str">
        <f>IF(OR(E3012=0,E3012=""),"",COUNTIF($E$7:E3012,E3012)&amp;E3012)</f>
        <v/>
      </c>
      <c r="E3012" s="58" t="str">
        <f t="shared" si="480"/>
        <v/>
      </c>
      <c r="F3012" s="57">
        <f t="shared" si="481"/>
        <v>0</v>
      </c>
      <c r="H3012" s="51"/>
      <c r="I3012" s="50"/>
      <c r="J3012" s="50"/>
      <c r="K3012" s="50"/>
      <c r="L3012" s="55" t="str">
        <f t="shared" si="477"/>
        <v/>
      </c>
      <c r="M3012" s="48"/>
      <c r="N3012" s="49"/>
      <c r="O3012" s="50"/>
      <c r="P3012" s="81" t="str">
        <f t="shared" si="483"/>
        <v/>
      </c>
      <c r="Q3012" s="5"/>
      <c r="R3012" s="81" t="str">
        <f t="shared" si="482"/>
        <v/>
      </c>
    </row>
    <row r="3013" spans="2:18" ht="13" x14ac:dyDescent="0.3">
      <c r="B3013" s="58">
        <f t="shared" si="478"/>
        <v>0</v>
      </c>
      <c r="C3013" s="58" t="str">
        <f t="shared" si="479"/>
        <v/>
      </c>
      <c r="D3013" s="58" t="str">
        <f>IF(OR(E3013=0,E3013=""),"",COUNTIF($E$7:E3013,E3013)&amp;E3013)</f>
        <v/>
      </c>
      <c r="E3013" s="58" t="str">
        <f t="shared" si="480"/>
        <v/>
      </c>
      <c r="F3013" s="57">
        <f t="shared" si="481"/>
        <v>0</v>
      </c>
      <c r="H3013" s="51"/>
      <c r="I3013" s="50"/>
      <c r="J3013" s="50"/>
      <c r="K3013" s="50"/>
      <c r="L3013" s="55" t="str">
        <f t="shared" si="477"/>
        <v/>
      </c>
      <c r="M3013" s="48"/>
      <c r="N3013" s="49"/>
      <c r="O3013" s="50"/>
      <c r="P3013" s="81" t="str">
        <f t="shared" si="483"/>
        <v/>
      </c>
      <c r="Q3013" s="5"/>
      <c r="R3013" s="81" t="str">
        <f t="shared" si="482"/>
        <v/>
      </c>
    </row>
    <row r="3014" spans="2:18" ht="13" x14ac:dyDescent="0.3">
      <c r="B3014" s="58">
        <f t="shared" si="478"/>
        <v>0</v>
      </c>
      <c r="C3014" s="58" t="str">
        <f t="shared" si="479"/>
        <v/>
      </c>
      <c r="D3014" s="58" t="str">
        <f>IF(OR(E3014=0,E3014=""),"",COUNTIF($E$7:E3014,E3014)&amp;E3014)</f>
        <v/>
      </c>
      <c r="E3014" s="58" t="str">
        <f t="shared" si="480"/>
        <v/>
      </c>
      <c r="F3014" s="57">
        <f t="shared" si="481"/>
        <v>0</v>
      </c>
      <c r="H3014" s="51"/>
      <c r="I3014" s="50"/>
      <c r="J3014" s="50"/>
      <c r="K3014" s="50"/>
      <c r="L3014" s="55" t="str">
        <f t="shared" si="477"/>
        <v/>
      </c>
      <c r="M3014" s="48"/>
      <c r="N3014" s="49"/>
      <c r="O3014" s="50"/>
      <c r="P3014" s="81" t="str">
        <f t="shared" si="483"/>
        <v/>
      </c>
      <c r="Q3014" s="5"/>
      <c r="R3014" s="81" t="str">
        <f t="shared" si="482"/>
        <v/>
      </c>
    </row>
    <row r="3015" spans="2:18" ht="13" x14ac:dyDescent="0.3">
      <c r="B3015" s="58">
        <f t="shared" si="478"/>
        <v>0</v>
      </c>
      <c r="C3015" s="58" t="str">
        <f t="shared" si="479"/>
        <v/>
      </c>
      <c r="D3015" s="58" t="str">
        <f>IF(OR(E3015=0,E3015=""),"",COUNTIF($E$7:E3015,E3015)&amp;E3015)</f>
        <v/>
      </c>
      <c r="E3015" s="58" t="str">
        <f t="shared" si="480"/>
        <v/>
      </c>
      <c r="F3015" s="57">
        <f t="shared" si="481"/>
        <v>0</v>
      </c>
      <c r="H3015" s="51"/>
      <c r="I3015" s="50"/>
      <c r="J3015" s="50"/>
      <c r="K3015" s="50"/>
      <c r="L3015" s="55" t="str">
        <f t="shared" si="477"/>
        <v/>
      </c>
      <c r="M3015" s="48"/>
      <c r="N3015" s="49"/>
      <c r="O3015" s="50"/>
      <c r="P3015" s="81" t="str">
        <f t="shared" si="483"/>
        <v/>
      </c>
      <c r="Q3015" s="5"/>
      <c r="R3015" s="81" t="str">
        <f t="shared" si="482"/>
        <v/>
      </c>
    </row>
    <row r="3016" spans="2:18" ht="13" x14ac:dyDescent="0.3">
      <c r="B3016" s="58">
        <f t="shared" si="478"/>
        <v>0</v>
      </c>
      <c r="C3016" s="58" t="str">
        <f t="shared" si="479"/>
        <v/>
      </c>
      <c r="D3016" s="58" t="str">
        <f>IF(OR(E3016=0,E3016=""),"",COUNTIF($E$7:E3016,E3016)&amp;E3016)</f>
        <v/>
      </c>
      <c r="E3016" s="58" t="str">
        <f t="shared" si="480"/>
        <v/>
      </c>
      <c r="F3016" s="57">
        <f t="shared" si="481"/>
        <v>0</v>
      </c>
      <c r="H3016" s="51"/>
      <c r="I3016" s="50"/>
      <c r="J3016" s="50"/>
      <c r="K3016" s="50"/>
      <c r="L3016" s="55" t="str">
        <f t="shared" si="477"/>
        <v/>
      </c>
      <c r="M3016" s="48"/>
      <c r="N3016" s="49"/>
      <c r="O3016" s="50"/>
      <c r="P3016" s="81" t="str">
        <f t="shared" si="483"/>
        <v/>
      </c>
      <c r="Q3016" s="5"/>
      <c r="R3016" s="81" t="str">
        <f t="shared" si="482"/>
        <v/>
      </c>
    </row>
    <row r="3017" spans="2:18" ht="13" x14ac:dyDescent="0.3">
      <c r="B3017" s="58">
        <f t="shared" si="478"/>
        <v>0</v>
      </c>
      <c r="C3017" s="58" t="str">
        <f t="shared" si="479"/>
        <v/>
      </c>
      <c r="D3017" s="58" t="str">
        <f>IF(OR(E3017=0,E3017=""),"",COUNTIF($E$7:E3017,E3017)&amp;E3017)</f>
        <v/>
      </c>
      <c r="E3017" s="58" t="str">
        <f t="shared" si="480"/>
        <v/>
      </c>
      <c r="F3017" s="57">
        <f t="shared" si="481"/>
        <v>0</v>
      </c>
      <c r="H3017" s="51"/>
      <c r="I3017" s="50"/>
      <c r="J3017" s="50"/>
      <c r="K3017" s="50"/>
      <c r="L3017" s="55" t="str">
        <f t="shared" ref="L3017:L3066" si="484">IFERROR(IF(K3017="","",VLOOKUP(K3017,T_Akun,2,0)),"Cek Kembali Kode Akun nya!!!")</f>
        <v/>
      </c>
      <c r="M3017" s="48"/>
      <c r="N3017" s="49"/>
      <c r="O3017" s="50"/>
      <c r="P3017" s="81" t="str">
        <f t="shared" si="483"/>
        <v/>
      </c>
      <c r="Q3017" s="5"/>
      <c r="R3017" s="81" t="str">
        <f t="shared" si="482"/>
        <v/>
      </c>
    </row>
    <row r="3018" spans="2:18" ht="13" x14ac:dyDescent="0.3">
      <c r="B3018" s="58">
        <f t="shared" si="478"/>
        <v>0</v>
      </c>
      <c r="C3018" s="58" t="str">
        <f t="shared" si="479"/>
        <v/>
      </c>
      <c r="D3018" s="58" t="str">
        <f>IF(OR(E3018=0,E3018=""),"",COUNTIF($E$7:E3018,E3018)&amp;E3018)</f>
        <v/>
      </c>
      <c r="E3018" s="58" t="str">
        <f t="shared" si="480"/>
        <v/>
      </c>
      <c r="F3018" s="57">
        <f t="shared" si="481"/>
        <v>0</v>
      </c>
      <c r="H3018" s="51"/>
      <c r="I3018" s="50"/>
      <c r="J3018" s="50"/>
      <c r="K3018" s="50"/>
      <c r="L3018" s="55" t="str">
        <f t="shared" si="484"/>
        <v/>
      </c>
      <c r="M3018" s="48"/>
      <c r="N3018" s="49"/>
      <c r="O3018" s="50"/>
      <c r="P3018" s="81" t="str">
        <f t="shared" si="483"/>
        <v/>
      </c>
      <c r="Q3018" s="5"/>
      <c r="R3018" s="81" t="str">
        <f t="shared" si="482"/>
        <v/>
      </c>
    </row>
    <row r="3019" spans="2:18" ht="13" x14ac:dyDescent="0.3">
      <c r="B3019" s="58">
        <f t="shared" si="478"/>
        <v>0</v>
      </c>
      <c r="C3019" s="58" t="str">
        <f t="shared" si="479"/>
        <v/>
      </c>
      <c r="D3019" s="58" t="str">
        <f>IF(OR(E3019=0,E3019=""),"",COUNTIF($E$7:E3019,E3019)&amp;E3019)</f>
        <v/>
      </c>
      <c r="E3019" s="58" t="str">
        <f t="shared" si="480"/>
        <v/>
      </c>
      <c r="F3019" s="57">
        <f t="shared" si="481"/>
        <v>0</v>
      </c>
      <c r="H3019" s="51"/>
      <c r="I3019" s="50"/>
      <c r="J3019" s="50"/>
      <c r="K3019" s="50"/>
      <c r="L3019" s="55" t="str">
        <f t="shared" si="484"/>
        <v/>
      </c>
      <c r="M3019" s="48"/>
      <c r="N3019" s="49"/>
      <c r="O3019" s="50"/>
      <c r="P3019" s="81" t="str">
        <f t="shared" si="483"/>
        <v/>
      </c>
      <c r="Q3019" s="5"/>
      <c r="R3019" s="81" t="str">
        <f t="shared" si="482"/>
        <v/>
      </c>
    </row>
    <row r="3020" spans="2:18" ht="13" x14ac:dyDescent="0.3">
      <c r="B3020" s="58">
        <f t="shared" si="478"/>
        <v>0</v>
      </c>
      <c r="C3020" s="58" t="str">
        <f t="shared" si="479"/>
        <v/>
      </c>
      <c r="D3020" s="58" t="str">
        <f>IF(OR(E3020=0,E3020=""),"",COUNTIF($E$7:E3020,E3020)&amp;E3020)</f>
        <v/>
      </c>
      <c r="E3020" s="58" t="str">
        <f t="shared" si="480"/>
        <v/>
      </c>
      <c r="F3020" s="57">
        <f t="shared" si="481"/>
        <v>0</v>
      </c>
      <c r="H3020" s="51"/>
      <c r="I3020" s="50"/>
      <c r="J3020" s="50"/>
      <c r="K3020" s="50"/>
      <c r="L3020" s="55" t="str">
        <f t="shared" si="484"/>
        <v/>
      </c>
      <c r="M3020" s="48"/>
      <c r="N3020" s="49"/>
      <c r="O3020" s="50"/>
      <c r="P3020" s="81" t="str">
        <f t="shared" si="483"/>
        <v/>
      </c>
      <c r="Q3020" s="5"/>
      <c r="R3020" s="81" t="str">
        <f t="shared" si="482"/>
        <v/>
      </c>
    </row>
    <row r="3021" spans="2:18" ht="13" x14ac:dyDescent="0.3">
      <c r="B3021" s="58">
        <f t="shared" si="478"/>
        <v>0</v>
      </c>
      <c r="C3021" s="58" t="str">
        <f t="shared" si="479"/>
        <v/>
      </c>
      <c r="D3021" s="58" t="str">
        <f>IF(OR(E3021=0,E3021=""),"",COUNTIF($E$7:E3021,E3021)&amp;E3021)</f>
        <v/>
      </c>
      <c r="E3021" s="58" t="str">
        <f t="shared" si="480"/>
        <v/>
      </c>
      <c r="F3021" s="57">
        <f t="shared" si="481"/>
        <v>0</v>
      </c>
      <c r="H3021" s="51"/>
      <c r="I3021" s="50"/>
      <c r="J3021" s="50"/>
      <c r="K3021" s="50"/>
      <c r="L3021" s="55" t="str">
        <f t="shared" si="484"/>
        <v/>
      </c>
      <c r="M3021" s="48"/>
      <c r="N3021" s="49"/>
      <c r="O3021" s="50"/>
      <c r="P3021" s="81" t="str">
        <f t="shared" si="483"/>
        <v/>
      </c>
      <c r="Q3021" s="5"/>
      <c r="R3021" s="81" t="str">
        <f t="shared" si="482"/>
        <v/>
      </c>
    </row>
    <row r="3022" spans="2:18" ht="13" x14ac:dyDescent="0.3">
      <c r="B3022" s="58">
        <f t="shared" si="478"/>
        <v>0</v>
      </c>
      <c r="C3022" s="58" t="str">
        <f t="shared" si="479"/>
        <v/>
      </c>
      <c r="D3022" s="58" t="str">
        <f>IF(OR(E3022=0,E3022=""),"",COUNTIF($E$7:E3022,E3022)&amp;E3022)</f>
        <v/>
      </c>
      <c r="E3022" s="58" t="str">
        <f t="shared" si="480"/>
        <v/>
      </c>
      <c r="F3022" s="57">
        <f t="shared" si="481"/>
        <v>0</v>
      </c>
      <c r="H3022" s="51"/>
      <c r="I3022" s="50"/>
      <c r="J3022" s="50"/>
      <c r="K3022" s="50"/>
      <c r="L3022" s="55" t="str">
        <f t="shared" si="484"/>
        <v/>
      </c>
      <c r="M3022" s="48"/>
      <c r="N3022" s="49"/>
      <c r="O3022" s="50"/>
      <c r="P3022" s="81" t="str">
        <f t="shared" si="483"/>
        <v/>
      </c>
      <c r="Q3022" s="5"/>
      <c r="R3022" s="81" t="str">
        <f t="shared" si="482"/>
        <v/>
      </c>
    </row>
    <row r="3023" spans="2:18" ht="13" x14ac:dyDescent="0.3">
      <c r="B3023" s="58">
        <f t="shared" si="478"/>
        <v>0</v>
      </c>
      <c r="C3023" s="58" t="str">
        <f t="shared" si="479"/>
        <v/>
      </c>
      <c r="D3023" s="58" t="str">
        <f>IF(OR(E3023=0,E3023=""),"",COUNTIF($E$7:E3023,E3023)&amp;E3023)</f>
        <v/>
      </c>
      <c r="E3023" s="58" t="str">
        <f t="shared" si="480"/>
        <v/>
      </c>
      <c r="F3023" s="57">
        <f t="shared" si="481"/>
        <v>0</v>
      </c>
      <c r="H3023" s="51"/>
      <c r="I3023" s="50"/>
      <c r="J3023" s="50"/>
      <c r="K3023" s="50"/>
      <c r="L3023" s="55" t="str">
        <f t="shared" si="484"/>
        <v/>
      </c>
      <c r="M3023" s="48"/>
      <c r="N3023" s="49"/>
      <c r="O3023" s="50"/>
      <c r="P3023" s="81" t="str">
        <f t="shared" si="483"/>
        <v/>
      </c>
      <c r="Q3023" s="5"/>
      <c r="R3023" s="81" t="str">
        <f t="shared" si="482"/>
        <v/>
      </c>
    </row>
    <row r="3024" spans="2:18" ht="13" x14ac:dyDescent="0.3">
      <c r="B3024" s="58">
        <f t="shared" si="478"/>
        <v>0</v>
      </c>
      <c r="C3024" s="58" t="str">
        <f t="shared" si="479"/>
        <v/>
      </c>
      <c r="D3024" s="58" t="str">
        <f>IF(OR(E3024=0,E3024=""),"",COUNTIF($E$7:E3024,E3024)&amp;E3024)</f>
        <v/>
      </c>
      <c r="E3024" s="58" t="str">
        <f t="shared" si="480"/>
        <v/>
      </c>
      <c r="F3024" s="57">
        <f t="shared" si="481"/>
        <v>0</v>
      </c>
      <c r="H3024" s="51"/>
      <c r="I3024" s="50"/>
      <c r="J3024" s="50"/>
      <c r="K3024" s="50"/>
      <c r="L3024" s="55" t="str">
        <f t="shared" si="484"/>
        <v/>
      </c>
      <c r="M3024" s="48"/>
      <c r="N3024" s="49"/>
      <c r="O3024" s="50"/>
      <c r="P3024" s="81" t="str">
        <f t="shared" si="483"/>
        <v/>
      </c>
      <c r="Q3024" s="5"/>
      <c r="R3024" s="81" t="str">
        <f t="shared" si="482"/>
        <v/>
      </c>
    </row>
    <row r="3025" spans="2:18" ht="13" x14ac:dyDescent="0.3">
      <c r="B3025" s="58">
        <f t="shared" si="478"/>
        <v>0</v>
      </c>
      <c r="C3025" s="58" t="str">
        <f t="shared" si="479"/>
        <v/>
      </c>
      <c r="D3025" s="58" t="str">
        <f>IF(OR(E3025=0,E3025=""),"",COUNTIF($E$7:E3025,E3025)&amp;E3025)</f>
        <v/>
      </c>
      <c r="E3025" s="58" t="str">
        <f t="shared" si="480"/>
        <v/>
      </c>
      <c r="F3025" s="57">
        <f t="shared" si="481"/>
        <v>0</v>
      </c>
      <c r="H3025" s="51"/>
      <c r="I3025" s="50"/>
      <c r="J3025" s="50"/>
      <c r="K3025" s="50"/>
      <c r="L3025" s="55" t="str">
        <f t="shared" si="484"/>
        <v/>
      </c>
      <c r="M3025" s="48"/>
      <c r="N3025" s="49"/>
      <c r="O3025" s="50"/>
      <c r="P3025" s="81" t="str">
        <f t="shared" si="483"/>
        <v/>
      </c>
      <c r="Q3025" s="5"/>
      <c r="R3025" s="81" t="str">
        <f t="shared" si="482"/>
        <v/>
      </c>
    </row>
    <row r="3026" spans="2:18" ht="13" x14ac:dyDescent="0.3">
      <c r="B3026" s="58">
        <f t="shared" si="478"/>
        <v>0</v>
      </c>
      <c r="C3026" s="58" t="str">
        <f t="shared" si="479"/>
        <v/>
      </c>
      <c r="D3026" s="58" t="str">
        <f>IF(OR(E3026=0,E3026=""),"",COUNTIF($E$7:E3026,E3026)&amp;E3026)</f>
        <v/>
      </c>
      <c r="E3026" s="58" t="str">
        <f t="shared" si="480"/>
        <v/>
      </c>
      <c r="F3026" s="57">
        <f t="shared" si="481"/>
        <v>0</v>
      </c>
      <c r="H3026" s="51"/>
      <c r="I3026" s="50"/>
      <c r="J3026" s="50"/>
      <c r="K3026" s="50"/>
      <c r="L3026" s="55" t="str">
        <f t="shared" si="484"/>
        <v/>
      </c>
      <c r="M3026" s="48"/>
      <c r="N3026" s="49"/>
      <c r="O3026" s="50"/>
      <c r="P3026" s="81" t="str">
        <f t="shared" si="483"/>
        <v/>
      </c>
      <c r="Q3026" s="5"/>
      <c r="R3026" s="81" t="str">
        <f t="shared" si="482"/>
        <v/>
      </c>
    </row>
    <row r="3027" spans="2:18" ht="13" x14ac:dyDescent="0.3">
      <c r="B3027" s="58">
        <f t="shared" si="478"/>
        <v>0</v>
      </c>
      <c r="C3027" s="58" t="str">
        <f t="shared" si="479"/>
        <v/>
      </c>
      <c r="D3027" s="58" t="str">
        <f>IF(OR(E3027=0,E3027=""),"",COUNTIF($E$7:E3027,E3027)&amp;E3027)</f>
        <v/>
      </c>
      <c r="E3027" s="58" t="str">
        <f t="shared" si="480"/>
        <v/>
      </c>
      <c r="F3027" s="57">
        <f t="shared" si="481"/>
        <v>0</v>
      </c>
      <c r="H3027" s="51"/>
      <c r="I3027" s="50"/>
      <c r="J3027" s="50"/>
      <c r="K3027" s="50"/>
      <c r="L3027" s="55" t="str">
        <f t="shared" si="484"/>
        <v/>
      </c>
      <c r="M3027" s="48"/>
      <c r="N3027" s="49"/>
      <c r="O3027" s="50"/>
      <c r="P3027" s="81" t="str">
        <f t="shared" si="483"/>
        <v/>
      </c>
      <c r="Q3027" s="5"/>
      <c r="R3027" s="81" t="str">
        <f t="shared" si="482"/>
        <v/>
      </c>
    </row>
    <row r="3028" spans="2:18" ht="13" x14ac:dyDescent="0.3">
      <c r="B3028" s="58">
        <f t="shared" si="478"/>
        <v>0</v>
      </c>
      <c r="C3028" s="58" t="str">
        <f t="shared" si="479"/>
        <v/>
      </c>
      <c r="D3028" s="58" t="str">
        <f>IF(OR(E3028=0,E3028=""),"",COUNTIF($E$7:E3028,E3028)&amp;E3028)</f>
        <v/>
      </c>
      <c r="E3028" s="58" t="str">
        <f t="shared" si="480"/>
        <v/>
      </c>
      <c r="F3028" s="57">
        <f t="shared" si="481"/>
        <v>0</v>
      </c>
      <c r="H3028" s="51"/>
      <c r="I3028" s="50"/>
      <c r="J3028" s="50"/>
      <c r="K3028" s="50"/>
      <c r="L3028" s="55" t="str">
        <f t="shared" si="484"/>
        <v/>
      </c>
      <c r="M3028" s="48"/>
      <c r="N3028" s="49"/>
      <c r="O3028" s="50"/>
      <c r="P3028" s="81" t="str">
        <f t="shared" si="483"/>
        <v/>
      </c>
      <c r="Q3028" s="5"/>
      <c r="R3028" s="81" t="str">
        <f t="shared" si="482"/>
        <v/>
      </c>
    </row>
    <row r="3029" spans="2:18" ht="13" x14ac:dyDescent="0.3">
      <c r="B3029" s="58">
        <f t="shared" si="478"/>
        <v>0</v>
      </c>
      <c r="C3029" s="58" t="str">
        <f t="shared" si="479"/>
        <v/>
      </c>
      <c r="D3029" s="58" t="str">
        <f>IF(OR(E3029=0,E3029=""),"",COUNTIF($E$7:E3029,E3029)&amp;E3029)</f>
        <v/>
      </c>
      <c r="E3029" s="58" t="str">
        <f t="shared" si="480"/>
        <v/>
      </c>
      <c r="F3029" s="57">
        <f t="shared" si="481"/>
        <v>0</v>
      </c>
      <c r="H3029" s="51"/>
      <c r="I3029" s="50"/>
      <c r="J3029" s="50"/>
      <c r="K3029" s="50"/>
      <c r="L3029" s="55" t="str">
        <f t="shared" si="484"/>
        <v/>
      </c>
      <c r="M3029" s="48"/>
      <c r="N3029" s="49"/>
      <c r="O3029" s="50"/>
      <c r="P3029" s="81" t="str">
        <f t="shared" si="483"/>
        <v/>
      </c>
      <c r="Q3029" s="5"/>
      <c r="R3029" s="81" t="str">
        <f t="shared" si="482"/>
        <v/>
      </c>
    </row>
    <row r="3030" spans="2:18" ht="13" x14ac:dyDescent="0.3">
      <c r="B3030" s="58">
        <f t="shared" si="478"/>
        <v>0</v>
      </c>
      <c r="C3030" s="58" t="str">
        <f t="shared" si="479"/>
        <v/>
      </c>
      <c r="D3030" s="58" t="str">
        <f>IF(OR(E3030=0,E3030=""),"",COUNTIF($E$7:E3030,E3030)&amp;E3030)</f>
        <v/>
      </c>
      <c r="E3030" s="58" t="str">
        <f t="shared" si="480"/>
        <v/>
      </c>
      <c r="F3030" s="57">
        <f t="shared" si="481"/>
        <v>0</v>
      </c>
      <c r="H3030" s="51"/>
      <c r="I3030" s="50"/>
      <c r="J3030" s="50"/>
      <c r="K3030" s="50"/>
      <c r="L3030" s="55" t="str">
        <f t="shared" si="484"/>
        <v/>
      </c>
      <c r="M3030" s="48"/>
      <c r="N3030" s="49"/>
      <c r="O3030" s="50"/>
      <c r="P3030" s="81" t="str">
        <f t="shared" si="483"/>
        <v/>
      </c>
      <c r="Q3030" s="5"/>
      <c r="R3030" s="81" t="str">
        <f t="shared" si="482"/>
        <v/>
      </c>
    </row>
    <row r="3031" spans="2:18" ht="13" x14ac:dyDescent="0.3">
      <c r="B3031" s="58">
        <f t="shared" si="478"/>
        <v>0</v>
      </c>
      <c r="C3031" s="58" t="str">
        <f t="shared" si="479"/>
        <v/>
      </c>
      <c r="D3031" s="58" t="str">
        <f>IF(OR(E3031=0,E3031=""),"",COUNTIF($E$7:E3031,E3031)&amp;E3031)</f>
        <v/>
      </c>
      <c r="E3031" s="58" t="str">
        <f t="shared" si="480"/>
        <v/>
      </c>
      <c r="F3031" s="57">
        <f t="shared" si="481"/>
        <v>0</v>
      </c>
      <c r="H3031" s="51"/>
      <c r="I3031" s="50"/>
      <c r="J3031" s="50"/>
      <c r="K3031" s="50"/>
      <c r="L3031" s="55" t="str">
        <f t="shared" si="484"/>
        <v/>
      </c>
      <c r="M3031" s="48"/>
      <c r="N3031" s="49"/>
      <c r="O3031" s="50"/>
      <c r="P3031" s="81" t="str">
        <f t="shared" si="483"/>
        <v/>
      </c>
      <c r="Q3031" s="5"/>
      <c r="R3031" s="81" t="str">
        <f t="shared" si="482"/>
        <v/>
      </c>
    </row>
    <row r="3032" spans="2:18" ht="13" x14ac:dyDescent="0.3">
      <c r="B3032" s="58">
        <f t="shared" si="478"/>
        <v>0</v>
      </c>
      <c r="C3032" s="58" t="str">
        <f t="shared" si="479"/>
        <v/>
      </c>
      <c r="D3032" s="58" t="str">
        <f>IF(OR(E3032=0,E3032=""),"",COUNTIF($E$7:E3032,E3032)&amp;E3032)</f>
        <v/>
      </c>
      <c r="E3032" s="58" t="str">
        <f t="shared" si="480"/>
        <v/>
      </c>
      <c r="F3032" s="57">
        <f t="shared" si="481"/>
        <v>0</v>
      </c>
      <c r="H3032" s="51"/>
      <c r="I3032" s="50"/>
      <c r="J3032" s="50"/>
      <c r="K3032" s="50"/>
      <c r="L3032" s="55" t="str">
        <f t="shared" si="484"/>
        <v/>
      </c>
      <c r="M3032" s="48"/>
      <c r="N3032" s="49"/>
      <c r="O3032" s="50"/>
      <c r="P3032" s="81" t="str">
        <f t="shared" si="483"/>
        <v/>
      </c>
      <c r="Q3032" s="5"/>
      <c r="R3032" s="81" t="str">
        <f t="shared" si="482"/>
        <v/>
      </c>
    </row>
    <row r="3033" spans="2:18" ht="13" x14ac:dyDescent="0.3">
      <c r="B3033" s="58">
        <f t="shared" si="478"/>
        <v>0</v>
      </c>
      <c r="C3033" s="58" t="str">
        <f t="shared" si="479"/>
        <v/>
      </c>
      <c r="D3033" s="58" t="str">
        <f>IF(OR(E3033=0,E3033=""),"",COUNTIF($E$7:E3033,E3033)&amp;E3033)</f>
        <v/>
      </c>
      <c r="E3033" s="58" t="str">
        <f t="shared" si="480"/>
        <v/>
      </c>
      <c r="F3033" s="57">
        <f t="shared" si="481"/>
        <v>0</v>
      </c>
      <c r="H3033" s="51"/>
      <c r="I3033" s="50"/>
      <c r="J3033" s="50"/>
      <c r="K3033" s="50"/>
      <c r="L3033" s="55" t="str">
        <f t="shared" si="484"/>
        <v/>
      </c>
      <c r="M3033" s="48"/>
      <c r="N3033" s="49"/>
      <c r="O3033" s="50"/>
      <c r="P3033" s="81" t="str">
        <f t="shared" si="483"/>
        <v/>
      </c>
      <c r="Q3033" s="5"/>
      <c r="R3033" s="81" t="str">
        <f t="shared" si="482"/>
        <v/>
      </c>
    </row>
    <row r="3034" spans="2:18" ht="13" x14ac:dyDescent="0.3">
      <c r="B3034" s="58">
        <f t="shared" si="478"/>
        <v>0</v>
      </c>
      <c r="C3034" s="58" t="str">
        <f t="shared" si="479"/>
        <v/>
      </c>
      <c r="D3034" s="58" t="str">
        <f>IF(OR(E3034=0,E3034=""),"",COUNTIF($E$7:E3034,E3034)&amp;E3034)</f>
        <v/>
      </c>
      <c r="E3034" s="58" t="str">
        <f t="shared" si="480"/>
        <v/>
      </c>
      <c r="F3034" s="57">
        <f t="shared" si="481"/>
        <v>0</v>
      </c>
      <c r="H3034" s="51"/>
      <c r="I3034" s="50"/>
      <c r="J3034" s="50"/>
      <c r="K3034" s="50"/>
      <c r="L3034" s="55" t="str">
        <f t="shared" si="484"/>
        <v/>
      </c>
      <c r="M3034" s="48"/>
      <c r="N3034" s="49"/>
      <c r="O3034" s="50"/>
      <c r="P3034" s="81" t="str">
        <f t="shared" si="483"/>
        <v/>
      </c>
      <c r="Q3034" s="5"/>
      <c r="R3034" s="81" t="str">
        <f t="shared" si="482"/>
        <v/>
      </c>
    </row>
    <row r="3035" spans="2:18" ht="13" x14ac:dyDescent="0.3">
      <c r="B3035" s="58">
        <f t="shared" si="478"/>
        <v>0</v>
      </c>
      <c r="C3035" s="58" t="str">
        <f t="shared" si="479"/>
        <v/>
      </c>
      <c r="D3035" s="58" t="str">
        <f>IF(OR(E3035=0,E3035=""),"",COUNTIF($E$7:E3035,E3035)&amp;E3035)</f>
        <v/>
      </c>
      <c r="E3035" s="58" t="str">
        <f t="shared" si="480"/>
        <v/>
      </c>
      <c r="F3035" s="57">
        <f t="shared" si="481"/>
        <v>0</v>
      </c>
      <c r="H3035" s="51"/>
      <c r="I3035" s="50"/>
      <c r="J3035" s="50"/>
      <c r="K3035" s="50"/>
      <c r="L3035" s="55" t="str">
        <f t="shared" si="484"/>
        <v/>
      </c>
      <c r="M3035" s="48"/>
      <c r="N3035" s="49"/>
      <c r="O3035" s="50"/>
      <c r="P3035" s="81" t="str">
        <f t="shared" si="483"/>
        <v/>
      </c>
      <c r="Q3035" s="5"/>
      <c r="R3035" s="81" t="str">
        <f t="shared" si="482"/>
        <v/>
      </c>
    </row>
    <row r="3036" spans="2:18" ht="13" x14ac:dyDescent="0.3">
      <c r="B3036" s="58">
        <f t="shared" si="478"/>
        <v>0</v>
      </c>
      <c r="C3036" s="58" t="str">
        <f t="shared" si="479"/>
        <v/>
      </c>
      <c r="D3036" s="58" t="str">
        <f>IF(OR(E3036=0,E3036=""),"",COUNTIF($E$7:E3036,E3036)&amp;E3036)</f>
        <v/>
      </c>
      <c r="E3036" s="58" t="str">
        <f t="shared" si="480"/>
        <v/>
      </c>
      <c r="F3036" s="57">
        <f t="shared" si="481"/>
        <v>0</v>
      </c>
      <c r="H3036" s="51"/>
      <c r="I3036" s="50"/>
      <c r="J3036" s="50"/>
      <c r="K3036" s="50"/>
      <c r="L3036" s="55" t="str">
        <f t="shared" si="484"/>
        <v/>
      </c>
      <c r="M3036" s="48"/>
      <c r="N3036" s="49"/>
      <c r="O3036" s="50"/>
      <c r="P3036" s="81" t="str">
        <f t="shared" si="483"/>
        <v/>
      </c>
      <c r="Q3036" s="5"/>
      <c r="R3036" s="81" t="str">
        <f t="shared" si="482"/>
        <v/>
      </c>
    </row>
    <row r="3037" spans="2:18" ht="13" x14ac:dyDescent="0.3">
      <c r="B3037" s="58">
        <f t="shared" si="478"/>
        <v>0</v>
      </c>
      <c r="C3037" s="58" t="str">
        <f t="shared" si="479"/>
        <v/>
      </c>
      <c r="D3037" s="58" t="str">
        <f>IF(OR(E3037=0,E3037=""),"",COUNTIF($E$7:E3037,E3037)&amp;E3037)</f>
        <v/>
      </c>
      <c r="E3037" s="58" t="str">
        <f t="shared" si="480"/>
        <v/>
      </c>
      <c r="F3037" s="57">
        <f t="shared" si="481"/>
        <v>0</v>
      </c>
      <c r="H3037" s="51"/>
      <c r="I3037" s="50"/>
      <c r="J3037" s="50"/>
      <c r="K3037" s="50"/>
      <c r="L3037" s="55" t="str">
        <f t="shared" si="484"/>
        <v/>
      </c>
      <c r="M3037" s="48"/>
      <c r="N3037" s="49"/>
      <c r="O3037" s="50"/>
      <c r="P3037" s="81" t="str">
        <f t="shared" si="483"/>
        <v/>
      </c>
      <c r="Q3037" s="5"/>
      <c r="R3037" s="81" t="str">
        <f t="shared" si="482"/>
        <v/>
      </c>
    </row>
    <row r="3038" spans="2:18" ht="13" x14ac:dyDescent="0.3">
      <c r="B3038" s="58">
        <f t="shared" si="478"/>
        <v>0</v>
      </c>
      <c r="C3038" s="58" t="str">
        <f t="shared" si="479"/>
        <v/>
      </c>
      <c r="D3038" s="58" t="str">
        <f>IF(OR(E3038=0,E3038=""),"",COUNTIF($E$7:E3038,E3038)&amp;E3038)</f>
        <v/>
      </c>
      <c r="E3038" s="58" t="str">
        <f t="shared" si="480"/>
        <v/>
      </c>
      <c r="F3038" s="57">
        <f t="shared" si="481"/>
        <v>0</v>
      </c>
      <c r="H3038" s="51"/>
      <c r="I3038" s="50"/>
      <c r="J3038" s="50"/>
      <c r="K3038" s="50"/>
      <c r="L3038" s="55" t="str">
        <f t="shared" si="484"/>
        <v/>
      </c>
      <c r="M3038" s="48"/>
      <c r="N3038" s="49"/>
      <c r="O3038" s="50"/>
      <c r="P3038" s="81" t="str">
        <f t="shared" si="483"/>
        <v/>
      </c>
      <c r="Q3038" s="5"/>
      <c r="R3038" s="81" t="str">
        <f t="shared" si="482"/>
        <v/>
      </c>
    </row>
    <row r="3039" spans="2:18" ht="13" x14ac:dyDescent="0.3">
      <c r="B3039" s="58">
        <f t="shared" si="478"/>
        <v>0</v>
      </c>
      <c r="C3039" s="58" t="str">
        <f t="shared" si="479"/>
        <v/>
      </c>
      <c r="D3039" s="58" t="str">
        <f>IF(OR(E3039=0,E3039=""),"",COUNTIF($E$7:E3039,E3039)&amp;E3039)</f>
        <v/>
      </c>
      <c r="E3039" s="58" t="str">
        <f t="shared" si="480"/>
        <v/>
      </c>
      <c r="F3039" s="57">
        <f t="shared" si="481"/>
        <v>0</v>
      </c>
      <c r="H3039" s="51"/>
      <c r="I3039" s="50"/>
      <c r="J3039" s="50"/>
      <c r="K3039" s="50"/>
      <c r="L3039" s="55" t="str">
        <f t="shared" si="484"/>
        <v/>
      </c>
      <c r="M3039" s="48"/>
      <c r="N3039" s="49"/>
      <c r="O3039" s="50"/>
      <c r="P3039" s="81" t="str">
        <f t="shared" si="483"/>
        <v/>
      </c>
      <c r="Q3039" s="5"/>
      <c r="R3039" s="81" t="str">
        <f t="shared" si="482"/>
        <v/>
      </c>
    </row>
    <row r="3040" spans="2:18" ht="13" x14ac:dyDescent="0.3">
      <c r="B3040" s="58">
        <f t="shared" si="478"/>
        <v>0</v>
      </c>
      <c r="C3040" s="58" t="str">
        <f t="shared" si="479"/>
        <v/>
      </c>
      <c r="D3040" s="58" t="str">
        <f>IF(OR(E3040=0,E3040=""),"",COUNTIF($E$7:E3040,E3040)&amp;E3040)</f>
        <v/>
      </c>
      <c r="E3040" s="58" t="str">
        <f t="shared" si="480"/>
        <v/>
      </c>
      <c r="F3040" s="57">
        <f t="shared" si="481"/>
        <v>0</v>
      </c>
      <c r="H3040" s="51"/>
      <c r="I3040" s="50"/>
      <c r="J3040" s="50"/>
      <c r="K3040" s="50"/>
      <c r="L3040" s="55" t="str">
        <f t="shared" si="484"/>
        <v/>
      </c>
      <c r="M3040" s="48"/>
      <c r="N3040" s="49"/>
      <c r="O3040" s="50"/>
      <c r="P3040" s="81" t="str">
        <f t="shared" si="483"/>
        <v/>
      </c>
      <c r="Q3040" s="5"/>
      <c r="R3040" s="81" t="str">
        <f t="shared" si="482"/>
        <v/>
      </c>
    </row>
    <row r="3041" spans="2:18" ht="13" x14ac:dyDescent="0.3">
      <c r="B3041" s="58">
        <f t="shared" si="478"/>
        <v>0</v>
      </c>
      <c r="C3041" s="58" t="str">
        <f t="shared" si="479"/>
        <v/>
      </c>
      <c r="D3041" s="58" t="str">
        <f>IF(OR(E3041=0,E3041=""),"",COUNTIF($E$7:E3041,E3041)&amp;E3041)</f>
        <v/>
      </c>
      <c r="E3041" s="58" t="str">
        <f t="shared" si="480"/>
        <v/>
      </c>
      <c r="F3041" s="57">
        <f t="shared" si="481"/>
        <v>0</v>
      </c>
      <c r="H3041" s="51"/>
      <c r="I3041" s="50"/>
      <c r="J3041" s="50"/>
      <c r="K3041" s="50"/>
      <c r="L3041" s="55" t="str">
        <f t="shared" si="484"/>
        <v/>
      </c>
      <c r="M3041" s="48"/>
      <c r="N3041" s="49"/>
      <c r="O3041" s="50"/>
      <c r="P3041" s="81" t="str">
        <f t="shared" si="483"/>
        <v/>
      </c>
      <c r="Q3041" s="5"/>
      <c r="R3041" s="81" t="str">
        <f t="shared" si="482"/>
        <v/>
      </c>
    </row>
    <row r="3042" spans="2:18" ht="13" x14ac:dyDescent="0.3">
      <c r="B3042" s="58">
        <f t="shared" si="478"/>
        <v>0</v>
      </c>
      <c r="C3042" s="58" t="str">
        <f t="shared" si="479"/>
        <v/>
      </c>
      <c r="D3042" s="58" t="str">
        <f>IF(OR(E3042=0,E3042=""),"",COUNTIF($E$7:E3042,E3042)&amp;E3042)</f>
        <v/>
      </c>
      <c r="E3042" s="58" t="str">
        <f t="shared" si="480"/>
        <v/>
      </c>
      <c r="F3042" s="57">
        <f t="shared" si="481"/>
        <v>0</v>
      </c>
      <c r="H3042" s="51"/>
      <c r="I3042" s="50"/>
      <c r="J3042" s="50"/>
      <c r="K3042" s="50"/>
      <c r="L3042" s="55" t="str">
        <f t="shared" si="484"/>
        <v/>
      </c>
      <c r="M3042" s="48"/>
      <c r="N3042" s="49"/>
      <c r="O3042" s="50"/>
      <c r="P3042" s="81" t="str">
        <f t="shared" si="483"/>
        <v/>
      </c>
      <c r="Q3042" s="5"/>
      <c r="R3042" s="81" t="str">
        <f t="shared" si="482"/>
        <v/>
      </c>
    </row>
    <row r="3043" spans="2:18" ht="13" x14ac:dyDescent="0.3">
      <c r="B3043" s="58">
        <f t="shared" si="478"/>
        <v>0</v>
      </c>
      <c r="C3043" s="58" t="str">
        <f t="shared" si="479"/>
        <v/>
      </c>
      <c r="D3043" s="58" t="str">
        <f>IF(OR(E3043=0,E3043=""),"",COUNTIF($E$7:E3043,E3043)&amp;E3043)</f>
        <v/>
      </c>
      <c r="E3043" s="58" t="str">
        <f t="shared" si="480"/>
        <v/>
      </c>
      <c r="F3043" s="57">
        <f t="shared" si="481"/>
        <v>0</v>
      </c>
      <c r="H3043" s="51"/>
      <c r="I3043" s="50"/>
      <c r="J3043" s="50"/>
      <c r="K3043" s="50"/>
      <c r="L3043" s="55" t="str">
        <f t="shared" si="484"/>
        <v/>
      </c>
      <c r="M3043" s="48"/>
      <c r="N3043" s="49"/>
      <c r="O3043" s="50"/>
      <c r="P3043" s="81" t="str">
        <f t="shared" si="483"/>
        <v/>
      </c>
      <c r="Q3043" s="5"/>
      <c r="R3043" s="81" t="str">
        <f t="shared" si="482"/>
        <v/>
      </c>
    </row>
    <row r="3044" spans="2:18" ht="13" x14ac:dyDescent="0.3">
      <c r="B3044" s="58">
        <f t="shared" si="478"/>
        <v>0</v>
      </c>
      <c r="C3044" s="58" t="str">
        <f t="shared" si="479"/>
        <v/>
      </c>
      <c r="D3044" s="58" t="str">
        <f>IF(OR(E3044=0,E3044=""),"",COUNTIF($E$7:E3044,E3044)&amp;E3044)</f>
        <v/>
      </c>
      <c r="E3044" s="58" t="str">
        <f t="shared" si="480"/>
        <v/>
      </c>
      <c r="F3044" s="57">
        <f t="shared" si="481"/>
        <v>0</v>
      </c>
      <c r="H3044" s="51"/>
      <c r="I3044" s="50"/>
      <c r="J3044" s="50"/>
      <c r="K3044" s="50"/>
      <c r="L3044" s="55" t="str">
        <f t="shared" si="484"/>
        <v/>
      </c>
      <c r="M3044" s="48"/>
      <c r="N3044" s="49"/>
      <c r="O3044" s="50"/>
      <c r="P3044" s="81" t="str">
        <f t="shared" si="483"/>
        <v/>
      </c>
      <c r="Q3044" s="5"/>
      <c r="R3044" s="81" t="str">
        <f t="shared" si="482"/>
        <v/>
      </c>
    </row>
    <row r="3045" spans="2:18" ht="13" x14ac:dyDescent="0.3">
      <c r="B3045" s="58">
        <f t="shared" si="478"/>
        <v>0</v>
      </c>
      <c r="C3045" s="58" t="str">
        <f t="shared" si="479"/>
        <v/>
      </c>
      <c r="D3045" s="58" t="str">
        <f>IF(OR(E3045=0,E3045=""),"",COUNTIF($E$7:E3045,E3045)&amp;E3045)</f>
        <v/>
      </c>
      <c r="E3045" s="58" t="str">
        <f t="shared" si="480"/>
        <v/>
      </c>
      <c r="F3045" s="57">
        <f t="shared" si="481"/>
        <v>0</v>
      </c>
      <c r="H3045" s="51"/>
      <c r="I3045" s="50"/>
      <c r="J3045" s="50"/>
      <c r="K3045" s="50"/>
      <c r="L3045" s="55" t="str">
        <f t="shared" si="484"/>
        <v/>
      </c>
      <c r="M3045" s="48"/>
      <c r="N3045" s="49"/>
      <c r="O3045" s="50"/>
      <c r="P3045" s="81" t="str">
        <f t="shared" si="483"/>
        <v/>
      </c>
      <c r="Q3045" s="5"/>
      <c r="R3045" s="81" t="str">
        <f t="shared" si="482"/>
        <v/>
      </c>
    </row>
    <row r="3046" spans="2:18" ht="13" x14ac:dyDescent="0.3">
      <c r="B3046" s="58">
        <f t="shared" si="478"/>
        <v>0</v>
      </c>
      <c r="C3046" s="58" t="str">
        <f t="shared" si="479"/>
        <v/>
      </c>
      <c r="D3046" s="58" t="str">
        <f>IF(OR(E3046=0,E3046=""),"",COUNTIF($E$7:E3046,E3046)&amp;E3046)</f>
        <v/>
      </c>
      <c r="E3046" s="58" t="str">
        <f t="shared" si="480"/>
        <v/>
      </c>
      <c r="F3046" s="57">
        <f t="shared" si="481"/>
        <v>0</v>
      </c>
      <c r="H3046" s="51"/>
      <c r="I3046" s="50"/>
      <c r="J3046" s="50"/>
      <c r="K3046" s="50"/>
      <c r="L3046" s="55" t="str">
        <f t="shared" si="484"/>
        <v/>
      </c>
      <c r="M3046" s="48"/>
      <c r="N3046" s="49"/>
      <c r="O3046" s="50"/>
      <c r="P3046" s="81" t="str">
        <f t="shared" si="483"/>
        <v/>
      </c>
      <c r="Q3046" s="5"/>
      <c r="R3046" s="81" t="str">
        <f t="shared" si="482"/>
        <v/>
      </c>
    </row>
    <row r="3047" spans="2:18" ht="13" x14ac:dyDescent="0.3">
      <c r="B3047" s="58">
        <f t="shared" si="478"/>
        <v>0</v>
      </c>
      <c r="C3047" s="58" t="str">
        <f t="shared" si="479"/>
        <v/>
      </c>
      <c r="D3047" s="58" t="str">
        <f>IF(OR(E3047=0,E3047=""),"",COUNTIF($E$7:E3047,E3047)&amp;E3047)</f>
        <v/>
      </c>
      <c r="E3047" s="58" t="str">
        <f t="shared" si="480"/>
        <v/>
      </c>
      <c r="F3047" s="57">
        <f t="shared" si="481"/>
        <v>0</v>
      </c>
      <c r="H3047" s="51"/>
      <c r="I3047" s="50"/>
      <c r="J3047" s="50"/>
      <c r="K3047" s="50"/>
      <c r="L3047" s="55" t="str">
        <f t="shared" si="484"/>
        <v/>
      </c>
      <c r="M3047" s="48"/>
      <c r="N3047" s="49"/>
      <c r="O3047" s="50"/>
      <c r="P3047" s="81" t="str">
        <f t="shared" si="483"/>
        <v/>
      </c>
      <c r="Q3047" s="5"/>
      <c r="R3047" s="81" t="str">
        <f t="shared" si="482"/>
        <v/>
      </c>
    </row>
    <row r="3048" spans="2:18" ht="13" x14ac:dyDescent="0.3">
      <c r="B3048" s="58">
        <f t="shared" si="478"/>
        <v>0</v>
      </c>
      <c r="C3048" s="58" t="str">
        <f t="shared" si="479"/>
        <v/>
      </c>
      <c r="D3048" s="58" t="str">
        <f>IF(OR(E3048=0,E3048=""),"",COUNTIF($E$7:E3048,E3048)&amp;E3048)</f>
        <v/>
      </c>
      <c r="E3048" s="58" t="str">
        <f t="shared" si="480"/>
        <v/>
      </c>
      <c r="F3048" s="57">
        <f t="shared" si="481"/>
        <v>0</v>
      </c>
      <c r="H3048" s="51"/>
      <c r="I3048" s="50"/>
      <c r="J3048" s="50"/>
      <c r="K3048" s="50"/>
      <c r="L3048" s="55" t="str">
        <f t="shared" si="484"/>
        <v/>
      </c>
      <c r="M3048" s="48"/>
      <c r="N3048" s="49"/>
      <c r="O3048" s="50"/>
      <c r="P3048" s="81" t="str">
        <f t="shared" si="483"/>
        <v/>
      </c>
      <c r="Q3048" s="5"/>
      <c r="R3048" s="81" t="str">
        <f t="shared" si="482"/>
        <v/>
      </c>
    </row>
    <row r="3049" spans="2:18" ht="13" x14ac:dyDescent="0.3">
      <c r="B3049" s="58">
        <f t="shared" si="478"/>
        <v>0</v>
      </c>
      <c r="C3049" s="58" t="str">
        <f t="shared" si="479"/>
        <v/>
      </c>
      <c r="D3049" s="58" t="str">
        <f>IF(OR(E3049=0,E3049=""),"",COUNTIF($E$7:E3049,E3049)&amp;E3049)</f>
        <v/>
      </c>
      <c r="E3049" s="58" t="str">
        <f t="shared" si="480"/>
        <v/>
      </c>
      <c r="F3049" s="57">
        <f t="shared" si="481"/>
        <v>0</v>
      </c>
      <c r="H3049" s="51"/>
      <c r="I3049" s="50"/>
      <c r="J3049" s="50"/>
      <c r="K3049" s="50"/>
      <c r="L3049" s="55" t="str">
        <f t="shared" si="484"/>
        <v/>
      </c>
      <c r="M3049" s="48"/>
      <c r="N3049" s="49"/>
      <c r="O3049" s="50"/>
      <c r="P3049" s="81" t="str">
        <f t="shared" si="483"/>
        <v/>
      </c>
      <c r="Q3049" s="5"/>
      <c r="R3049" s="81" t="str">
        <f t="shared" si="482"/>
        <v/>
      </c>
    </row>
    <row r="3050" spans="2:18" ht="13" x14ac:dyDescent="0.3">
      <c r="B3050" s="58">
        <f t="shared" ref="B3050:B3117" si="485">IF(C3050&lt;&gt;"","",K3050)</f>
        <v>0</v>
      </c>
      <c r="C3050" s="58" t="str">
        <f t="shared" ref="C3050:C3117" si="486">IF(LEFT(I3050,3)="JP-",K3050,"")</f>
        <v/>
      </c>
      <c r="D3050" s="58" t="str">
        <f>IF(OR(E3050=0,E3050=""),"",COUNTIF($E$7:E3050,E3050)&amp;E3050)</f>
        <v/>
      </c>
      <c r="E3050" s="58" t="str">
        <f t="shared" ref="E3050:E3117" si="487">IF(K3050=Filter_BB,K3050,"")</f>
        <v/>
      </c>
      <c r="F3050" s="57">
        <f t="shared" ref="F3050:F3117" si="488">IF(J3050="",0,1)</f>
        <v>0</v>
      </c>
      <c r="H3050" s="51"/>
      <c r="I3050" s="50"/>
      <c r="J3050" s="50"/>
      <c r="K3050" s="50"/>
      <c r="L3050" s="55" t="str">
        <f t="shared" si="484"/>
        <v/>
      </c>
      <c r="M3050" s="48"/>
      <c r="N3050" s="49"/>
      <c r="O3050" s="50"/>
      <c r="P3050" s="81" t="str">
        <f t="shared" si="483"/>
        <v/>
      </c>
      <c r="Q3050" s="5"/>
      <c r="R3050" s="81" t="str">
        <f t="shared" ref="R3050:R3118" si="489">IF($O3050&gt;0,$O3050,IF($H3050&gt;0,IF($O3051&gt;0,$O3051,""),""))</f>
        <v/>
      </c>
    </row>
    <row r="3051" spans="2:18" ht="13" x14ac:dyDescent="0.3">
      <c r="B3051" s="58">
        <f t="shared" si="485"/>
        <v>0</v>
      </c>
      <c r="C3051" s="58" t="str">
        <f t="shared" si="486"/>
        <v/>
      </c>
      <c r="D3051" s="58" t="str">
        <f>IF(OR(E3051=0,E3051=""),"",COUNTIF($E$7:E3051,E3051)&amp;E3051)</f>
        <v/>
      </c>
      <c r="E3051" s="58" t="str">
        <f t="shared" si="487"/>
        <v/>
      </c>
      <c r="F3051" s="57">
        <f t="shared" si="488"/>
        <v>0</v>
      </c>
      <c r="H3051" s="51"/>
      <c r="I3051" s="50"/>
      <c r="J3051" s="50"/>
      <c r="K3051" s="50"/>
      <c r="L3051" s="55" t="str">
        <f t="shared" si="484"/>
        <v/>
      </c>
      <c r="M3051" s="48"/>
      <c r="N3051" s="49"/>
      <c r="O3051" s="50"/>
      <c r="P3051" s="81" t="str">
        <f t="shared" ref="P3051:P3117" si="490">IF(O3051&gt;0,O3051,IF(H3051&gt;0,IF(OR(P3050="F.TTD",P3050=""),R3052,P3050),""))</f>
        <v/>
      </c>
      <c r="Q3051" s="5"/>
      <c r="R3051" s="81" t="str">
        <f t="shared" si="489"/>
        <v/>
      </c>
    </row>
    <row r="3052" spans="2:18" ht="13" x14ac:dyDescent="0.3">
      <c r="B3052" s="58">
        <f t="shared" si="485"/>
        <v>0</v>
      </c>
      <c r="C3052" s="58" t="str">
        <f t="shared" si="486"/>
        <v/>
      </c>
      <c r="D3052" s="58" t="str">
        <f>IF(OR(E3052=0,E3052=""),"",COUNTIF($E$7:E3052,E3052)&amp;E3052)</f>
        <v/>
      </c>
      <c r="E3052" s="58" t="str">
        <f t="shared" si="487"/>
        <v/>
      </c>
      <c r="F3052" s="57">
        <f t="shared" si="488"/>
        <v>0</v>
      </c>
      <c r="H3052" s="51"/>
      <c r="I3052" s="50"/>
      <c r="J3052" s="50"/>
      <c r="K3052" s="50"/>
      <c r="L3052" s="55" t="str">
        <f t="shared" si="484"/>
        <v/>
      </c>
      <c r="M3052" s="48"/>
      <c r="N3052" s="49"/>
      <c r="O3052" s="50"/>
      <c r="P3052" s="81" t="str">
        <f t="shared" si="490"/>
        <v/>
      </c>
      <c r="Q3052" s="5"/>
      <c r="R3052" s="81" t="str">
        <f t="shared" si="489"/>
        <v/>
      </c>
    </row>
    <row r="3053" spans="2:18" ht="13" x14ac:dyDescent="0.3">
      <c r="B3053" s="58">
        <f t="shared" si="485"/>
        <v>0</v>
      </c>
      <c r="C3053" s="58" t="str">
        <f t="shared" si="486"/>
        <v/>
      </c>
      <c r="D3053" s="58" t="str">
        <f>IF(OR(E3053=0,E3053=""),"",COUNTIF($E$7:E3053,E3053)&amp;E3053)</f>
        <v/>
      </c>
      <c r="E3053" s="58" t="str">
        <f t="shared" si="487"/>
        <v/>
      </c>
      <c r="F3053" s="57">
        <f t="shared" si="488"/>
        <v>0</v>
      </c>
      <c r="H3053" s="51"/>
      <c r="I3053" s="50"/>
      <c r="J3053" s="50"/>
      <c r="K3053" s="50"/>
      <c r="L3053" s="55" t="str">
        <f t="shared" si="484"/>
        <v/>
      </c>
      <c r="M3053" s="48"/>
      <c r="N3053" s="49"/>
      <c r="O3053" s="50"/>
      <c r="P3053" s="81" t="str">
        <f>IF(O3053&gt;0,O3053,IF(H3053&gt;0,IF(OR(P3052="F.TTD",P3052=""),R3058,P3052),""))</f>
        <v/>
      </c>
      <c r="Q3053" s="5"/>
      <c r="R3053" s="81" t="str">
        <f>IF($O3053&gt;0,$O3053,IF($H3053&gt;0,IF($O3058&gt;0,$O3058,""),""))</f>
        <v/>
      </c>
    </row>
    <row r="3054" spans="2:18" ht="13" x14ac:dyDescent="0.3">
      <c r="B3054" s="58">
        <f t="shared" si="485"/>
        <v>0</v>
      </c>
      <c r="C3054" s="58" t="str">
        <f t="shared" si="486"/>
        <v/>
      </c>
      <c r="D3054" s="58" t="str">
        <f>IF(OR(E3054=0,E3054=""),"",COUNTIF($E$7:E3054,E3054)&amp;E3054)</f>
        <v/>
      </c>
      <c r="E3054" s="58" t="str">
        <f t="shared" si="487"/>
        <v/>
      </c>
      <c r="F3054" s="57">
        <f t="shared" si="488"/>
        <v>0</v>
      </c>
      <c r="H3054" s="51"/>
      <c r="I3054" s="50"/>
      <c r="J3054" s="50"/>
      <c r="K3054" s="50"/>
      <c r="L3054" s="55" t="str">
        <f t="shared" si="484"/>
        <v/>
      </c>
      <c r="M3054" s="48"/>
      <c r="N3054" s="49"/>
      <c r="O3054" s="50"/>
      <c r="P3054" s="81" t="str">
        <f>IF(O3054&gt;0,O3054,IF(H3054&gt;0,IF(OR(P3049="F.TTD",P3049=""),R3055,P3049),""))</f>
        <v/>
      </c>
      <c r="Q3054" s="5"/>
      <c r="R3054" s="81" t="str">
        <f t="shared" si="489"/>
        <v/>
      </c>
    </row>
    <row r="3055" spans="2:18" ht="13" x14ac:dyDescent="0.3">
      <c r="B3055" s="58">
        <f t="shared" ref="B3055" si="491">IF(C3055&lt;&gt;"","",K3055)</f>
        <v>0</v>
      </c>
      <c r="C3055" s="58" t="str">
        <f t="shared" ref="C3055" si="492">IF(LEFT(I3055,3)="JP-",K3055,"")</f>
        <v/>
      </c>
      <c r="D3055" s="58" t="str">
        <f>IF(OR(E3055=0,E3055=""),"",COUNTIF($E$7:E3055,E3055)&amp;E3055)</f>
        <v/>
      </c>
      <c r="E3055" s="58" t="str">
        <f t="shared" ref="E3055" si="493">IF(K3055=Filter_BB,K3055,"")</f>
        <v/>
      </c>
      <c r="F3055" s="57">
        <f t="shared" ref="F3055" si="494">IF(J3055="",0,1)</f>
        <v>0</v>
      </c>
      <c r="H3055" s="51"/>
      <c r="I3055" s="50"/>
      <c r="J3055" s="50"/>
      <c r="K3055" s="50"/>
      <c r="L3055" s="55" t="str">
        <f t="shared" si="484"/>
        <v/>
      </c>
      <c r="M3055" s="48"/>
      <c r="N3055" s="49"/>
      <c r="O3055" s="50"/>
      <c r="P3055" s="81" t="str">
        <f>IF(O3055&gt;0,O3055,IF(H3055&gt;0,IF(OR(P3050="F.TTD",P3050=""),R3056,P3050),""))</f>
        <v/>
      </c>
      <c r="Q3055" s="5"/>
      <c r="R3055" s="81" t="str">
        <f t="shared" si="489"/>
        <v/>
      </c>
    </row>
    <row r="3056" spans="2:18" ht="13" x14ac:dyDescent="0.3">
      <c r="B3056" s="58">
        <f t="shared" si="485"/>
        <v>0</v>
      </c>
      <c r="C3056" s="58" t="str">
        <f t="shared" si="486"/>
        <v/>
      </c>
      <c r="D3056" s="58" t="str">
        <f>IF(OR(E3056=0,E3056=""),"",COUNTIF($E$7:E3056,E3056)&amp;E3056)</f>
        <v/>
      </c>
      <c r="E3056" s="58" t="str">
        <f t="shared" si="487"/>
        <v/>
      </c>
      <c r="F3056" s="57">
        <f t="shared" si="488"/>
        <v>0</v>
      </c>
      <c r="H3056" s="51"/>
      <c r="I3056" s="50"/>
      <c r="J3056" s="50"/>
      <c r="K3056" s="50"/>
      <c r="L3056" s="55" t="str">
        <f t="shared" si="484"/>
        <v/>
      </c>
      <c r="M3056" s="48"/>
      <c r="N3056" s="49"/>
      <c r="O3056" s="50"/>
      <c r="P3056" s="81" t="str">
        <f>IF(O3056&gt;0,O3056,IF(H3056&gt;0,IF(OR(P3051="F.TTD",P3051=""),R3057,P3051),""))</f>
        <v/>
      </c>
      <c r="Q3056" s="5"/>
      <c r="R3056" s="81" t="str">
        <f t="shared" si="489"/>
        <v/>
      </c>
    </row>
    <row r="3057" spans="2:18" ht="13" x14ac:dyDescent="0.3">
      <c r="B3057" s="58">
        <f t="shared" ref="B3057" si="495">IF(C3057&lt;&gt;"","",K3057)</f>
        <v>0</v>
      </c>
      <c r="C3057" s="58" t="str">
        <f t="shared" ref="C3057" si="496">IF(LEFT(I3057,3)="JP-",K3057,"")</f>
        <v/>
      </c>
      <c r="D3057" s="58" t="str">
        <f>IF(OR(E3057=0,E3057=""),"",COUNTIF($E$7:E3057,E3057)&amp;E3057)</f>
        <v/>
      </c>
      <c r="E3057" s="58" t="str">
        <f t="shared" ref="E3057" si="497">IF(K3057=Filter_BB,K3057,"")</f>
        <v/>
      </c>
      <c r="F3057" s="57">
        <f t="shared" ref="F3057" si="498">IF(J3057="",0,1)</f>
        <v>0</v>
      </c>
      <c r="H3057" s="51"/>
      <c r="I3057" s="50"/>
      <c r="J3057" s="50"/>
      <c r="K3057" s="50"/>
      <c r="L3057" s="55" t="str">
        <f t="shared" si="484"/>
        <v/>
      </c>
      <c r="M3057" s="48"/>
      <c r="N3057" s="49"/>
      <c r="O3057" s="50"/>
      <c r="P3057" s="81" t="str">
        <f>IF(O3057&gt;0,O3057,IF(H3057&gt;0,IF(OR(P3052="F.TTD",P3052=""),R3058,P3052),""))</f>
        <v/>
      </c>
      <c r="Q3057" s="5"/>
      <c r="R3057" s="81" t="str">
        <f t="shared" si="489"/>
        <v/>
      </c>
    </row>
    <row r="3058" spans="2:18" ht="13" x14ac:dyDescent="0.3">
      <c r="B3058" s="58">
        <f t="shared" si="485"/>
        <v>0</v>
      </c>
      <c r="C3058" s="58" t="str">
        <f t="shared" si="486"/>
        <v/>
      </c>
      <c r="D3058" s="58" t="str">
        <f>IF(OR(E3058=0,E3058=""),"",COUNTIF($E$7:E3058,E3058)&amp;E3058)</f>
        <v/>
      </c>
      <c r="E3058" s="58" t="str">
        <f t="shared" si="487"/>
        <v/>
      </c>
      <c r="F3058" s="57">
        <f t="shared" si="488"/>
        <v>0</v>
      </c>
      <c r="H3058" s="51"/>
      <c r="I3058" s="50"/>
      <c r="J3058" s="50"/>
      <c r="K3058" s="50"/>
      <c r="L3058" s="55" t="str">
        <f t="shared" si="484"/>
        <v/>
      </c>
      <c r="M3058" s="48"/>
      <c r="N3058" s="49"/>
      <c r="O3058" s="50"/>
      <c r="P3058" s="81" t="str">
        <f>IF(O3058&gt;0,O3058,IF(H3058&gt;0,IF(OR(P3053="F.TTD",P3053=""),R3059,P3053),""))</f>
        <v/>
      </c>
      <c r="Q3058" s="5"/>
      <c r="R3058" s="81" t="str">
        <f t="shared" si="489"/>
        <v/>
      </c>
    </row>
    <row r="3059" spans="2:18" ht="13" x14ac:dyDescent="0.3">
      <c r="B3059" s="58">
        <f t="shared" si="485"/>
        <v>0</v>
      </c>
      <c r="C3059" s="58" t="str">
        <f t="shared" si="486"/>
        <v/>
      </c>
      <c r="D3059" s="58" t="str">
        <f>IF(OR(E3059=0,E3059=""),"",COUNTIF($E$7:E3059,E3059)&amp;E3059)</f>
        <v/>
      </c>
      <c r="E3059" s="58" t="str">
        <f t="shared" si="487"/>
        <v/>
      </c>
      <c r="F3059" s="57">
        <f t="shared" si="488"/>
        <v>0</v>
      </c>
      <c r="H3059" s="51"/>
      <c r="I3059" s="50"/>
      <c r="J3059" s="50"/>
      <c r="K3059" s="50"/>
      <c r="L3059" s="55" t="str">
        <f t="shared" si="484"/>
        <v/>
      </c>
      <c r="M3059" s="48"/>
      <c r="N3059" s="49"/>
      <c r="O3059" s="50"/>
      <c r="P3059" s="81" t="str">
        <f t="shared" si="490"/>
        <v/>
      </c>
      <c r="Q3059" s="5"/>
      <c r="R3059" s="81" t="str">
        <f t="shared" si="489"/>
        <v/>
      </c>
    </row>
    <row r="3060" spans="2:18" ht="13" x14ac:dyDescent="0.3">
      <c r="B3060" s="58">
        <f t="shared" si="485"/>
        <v>0</v>
      </c>
      <c r="C3060" s="58" t="str">
        <f t="shared" si="486"/>
        <v/>
      </c>
      <c r="D3060" s="58" t="str">
        <f>IF(OR(E3060=0,E3060=""),"",COUNTIF($E$7:E3060,E3060)&amp;E3060)</f>
        <v/>
      </c>
      <c r="E3060" s="58" t="str">
        <f t="shared" si="487"/>
        <v/>
      </c>
      <c r="F3060" s="57">
        <f t="shared" si="488"/>
        <v>0</v>
      </c>
      <c r="H3060" s="51"/>
      <c r="I3060" s="50"/>
      <c r="J3060" s="50"/>
      <c r="K3060" s="50"/>
      <c r="L3060" s="55" t="str">
        <f t="shared" si="484"/>
        <v/>
      </c>
      <c r="M3060" s="48"/>
      <c r="N3060" s="49"/>
      <c r="O3060" s="50"/>
      <c r="P3060" s="81" t="str">
        <f t="shared" si="490"/>
        <v/>
      </c>
      <c r="Q3060" s="5"/>
      <c r="R3060" s="81" t="str">
        <f t="shared" si="489"/>
        <v/>
      </c>
    </row>
    <row r="3061" spans="2:18" ht="13" x14ac:dyDescent="0.3">
      <c r="B3061" s="58">
        <f t="shared" si="485"/>
        <v>0</v>
      </c>
      <c r="C3061" s="58" t="str">
        <f t="shared" si="486"/>
        <v/>
      </c>
      <c r="D3061" s="58" t="str">
        <f>IF(OR(E3061=0,E3061=""),"",COUNTIF($E$7:E3061,E3061)&amp;E3061)</f>
        <v/>
      </c>
      <c r="E3061" s="58" t="str">
        <f t="shared" si="487"/>
        <v/>
      </c>
      <c r="F3061" s="57">
        <f t="shared" si="488"/>
        <v>0</v>
      </c>
      <c r="H3061" s="51"/>
      <c r="I3061" s="50"/>
      <c r="J3061" s="50"/>
      <c r="K3061" s="50"/>
      <c r="L3061" s="55" t="str">
        <f t="shared" si="484"/>
        <v/>
      </c>
      <c r="M3061" s="48"/>
      <c r="N3061" s="49"/>
      <c r="O3061" s="50"/>
      <c r="P3061" s="81" t="str">
        <f t="shared" si="490"/>
        <v/>
      </c>
      <c r="Q3061" s="5"/>
      <c r="R3061" s="81" t="str">
        <f t="shared" si="489"/>
        <v/>
      </c>
    </row>
    <row r="3062" spans="2:18" ht="13" x14ac:dyDescent="0.3">
      <c r="B3062" s="58">
        <f t="shared" si="485"/>
        <v>0</v>
      </c>
      <c r="C3062" s="58" t="str">
        <f t="shared" si="486"/>
        <v/>
      </c>
      <c r="D3062" s="58" t="str">
        <f>IF(OR(E3062=0,E3062=""),"",COUNTIF($E$7:E3062,E3062)&amp;E3062)</f>
        <v/>
      </c>
      <c r="E3062" s="58" t="str">
        <f t="shared" si="487"/>
        <v/>
      </c>
      <c r="F3062" s="57">
        <f t="shared" si="488"/>
        <v>0</v>
      </c>
      <c r="H3062" s="51"/>
      <c r="I3062" s="50"/>
      <c r="J3062" s="50"/>
      <c r="K3062" s="50"/>
      <c r="L3062" s="55" t="str">
        <f t="shared" si="484"/>
        <v/>
      </c>
      <c r="M3062" s="48"/>
      <c r="N3062" s="49"/>
      <c r="O3062" s="50"/>
      <c r="P3062" s="81" t="str">
        <f t="shared" si="490"/>
        <v/>
      </c>
      <c r="Q3062" s="5"/>
      <c r="R3062" s="81" t="str">
        <f t="shared" si="489"/>
        <v/>
      </c>
    </row>
    <row r="3063" spans="2:18" ht="13" x14ac:dyDescent="0.3">
      <c r="B3063" s="58">
        <f t="shared" si="485"/>
        <v>0</v>
      </c>
      <c r="C3063" s="58" t="str">
        <f t="shared" si="486"/>
        <v/>
      </c>
      <c r="D3063" s="58" t="str">
        <f>IF(OR(E3063=0,E3063=""),"",COUNTIF($E$7:E3063,E3063)&amp;E3063)</f>
        <v/>
      </c>
      <c r="E3063" s="58" t="str">
        <f t="shared" si="487"/>
        <v/>
      </c>
      <c r="F3063" s="57">
        <f t="shared" si="488"/>
        <v>0</v>
      </c>
      <c r="H3063" s="51"/>
      <c r="I3063" s="50"/>
      <c r="J3063" s="50"/>
      <c r="K3063" s="50"/>
      <c r="L3063" s="55" t="str">
        <f t="shared" si="484"/>
        <v/>
      </c>
      <c r="M3063" s="48"/>
      <c r="N3063" s="49"/>
      <c r="O3063" s="50"/>
      <c r="P3063" s="81" t="str">
        <f t="shared" si="490"/>
        <v/>
      </c>
      <c r="Q3063" s="5"/>
      <c r="R3063" s="81" t="str">
        <f t="shared" si="489"/>
        <v/>
      </c>
    </row>
    <row r="3064" spans="2:18" ht="13" x14ac:dyDescent="0.3">
      <c r="B3064" s="58">
        <f t="shared" si="485"/>
        <v>0</v>
      </c>
      <c r="C3064" s="58" t="str">
        <f t="shared" si="486"/>
        <v/>
      </c>
      <c r="D3064" s="58" t="str">
        <f>IF(OR(E3064=0,E3064=""),"",COUNTIF($E$7:E3064,E3064)&amp;E3064)</f>
        <v/>
      </c>
      <c r="E3064" s="58" t="str">
        <f t="shared" si="487"/>
        <v/>
      </c>
      <c r="F3064" s="57">
        <f t="shared" si="488"/>
        <v>0</v>
      </c>
      <c r="H3064" s="51"/>
      <c r="I3064" s="50"/>
      <c r="J3064" s="50"/>
      <c r="K3064" s="50"/>
      <c r="L3064" s="55" t="str">
        <f t="shared" si="484"/>
        <v/>
      </c>
      <c r="M3064" s="48"/>
      <c r="N3064" s="49"/>
      <c r="O3064" s="50"/>
      <c r="P3064" s="81" t="str">
        <f t="shared" si="490"/>
        <v/>
      </c>
      <c r="Q3064" s="5"/>
      <c r="R3064" s="81" t="str">
        <f t="shared" si="489"/>
        <v/>
      </c>
    </row>
    <row r="3065" spans="2:18" ht="13" x14ac:dyDescent="0.3">
      <c r="B3065" s="58">
        <f t="shared" si="485"/>
        <v>0</v>
      </c>
      <c r="C3065" s="58" t="str">
        <f t="shared" si="486"/>
        <v/>
      </c>
      <c r="D3065" s="58" t="str">
        <f>IF(OR(E3065=0,E3065=""),"",COUNTIF($E$7:E3065,E3065)&amp;E3065)</f>
        <v/>
      </c>
      <c r="E3065" s="58" t="str">
        <f t="shared" si="487"/>
        <v/>
      </c>
      <c r="F3065" s="57">
        <f t="shared" si="488"/>
        <v>0</v>
      </c>
      <c r="H3065" s="51"/>
      <c r="I3065" s="50"/>
      <c r="J3065" s="50"/>
      <c r="K3065" s="50"/>
      <c r="L3065" s="55" t="str">
        <f t="shared" si="484"/>
        <v/>
      </c>
      <c r="M3065" s="48"/>
      <c r="N3065" s="49"/>
      <c r="O3065" s="50"/>
      <c r="P3065" s="81" t="str">
        <f t="shared" si="490"/>
        <v/>
      </c>
      <c r="Q3065" s="5"/>
      <c r="R3065" s="81" t="str">
        <f t="shared" si="489"/>
        <v/>
      </c>
    </row>
    <row r="3066" spans="2:18" ht="13" x14ac:dyDescent="0.3">
      <c r="B3066" s="58">
        <f t="shared" si="485"/>
        <v>0</v>
      </c>
      <c r="C3066" s="58" t="str">
        <f t="shared" si="486"/>
        <v/>
      </c>
      <c r="D3066" s="58" t="str">
        <f>IF(OR(E3066=0,E3066=""),"",COUNTIF($E$7:E3066,E3066)&amp;E3066)</f>
        <v/>
      </c>
      <c r="E3066" s="58" t="str">
        <f t="shared" si="487"/>
        <v/>
      </c>
      <c r="F3066" s="57">
        <f t="shared" si="488"/>
        <v>0</v>
      </c>
      <c r="H3066" s="51"/>
      <c r="I3066" s="50"/>
      <c r="J3066" s="50"/>
      <c r="K3066" s="50"/>
      <c r="L3066" s="55" t="str">
        <f t="shared" si="484"/>
        <v/>
      </c>
      <c r="M3066" s="48"/>
      <c r="N3066" s="49"/>
      <c r="O3066" s="50"/>
      <c r="P3066" s="81" t="str">
        <f t="shared" si="490"/>
        <v/>
      </c>
      <c r="Q3066" s="5"/>
      <c r="R3066" s="81" t="str">
        <f t="shared" si="489"/>
        <v/>
      </c>
    </row>
    <row r="3067" spans="2:18" ht="13" x14ac:dyDescent="0.3">
      <c r="B3067" s="58">
        <f t="shared" si="485"/>
        <v>0</v>
      </c>
      <c r="C3067" s="58" t="str">
        <f t="shared" si="486"/>
        <v/>
      </c>
      <c r="D3067" s="58" t="str">
        <f>IF(OR(E3067=0,E3067=""),"",COUNTIF($E$7:E3067,E3067)&amp;E3067)</f>
        <v/>
      </c>
      <c r="E3067" s="58" t="str">
        <f t="shared" si="487"/>
        <v/>
      </c>
      <c r="F3067" s="57">
        <f t="shared" si="488"/>
        <v>0</v>
      </c>
      <c r="H3067" s="51"/>
      <c r="I3067" s="50"/>
      <c r="J3067" s="50"/>
      <c r="K3067" s="50"/>
      <c r="L3067" s="55" t="str">
        <f t="shared" ref="L3067:L3109" si="499">IFERROR(IF(K3067="","",VLOOKUP(K3067,T_Akun,2,0)),"Cek Kembali Kode Akun nya!!!")</f>
        <v/>
      </c>
      <c r="M3067" s="48"/>
      <c r="N3067" s="49"/>
      <c r="O3067" s="50"/>
      <c r="P3067" s="81" t="str">
        <f t="shared" si="490"/>
        <v/>
      </c>
      <c r="Q3067" s="5"/>
      <c r="R3067" s="81" t="str">
        <f t="shared" si="489"/>
        <v/>
      </c>
    </row>
    <row r="3068" spans="2:18" ht="13" x14ac:dyDescent="0.3">
      <c r="B3068" s="58">
        <f t="shared" si="485"/>
        <v>0</v>
      </c>
      <c r="C3068" s="58" t="str">
        <f t="shared" si="486"/>
        <v/>
      </c>
      <c r="D3068" s="58" t="str">
        <f>IF(OR(E3068=0,E3068=""),"",COUNTIF($E$7:E3068,E3068)&amp;E3068)</f>
        <v/>
      </c>
      <c r="E3068" s="58" t="str">
        <f t="shared" si="487"/>
        <v/>
      </c>
      <c r="F3068" s="57">
        <f t="shared" si="488"/>
        <v>0</v>
      </c>
      <c r="H3068" s="51"/>
      <c r="I3068" s="50"/>
      <c r="J3068" s="95"/>
      <c r="K3068" s="50"/>
      <c r="L3068" s="55" t="str">
        <f t="shared" si="499"/>
        <v/>
      </c>
      <c r="M3068" s="48"/>
      <c r="N3068" s="49"/>
      <c r="O3068" s="50"/>
      <c r="P3068" s="81" t="str">
        <f t="shared" si="490"/>
        <v/>
      </c>
      <c r="Q3068" s="5"/>
      <c r="R3068" s="81" t="str">
        <f t="shared" si="489"/>
        <v/>
      </c>
    </row>
    <row r="3069" spans="2:18" ht="13" x14ac:dyDescent="0.3">
      <c r="B3069" s="58">
        <f t="shared" si="485"/>
        <v>0</v>
      </c>
      <c r="C3069" s="58" t="str">
        <f t="shared" si="486"/>
        <v/>
      </c>
      <c r="D3069" s="58" t="str">
        <f>IF(OR(E3069=0,E3069=""),"",COUNTIF($E$7:E3069,E3069)&amp;E3069)</f>
        <v/>
      </c>
      <c r="E3069" s="58" t="str">
        <f t="shared" si="487"/>
        <v/>
      </c>
      <c r="F3069" s="57">
        <f t="shared" si="488"/>
        <v>0</v>
      </c>
      <c r="H3069" s="51"/>
      <c r="I3069" s="50"/>
      <c r="J3069" s="50"/>
      <c r="K3069" s="50"/>
      <c r="L3069" s="55" t="str">
        <f t="shared" si="499"/>
        <v/>
      </c>
      <c r="M3069" s="48"/>
      <c r="N3069" s="49"/>
      <c r="O3069" s="50"/>
      <c r="P3069" s="81" t="str">
        <f t="shared" si="490"/>
        <v/>
      </c>
      <c r="Q3069" s="5"/>
      <c r="R3069" s="81" t="str">
        <f t="shared" si="489"/>
        <v/>
      </c>
    </row>
    <row r="3070" spans="2:18" ht="13" x14ac:dyDescent="0.3">
      <c r="B3070" s="58">
        <f t="shared" si="485"/>
        <v>0</v>
      </c>
      <c r="C3070" s="58" t="str">
        <f t="shared" si="486"/>
        <v/>
      </c>
      <c r="D3070" s="58" t="str">
        <f>IF(OR(E3070=0,E3070=""),"",COUNTIF($E$7:E3070,E3070)&amp;E3070)</f>
        <v/>
      </c>
      <c r="E3070" s="58" t="str">
        <f t="shared" si="487"/>
        <v/>
      </c>
      <c r="F3070" s="57">
        <f t="shared" si="488"/>
        <v>0</v>
      </c>
      <c r="H3070" s="51"/>
      <c r="I3070" s="50"/>
      <c r="J3070" s="50"/>
      <c r="K3070" s="50"/>
      <c r="L3070" s="55" t="str">
        <f t="shared" si="499"/>
        <v/>
      </c>
      <c r="M3070" s="48"/>
      <c r="N3070" s="49"/>
      <c r="O3070" s="50"/>
      <c r="P3070" s="81" t="str">
        <f t="shared" si="490"/>
        <v/>
      </c>
      <c r="Q3070" s="5"/>
      <c r="R3070" s="81" t="str">
        <f t="shared" si="489"/>
        <v/>
      </c>
    </row>
    <row r="3071" spans="2:18" ht="13" x14ac:dyDescent="0.3">
      <c r="B3071" s="58">
        <f t="shared" si="485"/>
        <v>0</v>
      </c>
      <c r="C3071" s="58" t="str">
        <f t="shared" si="486"/>
        <v/>
      </c>
      <c r="D3071" s="58" t="str">
        <f>IF(OR(E3071=0,E3071=""),"",COUNTIF($E$7:E3071,E3071)&amp;E3071)</f>
        <v/>
      </c>
      <c r="E3071" s="58" t="str">
        <f t="shared" si="487"/>
        <v/>
      </c>
      <c r="F3071" s="57">
        <f t="shared" si="488"/>
        <v>0</v>
      </c>
      <c r="H3071" s="51"/>
      <c r="I3071" s="50"/>
      <c r="J3071" s="50"/>
      <c r="K3071" s="50"/>
      <c r="L3071" s="55" t="str">
        <f t="shared" si="499"/>
        <v/>
      </c>
      <c r="M3071" s="48"/>
      <c r="N3071" s="49"/>
      <c r="O3071" s="50"/>
      <c r="P3071" s="81" t="str">
        <f t="shared" si="490"/>
        <v/>
      </c>
      <c r="Q3071" s="5"/>
      <c r="R3071" s="81" t="str">
        <f t="shared" si="489"/>
        <v/>
      </c>
    </row>
    <row r="3072" spans="2:18" ht="13" x14ac:dyDescent="0.3">
      <c r="B3072" s="58">
        <f t="shared" si="485"/>
        <v>0</v>
      </c>
      <c r="C3072" s="58" t="str">
        <f t="shared" si="486"/>
        <v/>
      </c>
      <c r="D3072" s="58" t="str">
        <f>IF(OR(E3072=0,E3072=""),"",COUNTIF($E$7:E3072,E3072)&amp;E3072)</f>
        <v/>
      </c>
      <c r="E3072" s="58" t="str">
        <f t="shared" si="487"/>
        <v/>
      </c>
      <c r="F3072" s="57">
        <f t="shared" si="488"/>
        <v>0</v>
      </c>
      <c r="H3072" s="51"/>
      <c r="I3072" s="50"/>
      <c r="J3072" s="50"/>
      <c r="K3072" s="50"/>
      <c r="L3072" s="55" t="str">
        <f t="shared" si="499"/>
        <v/>
      </c>
      <c r="M3072" s="48"/>
      <c r="N3072" s="49"/>
      <c r="O3072" s="50"/>
      <c r="P3072" s="81" t="str">
        <f t="shared" si="490"/>
        <v/>
      </c>
      <c r="Q3072" s="5"/>
      <c r="R3072" s="81" t="str">
        <f t="shared" si="489"/>
        <v/>
      </c>
    </row>
    <row r="3073" spans="2:18" ht="13" x14ac:dyDescent="0.3">
      <c r="B3073" s="58">
        <f t="shared" si="485"/>
        <v>0</v>
      </c>
      <c r="C3073" s="58" t="str">
        <f t="shared" si="486"/>
        <v/>
      </c>
      <c r="D3073" s="58" t="str">
        <f>IF(OR(E3073=0,E3073=""),"",COUNTIF($E$7:E3073,E3073)&amp;E3073)</f>
        <v/>
      </c>
      <c r="E3073" s="58" t="str">
        <f t="shared" si="487"/>
        <v/>
      </c>
      <c r="F3073" s="57">
        <f t="shared" si="488"/>
        <v>0</v>
      </c>
      <c r="H3073" s="51"/>
      <c r="I3073" s="50"/>
      <c r="J3073" s="50"/>
      <c r="K3073" s="50"/>
      <c r="L3073" s="55" t="str">
        <f t="shared" si="499"/>
        <v/>
      </c>
      <c r="M3073" s="48"/>
      <c r="N3073" s="49"/>
      <c r="O3073" s="50"/>
      <c r="P3073" s="81" t="str">
        <f t="shared" si="490"/>
        <v/>
      </c>
      <c r="Q3073" s="5"/>
      <c r="R3073" s="81" t="str">
        <f t="shared" si="489"/>
        <v/>
      </c>
    </row>
    <row r="3074" spans="2:18" ht="13" x14ac:dyDescent="0.3">
      <c r="B3074" s="58">
        <f t="shared" si="485"/>
        <v>0</v>
      </c>
      <c r="C3074" s="58" t="str">
        <f t="shared" si="486"/>
        <v/>
      </c>
      <c r="D3074" s="58" t="str">
        <f>IF(OR(E3074=0,E3074=""),"",COUNTIF($E$7:E3074,E3074)&amp;E3074)</f>
        <v/>
      </c>
      <c r="E3074" s="58" t="str">
        <f t="shared" si="487"/>
        <v/>
      </c>
      <c r="F3074" s="57">
        <f t="shared" si="488"/>
        <v>0</v>
      </c>
      <c r="H3074" s="51"/>
      <c r="I3074" s="50"/>
      <c r="J3074" s="50"/>
      <c r="K3074" s="50"/>
      <c r="L3074" s="55" t="str">
        <f t="shared" si="499"/>
        <v/>
      </c>
      <c r="M3074" s="48"/>
      <c r="N3074" s="49"/>
      <c r="O3074" s="50"/>
      <c r="P3074" s="81" t="str">
        <f t="shared" si="490"/>
        <v/>
      </c>
      <c r="Q3074" s="5"/>
      <c r="R3074" s="81" t="str">
        <f t="shared" si="489"/>
        <v/>
      </c>
    </row>
    <row r="3075" spans="2:18" ht="13" x14ac:dyDescent="0.3">
      <c r="B3075" s="58">
        <f t="shared" si="485"/>
        <v>0</v>
      </c>
      <c r="C3075" s="58" t="str">
        <f t="shared" si="486"/>
        <v/>
      </c>
      <c r="D3075" s="58" t="str">
        <f>IF(OR(E3075=0,E3075=""),"",COUNTIF($E$7:E3075,E3075)&amp;E3075)</f>
        <v/>
      </c>
      <c r="E3075" s="58" t="str">
        <f t="shared" si="487"/>
        <v/>
      </c>
      <c r="F3075" s="57">
        <f t="shared" si="488"/>
        <v>0</v>
      </c>
      <c r="H3075" s="51"/>
      <c r="I3075" s="50"/>
      <c r="J3075" s="50"/>
      <c r="K3075" s="50"/>
      <c r="L3075" s="55" t="str">
        <f t="shared" si="499"/>
        <v/>
      </c>
      <c r="M3075" s="48"/>
      <c r="N3075" s="49"/>
      <c r="O3075" s="50"/>
      <c r="P3075" s="81" t="str">
        <f t="shared" si="490"/>
        <v/>
      </c>
      <c r="Q3075" s="5"/>
      <c r="R3075" s="81" t="str">
        <f t="shared" si="489"/>
        <v/>
      </c>
    </row>
    <row r="3076" spans="2:18" ht="13" x14ac:dyDescent="0.3">
      <c r="B3076" s="58">
        <f t="shared" si="485"/>
        <v>0</v>
      </c>
      <c r="C3076" s="58" t="str">
        <f t="shared" si="486"/>
        <v/>
      </c>
      <c r="D3076" s="58" t="str">
        <f>IF(OR(E3076=0,E3076=""),"",COUNTIF($E$7:E3076,E3076)&amp;E3076)</f>
        <v/>
      </c>
      <c r="E3076" s="58" t="str">
        <f t="shared" si="487"/>
        <v/>
      </c>
      <c r="F3076" s="57">
        <f t="shared" si="488"/>
        <v>0</v>
      </c>
      <c r="H3076" s="51"/>
      <c r="I3076" s="50"/>
      <c r="J3076" s="50"/>
      <c r="K3076" s="50"/>
      <c r="L3076" s="55" t="str">
        <f t="shared" si="499"/>
        <v/>
      </c>
      <c r="M3076" s="48"/>
      <c r="N3076" s="49"/>
      <c r="O3076" s="50"/>
      <c r="P3076" s="81" t="str">
        <f t="shared" si="490"/>
        <v/>
      </c>
      <c r="Q3076" s="5"/>
      <c r="R3076" s="81" t="str">
        <f t="shared" si="489"/>
        <v/>
      </c>
    </row>
    <row r="3077" spans="2:18" ht="13" x14ac:dyDescent="0.3">
      <c r="B3077" s="58">
        <f t="shared" si="485"/>
        <v>0</v>
      </c>
      <c r="C3077" s="58" t="str">
        <f t="shared" si="486"/>
        <v/>
      </c>
      <c r="D3077" s="58" t="str">
        <f>IF(OR(E3077=0,E3077=""),"",COUNTIF($E$7:E3077,E3077)&amp;E3077)</f>
        <v/>
      </c>
      <c r="E3077" s="58" t="str">
        <f t="shared" si="487"/>
        <v/>
      </c>
      <c r="F3077" s="57">
        <f t="shared" si="488"/>
        <v>0</v>
      </c>
      <c r="H3077" s="51"/>
      <c r="I3077" s="50"/>
      <c r="J3077" s="50"/>
      <c r="K3077" s="50"/>
      <c r="L3077" s="55" t="str">
        <f t="shared" si="499"/>
        <v/>
      </c>
      <c r="M3077" s="48"/>
      <c r="N3077" s="49"/>
      <c r="O3077" s="50"/>
      <c r="P3077" s="81" t="str">
        <f t="shared" si="490"/>
        <v/>
      </c>
      <c r="Q3077" s="5"/>
      <c r="R3077" s="81" t="str">
        <f t="shared" si="489"/>
        <v/>
      </c>
    </row>
    <row r="3078" spans="2:18" ht="13" x14ac:dyDescent="0.3">
      <c r="B3078" s="58">
        <f t="shared" si="485"/>
        <v>0</v>
      </c>
      <c r="C3078" s="58" t="str">
        <f t="shared" si="486"/>
        <v/>
      </c>
      <c r="D3078" s="58" t="str">
        <f>IF(OR(E3078=0,E3078=""),"",COUNTIF($E$7:E3078,E3078)&amp;E3078)</f>
        <v/>
      </c>
      <c r="E3078" s="58" t="str">
        <f t="shared" si="487"/>
        <v/>
      </c>
      <c r="F3078" s="57">
        <f t="shared" si="488"/>
        <v>0</v>
      </c>
      <c r="H3078" s="51"/>
      <c r="I3078" s="50"/>
      <c r="J3078" s="50"/>
      <c r="K3078" s="50"/>
      <c r="L3078" s="55" t="str">
        <f t="shared" si="499"/>
        <v/>
      </c>
      <c r="M3078" s="48"/>
      <c r="N3078" s="49"/>
      <c r="O3078" s="50"/>
      <c r="P3078" s="81" t="str">
        <f t="shared" si="490"/>
        <v/>
      </c>
      <c r="Q3078" s="5"/>
      <c r="R3078" s="81" t="str">
        <f t="shared" si="489"/>
        <v/>
      </c>
    </row>
    <row r="3079" spans="2:18" ht="13" x14ac:dyDescent="0.3">
      <c r="B3079" s="58">
        <f t="shared" si="485"/>
        <v>0</v>
      </c>
      <c r="C3079" s="58" t="str">
        <f t="shared" si="486"/>
        <v/>
      </c>
      <c r="D3079" s="58" t="str">
        <f>IF(OR(E3079=0,E3079=""),"",COUNTIF($E$7:E3079,E3079)&amp;E3079)</f>
        <v/>
      </c>
      <c r="E3079" s="58" t="str">
        <f t="shared" si="487"/>
        <v/>
      </c>
      <c r="F3079" s="57">
        <f t="shared" si="488"/>
        <v>0</v>
      </c>
      <c r="H3079" s="51"/>
      <c r="I3079" s="50"/>
      <c r="J3079" s="50"/>
      <c r="K3079" s="50"/>
      <c r="L3079" s="55" t="str">
        <f t="shared" si="499"/>
        <v/>
      </c>
      <c r="M3079" s="48"/>
      <c r="N3079" s="49"/>
      <c r="O3079" s="50"/>
      <c r="P3079" s="81" t="str">
        <f t="shared" si="490"/>
        <v/>
      </c>
      <c r="Q3079" s="5"/>
      <c r="R3079" s="81" t="str">
        <f t="shared" si="489"/>
        <v/>
      </c>
    </row>
    <row r="3080" spans="2:18" ht="13" x14ac:dyDescent="0.3">
      <c r="B3080" s="58">
        <f t="shared" si="485"/>
        <v>0</v>
      </c>
      <c r="C3080" s="58" t="str">
        <f t="shared" si="486"/>
        <v/>
      </c>
      <c r="D3080" s="58" t="str">
        <f>IF(OR(E3080=0,E3080=""),"",COUNTIF($E$7:E3080,E3080)&amp;E3080)</f>
        <v/>
      </c>
      <c r="E3080" s="58" t="str">
        <f t="shared" si="487"/>
        <v/>
      </c>
      <c r="F3080" s="57">
        <f t="shared" si="488"/>
        <v>0</v>
      </c>
      <c r="H3080" s="51"/>
      <c r="I3080" s="50"/>
      <c r="J3080" s="50"/>
      <c r="K3080" s="50"/>
      <c r="L3080" s="55" t="str">
        <f t="shared" si="499"/>
        <v/>
      </c>
      <c r="M3080" s="48"/>
      <c r="N3080" s="49"/>
      <c r="O3080" s="50"/>
      <c r="P3080" s="81" t="str">
        <f t="shared" si="490"/>
        <v/>
      </c>
      <c r="Q3080" s="5"/>
      <c r="R3080" s="81" t="str">
        <f t="shared" si="489"/>
        <v/>
      </c>
    </row>
    <row r="3081" spans="2:18" ht="13" x14ac:dyDescent="0.3">
      <c r="B3081" s="58">
        <f t="shared" si="485"/>
        <v>0</v>
      </c>
      <c r="C3081" s="58" t="str">
        <f t="shared" si="486"/>
        <v/>
      </c>
      <c r="D3081" s="58" t="str">
        <f>IF(OR(E3081=0,E3081=""),"",COUNTIF($E$7:E3081,E3081)&amp;E3081)</f>
        <v/>
      </c>
      <c r="E3081" s="58" t="str">
        <f t="shared" si="487"/>
        <v/>
      </c>
      <c r="F3081" s="57">
        <f t="shared" si="488"/>
        <v>0</v>
      </c>
      <c r="H3081" s="51"/>
      <c r="I3081" s="50"/>
      <c r="J3081" s="50"/>
      <c r="K3081" s="50"/>
      <c r="L3081" s="55" t="str">
        <f t="shared" si="499"/>
        <v/>
      </c>
      <c r="M3081" s="48"/>
      <c r="N3081" s="49"/>
      <c r="O3081" s="50"/>
      <c r="P3081" s="81" t="str">
        <f t="shared" si="490"/>
        <v/>
      </c>
      <c r="Q3081" s="5"/>
      <c r="R3081" s="81" t="str">
        <f t="shared" si="489"/>
        <v/>
      </c>
    </row>
    <row r="3082" spans="2:18" ht="13" x14ac:dyDescent="0.3">
      <c r="B3082" s="58">
        <f t="shared" si="485"/>
        <v>0</v>
      </c>
      <c r="C3082" s="58" t="str">
        <f t="shared" si="486"/>
        <v/>
      </c>
      <c r="D3082" s="58" t="str">
        <f>IF(OR(E3082=0,E3082=""),"",COUNTIF($E$7:E3082,E3082)&amp;E3082)</f>
        <v/>
      </c>
      <c r="E3082" s="58" t="str">
        <f t="shared" si="487"/>
        <v/>
      </c>
      <c r="F3082" s="57">
        <f t="shared" si="488"/>
        <v>0</v>
      </c>
      <c r="H3082" s="51"/>
      <c r="I3082" s="50"/>
      <c r="J3082" s="50"/>
      <c r="K3082" s="50"/>
      <c r="L3082" s="55" t="str">
        <f t="shared" si="499"/>
        <v/>
      </c>
      <c r="M3082" s="48"/>
      <c r="N3082" s="49"/>
      <c r="O3082" s="50"/>
      <c r="P3082" s="81" t="str">
        <f t="shared" si="490"/>
        <v/>
      </c>
      <c r="Q3082" s="5"/>
      <c r="R3082" s="81" t="str">
        <f t="shared" si="489"/>
        <v/>
      </c>
    </row>
    <row r="3083" spans="2:18" ht="13" x14ac:dyDescent="0.3">
      <c r="B3083" s="58">
        <f t="shared" si="485"/>
        <v>0</v>
      </c>
      <c r="C3083" s="58" t="str">
        <f t="shared" si="486"/>
        <v/>
      </c>
      <c r="D3083" s="58" t="str">
        <f>IF(OR(E3083=0,E3083=""),"",COUNTIF($E$7:E3083,E3083)&amp;E3083)</f>
        <v/>
      </c>
      <c r="E3083" s="58" t="str">
        <f t="shared" si="487"/>
        <v/>
      </c>
      <c r="F3083" s="57">
        <f t="shared" si="488"/>
        <v>0</v>
      </c>
      <c r="H3083" s="51"/>
      <c r="I3083" s="50"/>
      <c r="J3083" s="50"/>
      <c r="K3083" s="50"/>
      <c r="L3083" s="55" t="str">
        <f t="shared" si="499"/>
        <v/>
      </c>
      <c r="M3083" s="48"/>
      <c r="N3083" s="49"/>
      <c r="O3083" s="50"/>
      <c r="P3083" s="81" t="str">
        <f t="shared" si="490"/>
        <v/>
      </c>
      <c r="Q3083" s="5"/>
      <c r="R3083" s="81" t="str">
        <f t="shared" si="489"/>
        <v/>
      </c>
    </row>
    <row r="3084" spans="2:18" ht="13" x14ac:dyDescent="0.3">
      <c r="B3084" s="58">
        <f t="shared" si="485"/>
        <v>0</v>
      </c>
      <c r="C3084" s="58" t="str">
        <f t="shared" si="486"/>
        <v/>
      </c>
      <c r="D3084" s="58" t="str">
        <f>IF(OR(E3084=0,E3084=""),"",COUNTIF($E$7:E3084,E3084)&amp;E3084)</f>
        <v/>
      </c>
      <c r="E3084" s="58" t="str">
        <f t="shared" si="487"/>
        <v/>
      </c>
      <c r="F3084" s="57">
        <f t="shared" si="488"/>
        <v>0</v>
      </c>
      <c r="H3084" s="51"/>
      <c r="I3084" s="50"/>
      <c r="J3084" s="50"/>
      <c r="K3084" s="50"/>
      <c r="L3084" s="55" t="str">
        <f t="shared" si="499"/>
        <v/>
      </c>
      <c r="M3084" s="48"/>
      <c r="N3084" s="49"/>
      <c r="O3084" s="50"/>
      <c r="P3084" s="81" t="str">
        <f t="shared" si="490"/>
        <v/>
      </c>
      <c r="Q3084" s="5"/>
      <c r="R3084" s="81" t="str">
        <f t="shared" si="489"/>
        <v/>
      </c>
    </row>
    <row r="3085" spans="2:18" ht="13" x14ac:dyDescent="0.3">
      <c r="B3085" s="58">
        <f t="shared" si="485"/>
        <v>0</v>
      </c>
      <c r="C3085" s="58" t="str">
        <f t="shared" si="486"/>
        <v/>
      </c>
      <c r="D3085" s="58" t="str">
        <f>IF(OR(E3085=0,E3085=""),"",COUNTIF($E$7:E3085,E3085)&amp;E3085)</f>
        <v/>
      </c>
      <c r="E3085" s="58" t="str">
        <f t="shared" si="487"/>
        <v/>
      </c>
      <c r="F3085" s="57">
        <f t="shared" si="488"/>
        <v>0</v>
      </c>
      <c r="H3085" s="51"/>
      <c r="I3085" s="50"/>
      <c r="J3085" s="50"/>
      <c r="K3085" s="50"/>
      <c r="L3085" s="55" t="str">
        <f t="shared" si="499"/>
        <v/>
      </c>
      <c r="M3085" s="48"/>
      <c r="N3085" s="49"/>
      <c r="O3085" s="50"/>
      <c r="P3085" s="81" t="str">
        <f t="shared" si="490"/>
        <v/>
      </c>
      <c r="Q3085" s="5"/>
      <c r="R3085" s="81" t="str">
        <f t="shared" si="489"/>
        <v/>
      </c>
    </row>
    <row r="3086" spans="2:18" ht="13" x14ac:dyDescent="0.3">
      <c r="B3086" s="58">
        <f t="shared" si="485"/>
        <v>0</v>
      </c>
      <c r="C3086" s="58" t="str">
        <f t="shared" si="486"/>
        <v/>
      </c>
      <c r="D3086" s="58" t="str">
        <f>IF(OR(E3086=0,E3086=""),"",COUNTIF($E$7:E3086,E3086)&amp;E3086)</f>
        <v/>
      </c>
      <c r="E3086" s="58" t="str">
        <f t="shared" si="487"/>
        <v/>
      </c>
      <c r="F3086" s="57">
        <f t="shared" si="488"/>
        <v>0</v>
      </c>
      <c r="H3086" s="51"/>
      <c r="I3086" s="50"/>
      <c r="J3086" s="50"/>
      <c r="K3086" s="50"/>
      <c r="L3086" s="55" t="str">
        <f t="shared" si="499"/>
        <v/>
      </c>
      <c r="M3086" s="48"/>
      <c r="N3086" s="49"/>
      <c r="O3086" s="50"/>
      <c r="P3086" s="81" t="str">
        <f t="shared" si="490"/>
        <v/>
      </c>
      <c r="Q3086" s="5"/>
      <c r="R3086" s="81" t="str">
        <f t="shared" si="489"/>
        <v/>
      </c>
    </row>
    <row r="3087" spans="2:18" ht="13" x14ac:dyDescent="0.3">
      <c r="B3087" s="58">
        <f t="shared" si="485"/>
        <v>0</v>
      </c>
      <c r="C3087" s="58" t="str">
        <f t="shared" si="486"/>
        <v/>
      </c>
      <c r="D3087" s="58" t="str">
        <f>IF(OR(E3087=0,E3087=""),"",COUNTIF($E$7:E3087,E3087)&amp;E3087)</f>
        <v/>
      </c>
      <c r="E3087" s="58" t="str">
        <f t="shared" si="487"/>
        <v/>
      </c>
      <c r="F3087" s="57">
        <f t="shared" si="488"/>
        <v>0</v>
      </c>
      <c r="H3087" s="51"/>
      <c r="I3087" s="50"/>
      <c r="J3087" s="50"/>
      <c r="K3087" s="50"/>
      <c r="L3087" s="55" t="str">
        <f t="shared" si="499"/>
        <v/>
      </c>
      <c r="M3087" s="48"/>
      <c r="N3087" s="49"/>
      <c r="O3087" s="50"/>
      <c r="P3087" s="81" t="str">
        <f t="shared" si="490"/>
        <v/>
      </c>
      <c r="Q3087" s="5"/>
      <c r="R3087" s="81" t="str">
        <f t="shared" si="489"/>
        <v/>
      </c>
    </row>
    <row r="3088" spans="2:18" ht="13" x14ac:dyDescent="0.3">
      <c r="B3088" s="58">
        <f t="shared" si="485"/>
        <v>0</v>
      </c>
      <c r="C3088" s="58" t="str">
        <f t="shared" si="486"/>
        <v/>
      </c>
      <c r="D3088" s="58" t="str">
        <f>IF(OR(E3088=0,E3088=""),"",COUNTIF($E$7:E3088,E3088)&amp;E3088)</f>
        <v/>
      </c>
      <c r="E3088" s="58" t="str">
        <f t="shared" si="487"/>
        <v/>
      </c>
      <c r="F3088" s="57">
        <f t="shared" si="488"/>
        <v>0</v>
      </c>
      <c r="H3088" s="51"/>
      <c r="I3088" s="50"/>
      <c r="J3088" s="50"/>
      <c r="K3088" s="50"/>
      <c r="L3088" s="55" t="str">
        <f t="shared" si="499"/>
        <v/>
      </c>
      <c r="M3088" s="48"/>
      <c r="N3088" s="49"/>
      <c r="O3088" s="50"/>
      <c r="P3088" s="81" t="str">
        <f t="shared" si="490"/>
        <v/>
      </c>
      <c r="Q3088" s="5"/>
      <c r="R3088" s="81" t="str">
        <f t="shared" si="489"/>
        <v/>
      </c>
    </row>
    <row r="3089" spans="2:18" ht="13" x14ac:dyDescent="0.3">
      <c r="B3089" s="58">
        <f t="shared" si="485"/>
        <v>0</v>
      </c>
      <c r="C3089" s="58" t="str">
        <f t="shared" si="486"/>
        <v/>
      </c>
      <c r="D3089" s="58" t="str">
        <f>IF(OR(E3089=0,E3089=""),"",COUNTIF($E$7:E3089,E3089)&amp;E3089)</f>
        <v/>
      </c>
      <c r="E3089" s="58" t="str">
        <f t="shared" si="487"/>
        <v/>
      </c>
      <c r="F3089" s="57">
        <f t="shared" si="488"/>
        <v>0</v>
      </c>
      <c r="H3089" s="51"/>
      <c r="I3089" s="50"/>
      <c r="J3089" s="50"/>
      <c r="K3089" s="50"/>
      <c r="L3089" s="55" t="str">
        <f t="shared" si="499"/>
        <v/>
      </c>
      <c r="M3089" s="48"/>
      <c r="N3089" s="49"/>
      <c r="O3089" s="50"/>
      <c r="P3089" s="81" t="str">
        <f t="shared" si="490"/>
        <v/>
      </c>
      <c r="Q3089" s="5"/>
      <c r="R3089" s="81" t="str">
        <f t="shared" si="489"/>
        <v/>
      </c>
    </row>
    <row r="3090" spans="2:18" ht="13" x14ac:dyDescent="0.3">
      <c r="B3090" s="58">
        <f t="shared" si="485"/>
        <v>0</v>
      </c>
      <c r="C3090" s="58" t="str">
        <f t="shared" si="486"/>
        <v/>
      </c>
      <c r="D3090" s="58" t="str">
        <f>IF(OR(E3090=0,E3090=""),"",COUNTIF($E$7:E3090,E3090)&amp;E3090)</f>
        <v/>
      </c>
      <c r="E3090" s="58" t="str">
        <f t="shared" si="487"/>
        <v/>
      </c>
      <c r="F3090" s="57">
        <f t="shared" si="488"/>
        <v>0</v>
      </c>
      <c r="H3090" s="51"/>
      <c r="I3090" s="50"/>
      <c r="J3090" s="50"/>
      <c r="K3090" s="50"/>
      <c r="L3090" s="55" t="str">
        <f t="shared" si="499"/>
        <v/>
      </c>
      <c r="M3090" s="48"/>
      <c r="N3090" s="49"/>
      <c r="O3090" s="50"/>
      <c r="P3090" s="81" t="str">
        <f t="shared" si="490"/>
        <v/>
      </c>
      <c r="Q3090" s="5"/>
      <c r="R3090" s="81" t="str">
        <f t="shared" si="489"/>
        <v/>
      </c>
    </row>
    <row r="3091" spans="2:18" ht="13" x14ac:dyDescent="0.3">
      <c r="B3091" s="58">
        <f t="shared" si="485"/>
        <v>0</v>
      </c>
      <c r="C3091" s="58" t="str">
        <f t="shared" si="486"/>
        <v/>
      </c>
      <c r="D3091" s="58" t="str">
        <f>IF(OR(E3091=0,E3091=""),"",COUNTIF($E$7:E3091,E3091)&amp;E3091)</f>
        <v/>
      </c>
      <c r="E3091" s="58" t="str">
        <f t="shared" si="487"/>
        <v/>
      </c>
      <c r="F3091" s="57">
        <f t="shared" si="488"/>
        <v>0</v>
      </c>
      <c r="H3091" s="51"/>
      <c r="I3091" s="50"/>
      <c r="J3091" s="50"/>
      <c r="K3091" s="50"/>
      <c r="L3091" s="55" t="str">
        <f t="shared" si="499"/>
        <v/>
      </c>
      <c r="M3091" s="48"/>
      <c r="N3091" s="49"/>
      <c r="O3091" s="50"/>
      <c r="P3091" s="81" t="str">
        <f t="shared" si="490"/>
        <v/>
      </c>
      <c r="Q3091" s="5"/>
      <c r="R3091" s="81" t="str">
        <f t="shared" si="489"/>
        <v/>
      </c>
    </row>
    <row r="3092" spans="2:18" ht="13" x14ac:dyDescent="0.3">
      <c r="B3092" s="58">
        <f t="shared" si="485"/>
        <v>0</v>
      </c>
      <c r="C3092" s="58" t="str">
        <f t="shared" si="486"/>
        <v/>
      </c>
      <c r="D3092" s="58" t="str">
        <f>IF(OR(E3092=0,E3092=""),"",COUNTIF($E$7:E3092,E3092)&amp;E3092)</f>
        <v/>
      </c>
      <c r="E3092" s="58" t="str">
        <f t="shared" si="487"/>
        <v/>
      </c>
      <c r="F3092" s="57">
        <f t="shared" si="488"/>
        <v>0</v>
      </c>
      <c r="H3092" s="51"/>
      <c r="I3092" s="50"/>
      <c r="J3092" s="50"/>
      <c r="K3092" s="50"/>
      <c r="L3092" s="55" t="str">
        <f t="shared" si="499"/>
        <v/>
      </c>
      <c r="M3092" s="48"/>
      <c r="N3092" s="49"/>
      <c r="O3092" s="50"/>
      <c r="P3092" s="81" t="str">
        <f t="shared" si="490"/>
        <v/>
      </c>
      <c r="Q3092" s="5"/>
      <c r="R3092" s="81" t="str">
        <f t="shared" si="489"/>
        <v/>
      </c>
    </row>
    <row r="3093" spans="2:18" ht="13" x14ac:dyDescent="0.3">
      <c r="B3093" s="58">
        <f t="shared" si="485"/>
        <v>0</v>
      </c>
      <c r="C3093" s="58" t="str">
        <f t="shared" si="486"/>
        <v/>
      </c>
      <c r="D3093" s="58" t="str">
        <f>IF(OR(E3093=0,E3093=""),"",COUNTIF($E$7:E3093,E3093)&amp;E3093)</f>
        <v/>
      </c>
      <c r="E3093" s="58" t="str">
        <f t="shared" si="487"/>
        <v/>
      </c>
      <c r="F3093" s="57">
        <f t="shared" si="488"/>
        <v>0</v>
      </c>
      <c r="H3093" s="51"/>
      <c r="I3093" s="50"/>
      <c r="J3093" s="50"/>
      <c r="K3093" s="50"/>
      <c r="L3093" s="55" t="str">
        <f t="shared" si="499"/>
        <v/>
      </c>
      <c r="M3093" s="48"/>
      <c r="N3093" s="49"/>
      <c r="O3093" s="50"/>
      <c r="P3093" s="81" t="str">
        <f t="shared" si="490"/>
        <v/>
      </c>
      <c r="Q3093" s="5"/>
      <c r="R3093" s="81" t="str">
        <f t="shared" si="489"/>
        <v/>
      </c>
    </row>
    <row r="3094" spans="2:18" ht="13" x14ac:dyDescent="0.3">
      <c r="B3094" s="58">
        <f t="shared" si="485"/>
        <v>0</v>
      </c>
      <c r="C3094" s="58" t="str">
        <f t="shared" si="486"/>
        <v/>
      </c>
      <c r="D3094" s="58" t="str">
        <f>IF(OR(E3094=0,E3094=""),"",COUNTIF($E$7:E3094,E3094)&amp;E3094)</f>
        <v/>
      </c>
      <c r="E3094" s="58" t="str">
        <f t="shared" si="487"/>
        <v/>
      </c>
      <c r="F3094" s="57">
        <f t="shared" si="488"/>
        <v>0</v>
      </c>
      <c r="H3094" s="51"/>
      <c r="I3094" s="50"/>
      <c r="J3094" s="50"/>
      <c r="K3094" s="50"/>
      <c r="L3094" s="55" t="str">
        <f t="shared" si="499"/>
        <v/>
      </c>
      <c r="M3094" s="48"/>
      <c r="N3094" s="49"/>
      <c r="O3094" s="50"/>
      <c r="P3094" s="81" t="str">
        <f t="shared" si="490"/>
        <v/>
      </c>
      <c r="Q3094" s="5"/>
      <c r="R3094" s="81" t="str">
        <f t="shared" si="489"/>
        <v/>
      </c>
    </row>
    <row r="3095" spans="2:18" ht="13" x14ac:dyDescent="0.3">
      <c r="B3095" s="58">
        <f t="shared" si="485"/>
        <v>0</v>
      </c>
      <c r="C3095" s="58" t="str">
        <f t="shared" si="486"/>
        <v/>
      </c>
      <c r="D3095" s="58" t="str">
        <f>IF(OR(E3095=0,E3095=""),"",COUNTIF($E$7:E3095,E3095)&amp;E3095)</f>
        <v/>
      </c>
      <c r="E3095" s="58" t="str">
        <f t="shared" si="487"/>
        <v/>
      </c>
      <c r="F3095" s="57">
        <f t="shared" si="488"/>
        <v>0</v>
      </c>
      <c r="H3095" s="51"/>
      <c r="I3095" s="50"/>
      <c r="J3095" s="50"/>
      <c r="K3095" s="50"/>
      <c r="L3095" s="55" t="str">
        <f t="shared" si="499"/>
        <v/>
      </c>
      <c r="M3095" s="48"/>
      <c r="N3095" s="49"/>
      <c r="O3095" s="50"/>
      <c r="P3095" s="81" t="str">
        <f t="shared" si="490"/>
        <v/>
      </c>
      <c r="Q3095" s="5"/>
      <c r="R3095" s="81" t="str">
        <f t="shared" si="489"/>
        <v/>
      </c>
    </row>
    <row r="3096" spans="2:18" ht="13" x14ac:dyDescent="0.3">
      <c r="B3096" s="58">
        <f t="shared" si="485"/>
        <v>0</v>
      </c>
      <c r="C3096" s="58" t="str">
        <f t="shared" si="486"/>
        <v/>
      </c>
      <c r="D3096" s="58" t="str">
        <f>IF(OR(E3096=0,E3096=""),"",COUNTIF($E$7:E3096,E3096)&amp;E3096)</f>
        <v/>
      </c>
      <c r="E3096" s="58" t="str">
        <f t="shared" si="487"/>
        <v/>
      </c>
      <c r="F3096" s="57">
        <f t="shared" si="488"/>
        <v>0</v>
      </c>
      <c r="H3096" s="51"/>
      <c r="I3096" s="50"/>
      <c r="J3096" s="50"/>
      <c r="K3096" s="50"/>
      <c r="L3096" s="55" t="str">
        <f t="shared" si="499"/>
        <v/>
      </c>
      <c r="M3096" s="48"/>
      <c r="N3096" s="49"/>
      <c r="O3096" s="50"/>
      <c r="P3096" s="81" t="str">
        <f t="shared" si="490"/>
        <v/>
      </c>
      <c r="Q3096" s="5"/>
      <c r="R3096" s="81" t="str">
        <f t="shared" si="489"/>
        <v/>
      </c>
    </row>
    <row r="3097" spans="2:18" ht="13" x14ac:dyDescent="0.3">
      <c r="B3097" s="58">
        <f t="shared" si="485"/>
        <v>0</v>
      </c>
      <c r="C3097" s="58" t="str">
        <f t="shared" si="486"/>
        <v/>
      </c>
      <c r="D3097" s="58" t="str">
        <f>IF(OR(E3097=0,E3097=""),"",COUNTIF($E$7:E3097,E3097)&amp;E3097)</f>
        <v/>
      </c>
      <c r="E3097" s="58" t="str">
        <f t="shared" si="487"/>
        <v/>
      </c>
      <c r="F3097" s="57">
        <f t="shared" si="488"/>
        <v>0</v>
      </c>
      <c r="H3097" s="51"/>
      <c r="I3097" s="50"/>
      <c r="J3097" s="50"/>
      <c r="K3097" s="50"/>
      <c r="L3097" s="55" t="str">
        <f t="shared" si="499"/>
        <v/>
      </c>
      <c r="M3097" s="48"/>
      <c r="N3097" s="49"/>
      <c r="O3097" s="50"/>
      <c r="P3097" s="81" t="str">
        <f t="shared" si="490"/>
        <v/>
      </c>
      <c r="Q3097" s="5"/>
      <c r="R3097" s="81" t="str">
        <f t="shared" si="489"/>
        <v/>
      </c>
    </row>
    <row r="3098" spans="2:18" ht="13" x14ac:dyDescent="0.3">
      <c r="B3098" s="58">
        <f t="shared" si="485"/>
        <v>0</v>
      </c>
      <c r="C3098" s="58" t="str">
        <f t="shared" si="486"/>
        <v/>
      </c>
      <c r="D3098" s="58" t="str">
        <f>IF(OR(E3098=0,E3098=""),"",COUNTIF($E$7:E3098,E3098)&amp;E3098)</f>
        <v/>
      </c>
      <c r="E3098" s="58" t="str">
        <f t="shared" si="487"/>
        <v/>
      </c>
      <c r="F3098" s="57">
        <f t="shared" si="488"/>
        <v>0</v>
      </c>
      <c r="H3098" s="51"/>
      <c r="I3098" s="50"/>
      <c r="J3098" s="50"/>
      <c r="K3098" s="50"/>
      <c r="L3098" s="55" t="str">
        <f t="shared" si="499"/>
        <v/>
      </c>
      <c r="M3098" s="48"/>
      <c r="N3098" s="49"/>
      <c r="O3098" s="50"/>
      <c r="P3098" s="81" t="str">
        <f t="shared" si="490"/>
        <v/>
      </c>
      <c r="Q3098" s="5"/>
      <c r="R3098" s="81" t="str">
        <f t="shared" si="489"/>
        <v/>
      </c>
    </row>
    <row r="3099" spans="2:18" ht="13" x14ac:dyDescent="0.3">
      <c r="B3099" s="58">
        <f t="shared" si="485"/>
        <v>0</v>
      </c>
      <c r="C3099" s="58" t="str">
        <f t="shared" si="486"/>
        <v/>
      </c>
      <c r="D3099" s="58" t="str">
        <f>IF(OR(E3099=0,E3099=""),"",COUNTIF($E$7:E3099,E3099)&amp;E3099)</f>
        <v/>
      </c>
      <c r="E3099" s="58" t="str">
        <f t="shared" si="487"/>
        <v/>
      </c>
      <c r="F3099" s="57">
        <f t="shared" si="488"/>
        <v>0</v>
      </c>
      <c r="H3099" s="51"/>
      <c r="I3099" s="50"/>
      <c r="J3099" s="50"/>
      <c r="K3099" s="50"/>
      <c r="L3099" s="55" t="str">
        <f t="shared" si="499"/>
        <v/>
      </c>
      <c r="M3099" s="48"/>
      <c r="N3099" s="49"/>
      <c r="O3099" s="50"/>
      <c r="P3099" s="81" t="str">
        <f t="shared" si="490"/>
        <v/>
      </c>
      <c r="Q3099" s="5"/>
      <c r="R3099" s="81" t="str">
        <f t="shared" si="489"/>
        <v/>
      </c>
    </row>
    <row r="3100" spans="2:18" ht="13" x14ac:dyDescent="0.3">
      <c r="B3100" s="58">
        <f t="shared" si="485"/>
        <v>0</v>
      </c>
      <c r="C3100" s="58" t="str">
        <f t="shared" si="486"/>
        <v/>
      </c>
      <c r="D3100" s="58" t="str">
        <f>IF(OR(E3100=0,E3100=""),"",COUNTIF($E$7:E3100,E3100)&amp;E3100)</f>
        <v/>
      </c>
      <c r="E3100" s="58" t="str">
        <f t="shared" si="487"/>
        <v/>
      </c>
      <c r="F3100" s="57">
        <f t="shared" si="488"/>
        <v>0</v>
      </c>
      <c r="H3100" s="51"/>
      <c r="I3100" s="50"/>
      <c r="J3100" s="50"/>
      <c r="K3100" s="50"/>
      <c r="L3100" s="55" t="str">
        <f t="shared" si="499"/>
        <v/>
      </c>
      <c r="M3100" s="48"/>
      <c r="N3100" s="49"/>
      <c r="O3100" s="50"/>
      <c r="P3100" s="81" t="str">
        <f t="shared" si="490"/>
        <v/>
      </c>
      <c r="Q3100" s="5"/>
      <c r="R3100" s="81" t="str">
        <f t="shared" si="489"/>
        <v/>
      </c>
    </row>
    <row r="3101" spans="2:18" ht="13" x14ac:dyDescent="0.3">
      <c r="B3101" s="58">
        <f t="shared" si="485"/>
        <v>0</v>
      </c>
      <c r="C3101" s="58" t="str">
        <f t="shared" si="486"/>
        <v/>
      </c>
      <c r="D3101" s="58" t="str">
        <f>IF(OR(E3101=0,E3101=""),"",COUNTIF($E$7:E3101,E3101)&amp;E3101)</f>
        <v/>
      </c>
      <c r="E3101" s="58" t="str">
        <f t="shared" si="487"/>
        <v/>
      </c>
      <c r="F3101" s="57">
        <f t="shared" si="488"/>
        <v>0</v>
      </c>
      <c r="H3101" s="51"/>
      <c r="I3101" s="50"/>
      <c r="J3101" s="50"/>
      <c r="K3101" s="50"/>
      <c r="L3101" s="55" t="str">
        <f t="shared" si="499"/>
        <v/>
      </c>
      <c r="M3101" s="48"/>
      <c r="N3101" s="49"/>
      <c r="O3101" s="50"/>
      <c r="P3101" s="81" t="str">
        <f t="shared" si="490"/>
        <v/>
      </c>
      <c r="Q3101" s="5"/>
      <c r="R3101" s="81" t="str">
        <f t="shared" si="489"/>
        <v/>
      </c>
    </row>
    <row r="3102" spans="2:18" ht="13" x14ac:dyDescent="0.3">
      <c r="B3102" s="58">
        <f t="shared" si="485"/>
        <v>0</v>
      </c>
      <c r="C3102" s="58" t="str">
        <f t="shared" si="486"/>
        <v/>
      </c>
      <c r="D3102" s="58" t="str">
        <f>IF(OR(E3102=0,E3102=""),"",COUNTIF($E$7:E3102,E3102)&amp;E3102)</f>
        <v/>
      </c>
      <c r="E3102" s="58" t="str">
        <f t="shared" si="487"/>
        <v/>
      </c>
      <c r="F3102" s="57">
        <f t="shared" si="488"/>
        <v>0</v>
      </c>
      <c r="H3102" s="51"/>
      <c r="I3102" s="50"/>
      <c r="J3102" s="50"/>
      <c r="K3102" s="50"/>
      <c r="L3102" s="55" t="str">
        <f t="shared" si="499"/>
        <v/>
      </c>
      <c r="M3102" s="48"/>
      <c r="N3102" s="49"/>
      <c r="O3102" s="50"/>
      <c r="P3102" s="81" t="str">
        <f t="shared" si="490"/>
        <v/>
      </c>
      <c r="Q3102" s="5"/>
      <c r="R3102" s="81" t="str">
        <f t="shared" si="489"/>
        <v/>
      </c>
    </row>
    <row r="3103" spans="2:18" ht="13" x14ac:dyDescent="0.3">
      <c r="B3103" s="58">
        <f t="shared" si="485"/>
        <v>0</v>
      </c>
      <c r="C3103" s="58" t="str">
        <f t="shared" si="486"/>
        <v/>
      </c>
      <c r="D3103" s="58" t="str">
        <f>IF(OR(E3103=0,E3103=""),"",COUNTIF($E$7:E3103,E3103)&amp;E3103)</f>
        <v/>
      </c>
      <c r="E3103" s="58" t="str">
        <f t="shared" si="487"/>
        <v/>
      </c>
      <c r="F3103" s="57">
        <f t="shared" si="488"/>
        <v>0</v>
      </c>
      <c r="H3103" s="51"/>
      <c r="I3103" s="50"/>
      <c r="J3103" s="50"/>
      <c r="K3103" s="50"/>
      <c r="L3103" s="55" t="str">
        <f t="shared" si="499"/>
        <v/>
      </c>
      <c r="M3103" s="48"/>
      <c r="N3103" s="49"/>
      <c r="O3103" s="50"/>
      <c r="P3103" s="81" t="str">
        <f t="shared" si="490"/>
        <v/>
      </c>
      <c r="Q3103" s="5"/>
      <c r="R3103" s="81" t="str">
        <f t="shared" si="489"/>
        <v/>
      </c>
    </row>
    <row r="3104" spans="2:18" ht="13" x14ac:dyDescent="0.3">
      <c r="B3104" s="58">
        <f t="shared" si="485"/>
        <v>0</v>
      </c>
      <c r="C3104" s="58" t="str">
        <f t="shared" si="486"/>
        <v/>
      </c>
      <c r="D3104" s="58" t="str">
        <f>IF(OR(E3104=0,E3104=""),"",COUNTIF($E$7:E3104,E3104)&amp;E3104)</f>
        <v/>
      </c>
      <c r="E3104" s="58" t="str">
        <f t="shared" si="487"/>
        <v/>
      </c>
      <c r="F3104" s="57">
        <f t="shared" si="488"/>
        <v>0</v>
      </c>
      <c r="H3104" s="51"/>
      <c r="I3104" s="50"/>
      <c r="J3104" s="50"/>
      <c r="K3104" s="50"/>
      <c r="L3104" s="55" t="str">
        <f t="shared" si="499"/>
        <v/>
      </c>
      <c r="M3104" s="48"/>
      <c r="N3104" s="49"/>
      <c r="O3104" s="50"/>
      <c r="P3104" s="81" t="str">
        <f t="shared" si="490"/>
        <v/>
      </c>
      <c r="Q3104" s="5"/>
      <c r="R3104" s="81" t="str">
        <f t="shared" si="489"/>
        <v/>
      </c>
    </row>
    <row r="3105" spans="2:18" ht="13" x14ac:dyDescent="0.3">
      <c r="B3105" s="58">
        <f t="shared" si="485"/>
        <v>0</v>
      </c>
      <c r="C3105" s="58" t="str">
        <f t="shared" si="486"/>
        <v/>
      </c>
      <c r="D3105" s="58" t="str">
        <f>IF(OR(E3105=0,E3105=""),"",COUNTIF($E$7:E3105,E3105)&amp;E3105)</f>
        <v/>
      </c>
      <c r="E3105" s="58" t="str">
        <f t="shared" si="487"/>
        <v/>
      </c>
      <c r="F3105" s="57">
        <f t="shared" si="488"/>
        <v>0</v>
      </c>
      <c r="H3105" s="51"/>
      <c r="I3105" s="50"/>
      <c r="J3105" s="50"/>
      <c r="K3105" s="50"/>
      <c r="L3105" s="55" t="str">
        <f t="shared" si="499"/>
        <v/>
      </c>
      <c r="M3105" s="48"/>
      <c r="N3105" s="49"/>
      <c r="O3105" s="50"/>
      <c r="P3105" s="81" t="str">
        <f t="shared" si="490"/>
        <v/>
      </c>
      <c r="Q3105" s="5"/>
      <c r="R3105" s="81" t="str">
        <f t="shared" si="489"/>
        <v/>
      </c>
    </row>
    <row r="3106" spans="2:18" ht="13" x14ac:dyDescent="0.3">
      <c r="B3106" s="58">
        <f t="shared" si="485"/>
        <v>0</v>
      </c>
      <c r="C3106" s="58" t="str">
        <f t="shared" si="486"/>
        <v/>
      </c>
      <c r="D3106" s="58" t="str">
        <f>IF(OR(E3106=0,E3106=""),"",COUNTIF($E$7:E3106,E3106)&amp;E3106)</f>
        <v/>
      </c>
      <c r="E3106" s="58" t="str">
        <f t="shared" si="487"/>
        <v/>
      </c>
      <c r="F3106" s="57">
        <f t="shared" si="488"/>
        <v>0</v>
      </c>
      <c r="H3106" s="51"/>
      <c r="I3106" s="50"/>
      <c r="J3106" s="50"/>
      <c r="K3106" s="50"/>
      <c r="L3106" s="55" t="str">
        <f t="shared" si="499"/>
        <v/>
      </c>
      <c r="M3106" s="48"/>
      <c r="N3106" s="49"/>
      <c r="O3106" s="50"/>
      <c r="P3106" s="81" t="str">
        <f t="shared" si="490"/>
        <v/>
      </c>
      <c r="Q3106" s="5"/>
      <c r="R3106" s="81" t="str">
        <f t="shared" si="489"/>
        <v/>
      </c>
    </row>
    <row r="3107" spans="2:18" ht="13" x14ac:dyDescent="0.3">
      <c r="B3107" s="58">
        <f t="shared" si="485"/>
        <v>0</v>
      </c>
      <c r="C3107" s="58" t="str">
        <f t="shared" si="486"/>
        <v/>
      </c>
      <c r="D3107" s="58" t="str">
        <f>IF(OR(E3107=0,E3107=""),"",COUNTIF($E$7:E3107,E3107)&amp;E3107)</f>
        <v/>
      </c>
      <c r="E3107" s="58" t="str">
        <f t="shared" si="487"/>
        <v/>
      </c>
      <c r="F3107" s="57">
        <f t="shared" si="488"/>
        <v>0</v>
      </c>
      <c r="H3107" s="51"/>
      <c r="I3107" s="50"/>
      <c r="J3107" s="50"/>
      <c r="K3107" s="50"/>
      <c r="L3107" s="55" t="str">
        <f t="shared" si="499"/>
        <v/>
      </c>
      <c r="M3107" s="48"/>
      <c r="N3107" s="49"/>
      <c r="O3107" s="50"/>
      <c r="P3107" s="81" t="str">
        <f t="shared" si="490"/>
        <v/>
      </c>
      <c r="Q3107" s="5"/>
      <c r="R3107" s="81" t="str">
        <f t="shared" si="489"/>
        <v/>
      </c>
    </row>
    <row r="3108" spans="2:18" ht="13" x14ac:dyDescent="0.3">
      <c r="B3108" s="58">
        <f t="shared" si="485"/>
        <v>0</v>
      </c>
      <c r="C3108" s="58" t="str">
        <f t="shared" si="486"/>
        <v/>
      </c>
      <c r="D3108" s="58" t="str">
        <f>IF(OR(E3108=0,E3108=""),"",COUNTIF($E$7:E3108,E3108)&amp;E3108)</f>
        <v/>
      </c>
      <c r="E3108" s="58" t="str">
        <f t="shared" si="487"/>
        <v/>
      </c>
      <c r="F3108" s="57">
        <f t="shared" si="488"/>
        <v>0</v>
      </c>
      <c r="H3108" s="51"/>
      <c r="I3108" s="50"/>
      <c r="J3108" s="50"/>
      <c r="K3108" s="50"/>
      <c r="L3108" s="55" t="str">
        <f t="shared" si="499"/>
        <v/>
      </c>
      <c r="M3108" s="48"/>
      <c r="N3108" s="49"/>
      <c r="O3108" s="50"/>
      <c r="P3108" s="81" t="str">
        <f t="shared" si="490"/>
        <v/>
      </c>
      <c r="Q3108" s="5"/>
      <c r="R3108" s="81" t="str">
        <f t="shared" si="489"/>
        <v/>
      </c>
    </row>
    <row r="3109" spans="2:18" ht="13" x14ac:dyDescent="0.3">
      <c r="B3109" s="58">
        <f t="shared" si="485"/>
        <v>0</v>
      </c>
      <c r="C3109" s="58" t="str">
        <f t="shared" si="486"/>
        <v/>
      </c>
      <c r="D3109" s="58" t="str">
        <f>IF(OR(E3109=0,E3109=""),"",COUNTIF($E$7:E3109,E3109)&amp;E3109)</f>
        <v/>
      </c>
      <c r="E3109" s="58" t="str">
        <f t="shared" si="487"/>
        <v/>
      </c>
      <c r="F3109" s="57">
        <f t="shared" si="488"/>
        <v>0</v>
      </c>
      <c r="H3109" s="51"/>
      <c r="I3109" s="50"/>
      <c r="J3109" s="50"/>
      <c r="K3109" s="50"/>
      <c r="L3109" s="55" t="str">
        <f t="shared" si="499"/>
        <v/>
      </c>
      <c r="M3109" s="48"/>
      <c r="N3109" s="49"/>
      <c r="O3109" s="50"/>
      <c r="P3109" s="81" t="str">
        <f t="shared" si="490"/>
        <v/>
      </c>
      <c r="Q3109" s="5"/>
      <c r="R3109" s="81" t="str">
        <f t="shared" si="489"/>
        <v/>
      </c>
    </row>
    <row r="3110" spans="2:18" ht="13" x14ac:dyDescent="0.3">
      <c r="B3110" s="58">
        <f t="shared" si="485"/>
        <v>0</v>
      </c>
      <c r="C3110" s="58" t="str">
        <f t="shared" si="486"/>
        <v/>
      </c>
      <c r="D3110" s="58" t="str">
        <f>IF(OR(E3110=0,E3110=""),"",COUNTIF($E$7:E3110,E3110)&amp;E3110)</f>
        <v/>
      </c>
      <c r="E3110" s="58" t="str">
        <f t="shared" si="487"/>
        <v/>
      </c>
      <c r="F3110" s="57">
        <f t="shared" si="488"/>
        <v>0</v>
      </c>
      <c r="H3110" s="51"/>
      <c r="I3110" s="50"/>
      <c r="J3110" s="50"/>
      <c r="K3110" s="50"/>
      <c r="L3110" s="55" t="str">
        <f t="shared" ref="L3110:L3173" si="500">IFERROR(IF(K3110="","",VLOOKUP(K3110,T_Akun,2,0)),"Cek Kembali Kode Akun nya!!!")</f>
        <v/>
      </c>
      <c r="M3110" s="48"/>
      <c r="N3110" s="49"/>
      <c r="O3110" s="50"/>
      <c r="P3110" s="81" t="str">
        <f t="shared" si="490"/>
        <v/>
      </c>
      <c r="Q3110" s="5"/>
      <c r="R3110" s="81" t="str">
        <f t="shared" si="489"/>
        <v/>
      </c>
    </row>
    <row r="3111" spans="2:18" ht="13" x14ac:dyDescent="0.3">
      <c r="B3111" s="58">
        <f t="shared" si="485"/>
        <v>0</v>
      </c>
      <c r="C3111" s="58" t="str">
        <f t="shared" si="486"/>
        <v/>
      </c>
      <c r="D3111" s="58" t="str">
        <f>IF(OR(E3111=0,E3111=""),"",COUNTIF($E$7:E3111,E3111)&amp;E3111)</f>
        <v/>
      </c>
      <c r="E3111" s="58" t="str">
        <f t="shared" si="487"/>
        <v/>
      </c>
      <c r="F3111" s="57">
        <f t="shared" si="488"/>
        <v>0</v>
      </c>
      <c r="H3111" s="51"/>
      <c r="I3111" s="50"/>
      <c r="J3111" s="50"/>
      <c r="K3111" s="50"/>
      <c r="L3111" s="55" t="str">
        <f t="shared" si="500"/>
        <v/>
      </c>
      <c r="M3111" s="48"/>
      <c r="N3111" s="49"/>
      <c r="O3111" s="50"/>
      <c r="P3111" s="81" t="str">
        <f t="shared" si="490"/>
        <v/>
      </c>
      <c r="Q3111" s="5"/>
      <c r="R3111" s="81" t="str">
        <f t="shared" si="489"/>
        <v/>
      </c>
    </row>
    <row r="3112" spans="2:18" ht="13" x14ac:dyDescent="0.3">
      <c r="B3112" s="58">
        <f t="shared" si="485"/>
        <v>0</v>
      </c>
      <c r="C3112" s="58" t="str">
        <f t="shared" si="486"/>
        <v/>
      </c>
      <c r="D3112" s="58" t="str">
        <f>IF(OR(E3112=0,E3112=""),"",COUNTIF($E$7:E3112,E3112)&amp;E3112)</f>
        <v/>
      </c>
      <c r="E3112" s="58" t="str">
        <f t="shared" si="487"/>
        <v/>
      </c>
      <c r="F3112" s="57">
        <f t="shared" si="488"/>
        <v>0</v>
      </c>
      <c r="H3112" s="51"/>
      <c r="I3112" s="50"/>
      <c r="J3112" s="50"/>
      <c r="K3112" s="50"/>
      <c r="L3112" s="55" t="str">
        <f t="shared" si="500"/>
        <v/>
      </c>
      <c r="M3112" s="48"/>
      <c r="N3112" s="49"/>
      <c r="O3112" s="50"/>
      <c r="P3112" s="81" t="str">
        <f t="shared" si="490"/>
        <v/>
      </c>
      <c r="Q3112" s="5"/>
      <c r="R3112" s="81" t="str">
        <f t="shared" si="489"/>
        <v/>
      </c>
    </row>
    <row r="3113" spans="2:18" ht="13" x14ac:dyDescent="0.3">
      <c r="B3113" s="58">
        <f t="shared" si="485"/>
        <v>0</v>
      </c>
      <c r="C3113" s="58" t="str">
        <f t="shared" si="486"/>
        <v/>
      </c>
      <c r="D3113" s="58" t="str">
        <f>IF(OR(E3113=0,E3113=""),"",COUNTIF($E$7:E3113,E3113)&amp;E3113)</f>
        <v/>
      </c>
      <c r="E3113" s="58" t="str">
        <f t="shared" si="487"/>
        <v/>
      </c>
      <c r="F3113" s="57">
        <f t="shared" si="488"/>
        <v>0</v>
      </c>
      <c r="H3113" s="51"/>
      <c r="I3113" s="50"/>
      <c r="J3113" s="50"/>
      <c r="K3113" s="50"/>
      <c r="L3113" s="55" t="str">
        <f t="shared" si="500"/>
        <v/>
      </c>
      <c r="M3113" s="48"/>
      <c r="N3113" s="49"/>
      <c r="O3113" s="50"/>
      <c r="P3113" s="81" t="str">
        <f t="shared" si="490"/>
        <v/>
      </c>
      <c r="Q3113" s="5"/>
      <c r="R3113" s="81" t="str">
        <f t="shared" si="489"/>
        <v/>
      </c>
    </row>
    <row r="3114" spans="2:18" ht="13" x14ac:dyDescent="0.3">
      <c r="B3114" s="58">
        <f t="shared" si="485"/>
        <v>0</v>
      </c>
      <c r="C3114" s="58" t="str">
        <f t="shared" si="486"/>
        <v/>
      </c>
      <c r="D3114" s="58" t="str">
        <f>IF(OR(E3114=0,E3114=""),"",COUNTIF($E$7:E3114,E3114)&amp;E3114)</f>
        <v/>
      </c>
      <c r="E3114" s="58" t="str">
        <f t="shared" si="487"/>
        <v/>
      </c>
      <c r="F3114" s="57">
        <f t="shared" si="488"/>
        <v>0</v>
      </c>
      <c r="H3114" s="51"/>
      <c r="I3114" s="50"/>
      <c r="J3114" s="50"/>
      <c r="K3114" s="50"/>
      <c r="L3114" s="55" t="str">
        <f t="shared" si="500"/>
        <v/>
      </c>
      <c r="M3114" s="48"/>
      <c r="N3114" s="49"/>
      <c r="O3114" s="50"/>
      <c r="P3114" s="81" t="str">
        <f t="shared" si="490"/>
        <v/>
      </c>
      <c r="Q3114" s="5"/>
      <c r="R3114" s="81" t="str">
        <f t="shared" si="489"/>
        <v/>
      </c>
    </row>
    <row r="3115" spans="2:18" ht="13" x14ac:dyDescent="0.3">
      <c r="B3115" s="58">
        <f t="shared" si="485"/>
        <v>0</v>
      </c>
      <c r="C3115" s="58" t="str">
        <f t="shared" si="486"/>
        <v/>
      </c>
      <c r="D3115" s="58" t="str">
        <f>IF(OR(E3115=0,E3115=""),"",COUNTIF($E$7:E3115,E3115)&amp;E3115)</f>
        <v/>
      </c>
      <c r="E3115" s="58" t="str">
        <f t="shared" si="487"/>
        <v/>
      </c>
      <c r="F3115" s="57">
        <f t="shared" si="488"/>
        <v>0</v>
      </c>
      <c r="H3115" s="51"/>
      <c r="I3115" s="50"/>
      <c r="J3115" s="50"/>
      <c r="K3115" s="50"/>
      <c r="L3115" s="55" t="str">
        <f t="shared" si="500"/>
        <v/>
      </c>
      <c r="M3115" s="48"/>
      <c r="N3115" s="49"/>
      <c r="O3115" s="50"/>
      <c r="P3115" s="81" t="str">
        <f t="shared" si="490"/>
        <v/>
      </c>
      <c r="Q3115" s="5"/>
      <c r="R3115" s="81" t="str">
        <f t="shared" si="489"/>
        <v/>
      </c>
    </row>
    <row r="3116" spans="2:18" ht="13" x14ac:dyDescent="0.3">
      <c r="B3116" s="58">
        <f t="shared" si="485"/>
        <v>0</v>
      </c>
      <c r="C3116" s="58" t="str">
        <f t="shared" si="486"/>
        <v/>
      </c>
      <c r="D3116" s="58" t="str">
        <f>IF(OR(E3116=0,E3116=""),"",COUNTIF($E$7:E3116,E3116)&amp;E3116)</f>
        <v/>
      </c>
      <c r="E3116" s="58" t="str">
        <f t="shared" si="487"/>
        <v/>
      </c>
      <c r="F3116" s="57">
        <f t="shared" si="488"/>
        <v>0</v>
      </c>
      <c r="H3116" s="51"/>
      <c r="I3116" s="50"/>
      <c r="J3116" s="50"/>
      <c r="K3116" s="50"/>
      <c r="L3116" s="55" t="str">
        <f t="shared" si="500"/>
        <v/>
      </c>
      <c r="M3116" s="48"/>
      <c r="N3116" s="49"/>
      <c r="O3116" s="50"/>
      <c r="P3116" s="81" t="str">
        <f t="shared" si="490"/>
        <v/>
      </c>
      <c r="Q3116" s="5"/>
      <c r="R3116" s="81" t="str">
        <f t="shared" si="489"/>
        <v/>
      </c>
    </row>
    <row r="3117" spans="2:18" ht="13" x14ac:dyDescent="0.3">
      <c r="B3117" s="58">
        <f t="shared" si="485"/>
        <v>0</v>
      </c>
      <c r="C3117" s="58" t="str">
        <f t="shared" si="486"/>
        <v/>
      </c>
      <c r="D3117" s="58" t="str">
        <f>IF(OR(E3117=0,E3117=""),"",COUNTIF($E$7:E3117,E3117)&amp;E3117)</f>
        <v/>
      </c>
      <c r="E3117" s="58" t="str">
        <f t="shared" si="487"/>
        <v/>
      </c>
      <c r="F3117" s="57">
        <f t="shared" si="488"/>
        <v>0</v>
      </c>
      <c r="H3117" s="51"/>
      <c r="I3117" s="50"/>
      <c r="J3117" s="50"/>
      <c r="K3117" s="50"/>
      <c r="L3117" s="55" t="str">
        <f t="shared" si="500"/>
        <v/>
      </c>
      <c r="M3117" s="48"/>
      <c r="N3117" s="49"/>
      <c r="O3117" s="50"/>
      <c r="P3117" s="81" t="str">
        <f t="shared" si="490"/>
        <v/>
      </c>
      <c r="Q3117" s="5"/>
      <c r="R3117" s="81" t="str">
        <f t="shared" si="489"/>
        <v/>
      </c>
    </row>
    <row r="3118" spans="2:18" ht="13" x14ac:dyDescent="0.3">
      <c r="B3118" s="58">
        <f t="shared" ref="B3118:B3181" si="501">IF(C3118&lt;&gt;"","",K3118)</f>
        <v>0</v>
      </c>
      <c r="C3118" s="58" t="str">
        <f t="shared" ref="C3118:C3181" si="502">IF(LEFT(I3118,3)="JP-",K3118,"")</f>
        <v/>
      </c>
      <c r="D3118" s="58" t="str">
        <f>IF(OR(E3118=0,E3118=""),"",COUNTIF($E$7:E3118,E3118)&amp;E3118)</f>
        <v/>
      </c>
      <c r="E3118" s="58" t="str">
        <f t="shared" ref="E3118:E3181" si="503">IF(K3118=Filter_BB,K3118,"")</f>
        <v/>
      </c>
      <c r="F3118" s="57">
        <f t="shared" ref="F3118:F3181" si="504">IF(J3118="",0,1)</f>
        <v>0</v>
      </c>
      <c r="H3118" s="51"/>
      <c r="I3118" s="50"/>
      <c r="J3118" s="50"/>
      <c r="K3118" s="50"/>
      <c r="L3118" s="55" t="str">
        <f t="shared" si="500"/>
        <v/>
      </c>
      <c r="M3118" s="48"/>
      <c r="N3118" s="49"/>
      <c r="O3118" s="50"/>
      <c r="P3118" s="81" t="str">
        <f t="shared" ref="P3118:P3181" si="505">IF(O3118&gt;0,O3118,IF(H3118&gt;0,IF(OR(P3117="F.TTD",P3117=""),R3119,P3117),""))</f>
        <v/>
      </c>
      <c r="Q3118" s="5"/>
      <c r="R3118" s="81" t="str">
        <f t="shared" si="489"/>
        <v/>
      </c>
    </row>
    <row r="3119" spans="2:18" ht="13" x14ac:dyDescent="0.3">
      <c r="B3119" s="58">
        <f t="shared" si="501"/>
        <v>0</v>
      </c>
      <c r="C3119" s="58" t="str">
        <f t="shared" si="502"/>
        <v/>
      </c>
      <c r="D3119" s="58" t="str">
        <f>IF(OR(E3119=0,E3119=""),"",COUNTIF($E$7:E3119,E3119)&amp;E3119)</f>
        <v/>
      </c>
      <c r="E3119" s="58" t="str">
        <f t="shared" si="503"/>
        <v/>
      </c>
      <c r="F3119" s="57">
        <f t="shared" si="504"/>
        <v>0</v>
      </c>
      <c r="H3119" s="51"/>
      <c r="I3119" s="50"/>
      <c r="J3119" s="50"/>
      <c r="K3119" s="50"/>
      <c r="L3119" s="55" t="str">
        <f t="shared" si="500"/>
        <v/>
      </c>
      <c r="M3119" s="48"/>
      <c r="N3119" s="49"/>
      <c r="O3119" s="50"/>
      <c r="P3119" s="81" t="str">
        <f t="shared" si="505"/>
        <v/>
      </c>
      <c r="Q3119" s="5"/>
      <c r="R3119" s="81" t="str">
        <f t="shared" ref="R3119:R3182" si="506">IF($O3119&gt;0,$O3119,IF($H3119&gt;0,IF($O3120&gt;0,$O3120,""),""))</f>
        <v/>
      </c>
    </row>
    <row r="3120" spans="2:18" ht="13" x14ac:dyDescent="0.3">
      <c r="B3120" s="58">
        <f t="shared" si="501"/>
        <v>0</v>
      </c>
      <c r="C3120" s="58" t="str">
        <f t="shared" si="502"/>
        <v/>
      </c>
      <c r="D3120" s="58" t="str">
        <f>IF(OR(E3120=0,E3120=""),"",COUNTIF($E$7:E3120,E3120)&amp;E3120)</f>
        <v/>
      </c>
      <c r="E3120" s="58" t="str">
        <f t="shared" si="503"/>
        <v/>
      </c>
      <c r="F3120" s="57">
        <f t="shared" si="504"/>
        <v>0</v>
      </c>
      <c r="H3120" s="51"/>
      <c r="I3120" s="50"/>
      <c r="J3120" s="50"/>
      <c r="K3120" s="50"/>
      <c r="L3120" s="55" t="str">
        <f t="shared" si="500"/>
        <v/>
      </c>
      <c r="M3120" s="48"/>
      <c r="N3120" s="49"/>
      <c r="O3120" s="50"/>
      <c r="P3120" s="81" t="str">
        <f t="shared" si="505"/>
        <v/>
      </c>
      <c r="Q3120" s="5"/>
      <c r="R3120" s="81" t="str">
        <f t="shared" si="506"/>
        <v/>
      </c>
    </row>
    <row r="3121" spans="2:18" ht="13" x14ac:dyDescent="0.3">
      <c r="B3121" s="58">
        <f t="shared" si="501"/>
        <v>0</v>
      </c>
      <c r="C3121" s="58" t="str">
        <f t="shared" si="502"/>
        <v/>
      </c>
      <c r="D3121" s="58" t="str">
        <f>IF(OR(E3121=0,E3121=""),"",COUNTIF($E$7:E3121,E3121)&amp;E3121)</f>
        <v/>
      </c>
      <c r="E3121" s="58" t="str">
        <f t="shared" si="503"/>
        <v/>
      </c>
      <c r="F3121" s="57">
        <f t="shared" si="504"/>
        <v>0</v>
      </c>
      <c r="H3121" s="51"/>
      <c r="I3121" s="50"/>
      <c r="J3121" s="50"/>
      <c r="K3121" s="50"/>
      <c r="L3121" s="55" t="str">
        <f t="shared" si="500"/>
        <v/>
      </c>
      <c r="M3121" s="48"/>
      <c r="N3121" s="49"/>
      <c r="O3121" s="50"/>
      <c r="P3121" s="81" t="str">
        <f t="shared" si="505"/>
        <v/>
      </c>
      <c r="Q3121" s="5"/>
      <c r="R3121" s="81" t="str">
        <f t="shared" si="506"/>
        <v/>
      </c>
    </row>
    <row r="3122" spans="2:18" ht="13" x14ac:dyDescent="0.3">
      <c r="B3122" s="58">
        <f t="shared" si="501"/>
        <v>0</v>
      </c>
      <c r="C3122" s="58" t="str">
        <f t="shared" si="502"/>
        <v/>
      </c>
      <c r="D3122" s="58" t="str">
        <f>IF(OR(E3122=0,E3122=""),"",COUNTIF($E$7:E3122,E3122)&amp;E3122)</f>
        <v/>
      </c>
      <c r="E3122" s="58" t="str">
        <f t="shared" si="503"/>
        <v/>
      </c>
      <c r="F3122" s="57">
        <f t="shared" si="504"/>
        <v>0</v>
      </c>
      <c r="H3122" s="51"/>
      <c r="I3122" s="50"/>
      <c r="J3122" s="50"/>
      <c r="K3122" s="50"/>
      <c r="L3122" s="55" t="str">
        <f t="shared" si="500"/>
        <v/>
      </c>
      <c r="M3122" s="48"/>
      <c r="N3122" s="49"/>
      <c r="O3122" s="50"/>
      <c r="P3122" s="81" t="str">
        <f t="shared" si="505"/>
        <v/>
      </c>
      <c r="Q3122" s="5"/>
      <c r="R3122" s="81" t="str">
        <f t="shared" si="506"/>
        <v/>
      </c>
    </row>
    <row r="3123" spans="2:18" ht="13" x14ac:dyDescent="0.3">
      <c r="B3123" s="58">
        <f t="shared" si="501"/>
        <v>0</v>
      </c>
      <c r="C3123" s="58" t="str">
        <f t="shared" si="502"/>
        <v/>
      </c>
      <c r="D3123" s="58" t="str">
        <f>IF(OR(E3123=0,E3123=""),"",COUNTIF($E$7:E3123,E3123)&amp;E3123)</f>
        <v/>
      </c>
      <c r="E3123" s="58" t="str">
        <f t="shared" si="503"/>
        <v/>
      </c>
      <c r="F3123" s="57">
        <f t="shared" si="504"/>
        <v>0</v>
      </c>
      <c r="H3123" s="51"/>
      <c r="I3123" s="50"/>
      <c r="J3123" s="50"/>
      <c r="K3123" s="50"/>
      <c r="L3123" s="55" t="str">
        <f t="shared" si="500"/>
        <v/>
      </c>
      <c r="M3123" s="48"/>
      <c r="N3123" s="49"/>
      <c r="O3123" s="50"/>
      <c r="P3123" s="81" t="str">
        <f t="shared" si="505"/>
        <v/>
      </c>
      <c r="Q3123" s="5"/>
      <c r="R3123" s="81" t="str">
        <f t="shared" si="506"/>
        <v/>
      </c>
    </row>
    <row r="3124" spans="2:18" ht="13" x14ac:dyDescent="0.3">
      <c r="B3124" s="58">
        <f t="shared" si="501"/>
        <v>0</v>
      </c>
      <c r="C3124" s="58" t="str">
        <f t="shared" si="502"/>
        <v/>
      </c>
      <c r="D3124" s="58" t="str">
        <f>IF(OR(E3124=0,E3124=""),"",COUNTIF($E$7:E3124,E3124)&amp;E3124)</f>
        <v/>
      </c>
      <c r="E3124" s="58" t="str">
        <f t="shared" si="503"/>
        <v/>
      </c>
      <c r="F3124" s="57">
        <f t="shared" si="504"/>
        <v>0</v>
      </c>
      <c r="H3124" s="51"/>
      <c r="I3124" s="50"/>
      <c r="J3124" s="50"/>
      <c r="K3124" s="50"/>
      <c r="L3124" s="55" t="str">
        <f t="shared" si="500"/>
        <v/>
      </c>
      <c r="M3124" s="48"/>
      <c r="N3124" s="49"/>
      <c r="O3124" s="50"/>
      <c r="P3124" s="81" t="str">
        <f t="shared" si="505"/>
        <v/>
      </c>
      <c r="Q3124" s="5"/>
      <c r="R3124" s="81" t="str">
        <f t="shared" si="506"/>
        <v/>
      </c>
    </row>
    <row r="3125" spans="2:18" ht="13" x14ac:dyDescent="0.3">
      <c r="B3125" s="58">
        <f t="shared" si="501"/>
        <v>0</v>
      </c>
      <c r="C3125" s="58" t="str">
        <f t="shared" si="502"/>
        <v/>
      </c>
      <c r="D3125" s="58" t="str">
        <f>IF(OR(E3125=0,E3125=""),"",COUNTIF($E$7:E3125,E3125)&amp;E3125)</f>
        <v/>
      </c>
      <c r="E3125" s="58" t="str">
        <f t="shared" si="503"/>
        <v/>
      </c>
      <c r="F3125" s="57">
        <f t="shared" si="504"/>
        <v>0</v>
      </c>
      <c r="H3125" s="51"/>
      <c r="I3125" s="50"/>
      <c r="J3125" s="50"/>
      <c r="K3125" s="50"/>
      <c r="L3125" s="55" t="str">
        <f t="shared" si="500"/>
        <v/>
      </c>
      <c r="M3125" s="48"/>
      <c r="N3125" s="49"/>
      <c r="O3125" s="50"/>
      <c r="P3125" s="81" t="str">
        <f t="shared" si="505"/>
        <v/>
      </c>
      <c r="Q3125" s="5"/>
      <c r="R3125" s="81" t="str">
        <f t="shared" si="506"/>
        <v/>
      </c>
    </row>
    <row r="3126" spans="2:18" ht="13" x14ac:dyDescent="0.3">
      <c r="B3126" s="58">
        <f t="shared" si="501"/>
        <v>0</v>
      </c>
      <c r="C3126" s="58" t="str">
        <f t="shared" si="502"/>
        <v/>
      </c>
      <c r="D3126" s="58" t="str">
        <f>IF(OR(E3126=0,E3126=""),"",COUNTIF($E$7:E3126,E3126)&amp;E3126)</f>
        <v/>
      </c>
      <c r="E3126" s="58" t="str">
        <f t="shared" si="503"/>
        <v/>
      </c>
      <c r="F3126" s="57">
        <f t="shared" si="504"/>
        <v>0</v>
      </c>
      <c r="H3126" s="51"/>
      <c r="I3126" s="50"/>
      <c r="J3126" s="50"/>
      <c r="K3126" s="50"/>
      <c r="L3126" s="55" t="str">
        <f t="shared" si="500"/>
        <v/>
      </c>
      <c r="M3126" s="48"/>
      <c r="N3126" s="49"/>
      <c r="O3126" s="50"/>
      <c r="P3126" s="81" t="str">
        <f t="shared" si="505"/>
        <v/>
      </c>
      <c r="Q3126" s="5"/>
      <c r="R3126" s="81" t="str">
        <f t="shared" si="506"/>
        <v/>
      </c>
    </row>
    <row r="3127" spans="2:18" ht="13" x14ac:dyDescent="0.3">
      <c r="B3127" s="58">
        <f t="shared" si="501"/>
        <v>0</v>
      </c>
      <c r="C3127" s="58" t="str">
        <f t="shared" si="502"/>
        <v/>
      </c>
      <c r="D3127" s="58" t="str">
        <f>IF(OR(E3127=0,E3127=""),"",COUNTIF($E$7:E3127,E3127)&amp;E3127)</f>
        <v/>
      </c>
      <c r="E3127" s="58" t="str">
        <f t="shared" si="503"/>
        <v/>
      </c>
      <c r="F3127" s="57">
        <f t="shared" si="504"/>
        <v>0</v>
      </c>
      <c r="H3127" s="51"/>
      <c r="I3127" s="50"/>
      <c r="J3127" s="50"/>
      <c r="K3127" s="50"/>
      <c r="L3127" s="55" t="str">
        <f t="shared" si="500"/>
        <v/>
      </c>
      <c r="M3127" s="48"/>
      <c r="N3127" s="49"/>
      <c r="O3127" s="50"/>
      <c r="P3127" s="81" t="str">
        <f t="shared" si="505"/>
        <v/>
      </c>
      <c r="Q3127" s="5"/>
      <c r="R3127" s="81" t="str">
        <f t="shared" si="506"/>
        <v/>
      </c>
    </row>
    <row r="3128" spans="2:18" ht="13" x14ac:dyDescent="0.3">
      <c r="B3128" s="58">
        <f t="shared" si="501"/>
        <v>0</v>
      </c>
      <c r="C3128" s="58" t="str">
        <f t="shared" si="502"/>
        <v/>
      </c>
      <c r="D3128" s="58" t="str">
        <f>IF(OR(E3128=0,E3128=""),"",COUNTIF($E$7:E3128,E3128)&amp;E3128)</f>
        <v/>
      </c>
      <c r="E3128" s="58" t="str">
        <f t="shared" si="503"/>
        <v/>
      </c>
      <c r="F3128" s="57">
        <f t="shared" si="504"/>
        <v>0</v>
      </c>
      <c r="H3128" s="51"/>
      <c r="I3128" s="50"/>
      <c r="J3128" s="50"/>
      <c r="K3128" s="50"/>
      <c r="L3128" s="55" t="str">
        <f t="shared" si="500"/>
        <v/>
      </c>
      <c r="M3128" s="48"/>
      <c r="N3128" s="49"/>
      <c r="O3128" s="50"/>
      <c r="P3128" s="81" t="str">
        <f t="shared" si="505"/>
        <v/>
      </c>
      <c r="Q3128" s="5"/>
      <c r="R3128" s="81" t="str">
        <f t="shared" si="506"/>
        <v/>
      </c>
    </row>
    <row r="3129" spans="2:18" ht="13" x14ac:dyDescent="0.3">
      <c r="B3129" s="58">
        <f t="shared" si="501"/>
        <v>0</v>
      </c>
      <c r="C3129" s="58" t="str">
        <f t="shared" si="502"/>
        <v/>
      </c>
      <c r="D3129" s="58" t="str">
        <f>IF(OR(E3129=0,E3129=""),"",COUNTIF($E$7:E3129,E3129)&amp;E3129)</f>
        <v/>
      </c>
      <c r="E3129" s="58" t="str">
        <f t="shared" si="503"/>
        <v/>
      </c>
      <c r="F3129" s="57">
        <f t="shared" si="504"/>
        <v>0</v>
      </c>
      <c r="H3129" s="51"/>
      <c r="I3129" s="50"/>
      <c r="J3129" s="50"/>
      <c r="K3129" s="50"/>
      <c r="L3129" s="55" t="str">
        <f t="shared" si="500"/>
        <v/>
      </c>
      <c r="M3129" s="48"/>
      <c r="N3129" s="49"/>
      <c r="O3129" s="50"/>
      <c r="P3129" s="81" t="str">
        <f t="shared" si="505"/>
        <v/>
      </c>
      <c r="Q3129" s="5"/>
      <c r="R3129" s="81" t="str">
        <f t="shared" si="506"/>
        <v/>
      </c>
    </row>
    <row r="3130" spans="2:18" ht="13" x14ac:dyDescent="0.3">
      <c r="B3130" s="58">
        <f t="shared" si="501"/>
        <v>0</v>
      </c>
      <c r="C3130" s="58" t="str">
        <f t="shared" si="502"/>
        <v/>
      </c>
      <c r="D3130" s="58" t="str">
        <f>IF(OR(E3130=0,E3130=""),"",COUNTIF($E$7:E3130,E3130)&amp;E3130)</f>
        <v/>
      </c>
      <c r="E3130" s="58" t="str">
        <f t="shared" si="503"/>
        <v/>
      </c>
      <c r="F3130" s="57">
        <f t="shared" si="504"/>
        <v>0</v>
      </c>
      <c r="H3130" s="51"/>
      <c r="I3130" s="50"/>
      <c r="J3130" s="50"/>
      <c r="K3130" s="50"/>
      <c r="L3130" s="55" t="str">
        <f t="shared" si="500"/>
        <v/>
      </c>
      <c r="M3130" s="48"/>
      <c r="N3130" s="49"/>
      <c r="O3130" s="50"/>
      <c r="P3130" s="81" t="str">
        <f t="shared" si="505"/>
        <v/>
      </c>
      <c r="Q3130" s="5"/>
      <c r="R3130" s="81" t="str">
        <f t="shared" si="506"/>
        <v/>
      </c>
    </row>
    <row r="3131" spans="2:18" ht="13" x14ac:dyDescent="0.3">
      <c r="B3131" s="58">
        <f t="shared" si="501"/>
        <v>0</v>
      </c>
      <c r="C3131" s="58" t="str">
        <f t="shared" si="502"/>
        <v/>
      </c>
      <c r="D3131" s="58" t="str">
        <f>IF(OR(E3131=0,E3131=""),"",COUNTIF($E$7:E3131,E3131)&amp;E3131)</f>
        <v/>
      </c>
      <c r="E3131" s="58" t="str">
        <f t="shared" si="503"/>
        <v/>
      </c>
      <c r="F3131" s="57">
        <f t="shared" si="504"/>
        <v>0</v>
      </c>
      <c r="H3131" s="51"/>
      <c r="I3131" s="50"/>
      <c r="J3131" s="50"/>
      <c r="K3131" s="50"/>
      <c r="L3131" s="55" t="str">
        <f t="shared" si="500"/>
        <v/>
      </c>
      <c r="M3131" s="48"/>
      <c r="N3131" s="49"/>
      <c r="O3131" s="50"/>
      <c r="P3131" s="81" t="str">
        <f t="shared" si="505"/>
        <v/>
      </c>
      <c r="Q3131" s="5"/>
      <c r="R3131" s="81" t="str">
        <f t="shared" si="506"/>
        <v/>
      </c>
    </row>
    <row r="3132" spans="2:18" ht="13" x14ac:dyDescent="0.3">
      <c r="B3132" s="58">
        <f t="shared" si="501"/>
        <v>0</v>
      </c>
      <c r="C3132" s="58" t="str">
        <f t="shared" si="502"/>
        <v/>
      </c>
      <c r="D3132" s="58" t="str">
        <f>IF(OR(E3132=0,E3132=""),"",COUNTIF($E$7:E3132,E3132)&amp;E3132)</f>
        <v/>
      </c>
      <c r="E3132" s="58" t="str">
        <f t="shared" si="503"/>
        <v/>
      </c>
      <c r="F3132" s="57">
        <f t="shared" si="504"/>
        <v>0</v>
      </c>
      <c r="H3132" s="51"/>
      <c r="I3132" s="50"/>
      <c r="J3132" s="50"/>
      <c r="K3132" s="50"/>
      <c r="L3132" s="55" t="str">
        <f t="shared" si="500"/>
        <v/>
      </c>
      <c r="M3132" s="48"/>
      <c r="N3132" s="49"/>
      <c r="O3132" s="50"/>
      <c r="P3132" s="81" t="str">
        <f t="shared" si="505"/>
        <v/>
      </c>
      <c r="Q3132" s="5"/>
      <c r="R3132" s="81" t="str">
        <f t="shared" si="506"/>
        <v/>
      </c>
    </row>
    <row r="3133" spans="2:18" ht="13" x14ac:dyDescent="0.3">
      <c r="B3133" s="58">
        <f t="shared" si="501"/>
        <v>0</v>
      </c>
      <c r="C3133" s="58" t="str">
        <f t="shared" si="502"/>
        <v/>
      </c>
      <c r="D3133" s="58" t="str">
        <f>IF(OR(E3133=0,E3133=""),"",COUNTIF($E$7:E3133,E3133)&amp;E3133)</f>
        <v/>
      </c>
      <c r="E3133" s="58" t="str">
        <f t="shared" si="503"/>
        <v/>
      </c>
      <c r="F3133" s="57">
        <f t="shared" si="504"/>
        <v>0</v>
      </c>
      <c r="H3133" s="51"/>
      <c r="I3133" s="50"/>
      <c r="J3133" s="50"/>
      <c r="K3133" s="50"/>
      <c r="L3133" s="55" t="str">
        <f t="shared" si="500"/>
        <v/>
      </c>
      <c r="M3133" s="48"/>
      <c r="N3133" s="49"/>
      <c r="O3133" s="50"/>
      <c r="P3133" s="81" t="str">
        <f t="shared" si="505"/>
        <v/>
      </c>
      <c r="Q3133" s="5"/>
      <c r="R3133" s="81" t="str">
        <f t="shared" si="506"/>
        <v/>
      </c>
    </row>
    <row r="3134" spans="2:18" ht="13" x14ac:dyDescent="0.3">
      <c r="B3134" s="58">
        <f t="shared" si="501"/>
        <v>0</v>
      </c>
      <c r="C3134" s="58" t="str">
        <f t="shared" si="502"/>
        <v/>
      </c>
      <c r="D3134" s="58" t="str">
        <f>IF(OR(E3134=0,E3134=""),"",COUNTIF($E$7:E3134,E3134)&amp;E3134)</f>
        <v/>
      </c>
      <c r="E3134" s="58" t="str">
        <f t="shared" si="503"/>
        <v/>
      </c>
      <c r="F3134" s="57">
        <f t="shared" si="504"/>
        <v>0</v>
      </c>
      <c r="H3134" s="51"/>
      <c r="I3134" s="50"/>
      <c r="J3134" s="50"/>
      <c r="K3134" s="50"/>
      <c r="L3134" s="55" t="str">
        <f t="shared" si="500"/>
        <v/>
      </c>
      <c r="M3134" s="48"/>
      <c r="N3134" s="49"/>
      <c r="O3134" s="50"/>
      <c r="P3134" s="81" t="str">
        <f t="shared" si="505"/>
        <v/>
      </c>
      <c r="Q3134" s="5"/>
      <c r="R3134" s="81" t="str">
        <f t="shared" si="506"/>
        <v/>
      </c>
    </row>
    <row r="3135" spans="2:18" ht="13" x14ac:dyDescent="0.3">
      <c r="B3135" s="58">
        <f t="shared" si="501"/>
        <v>0</v>
      </c>
      <c r="C3135" s="58" t="str">
        <f t="shared" si="502"/>
        <v/>
      </c>
      <c r="D3135" s="58" t="str">
        <f>IF(OR(E3135=0,E3135=""),"",COUNTIF($E$7:E3135,E3135)&amp;E3135)</f>
        <v/>
      </c>
      <c r="E3135" s="58" t="str">
        <f t="shared" si="503"/>
        <v/>
      </c>
      <c r="F3135" s="57">
        <f t="shared" si="504"/>
        <v>0</v>
      </c>
      <c r="H3135" s="51"/>
      <c r="I3135" s="50"/>
      <c r="J3135" s="50"/>
      <c r="K3135" s="50"/>
      <c r="L3135" s="55" t="str">
        <f t="shared" si="500"/>
        <v/>
      </c>
      <c r="M3135" s="48"/>
      <c r="N3135" s="49"/>
      <c r="O3135" s="50"/>
      <c r="P3135" s="81" t="str">
        <f t="shared" si="505"/>
        <v/>
      </c>
      <c r="Q3135" s="5"/>
      <c r="R3135" s="81" t="str">
        <f t="shared" si="506"/>
        <v/>
      </c>
    </row>
    <row r="3136" spans="2:18" ht="13" x14ac:dyDescent="0.3">
      <c r="B3136" s="58">
        <f t="shared" si="501"/>
        <v>0</v>
      </c>
      <c r="C3136" s="58" t="str">
        <f t="shared" si="502"/>
        <v/>
      </c>
      <c r="D3136" s="58" t="str">
        <f>IF(OR(E3136=0,E3136=""),"",COUNTIF($E$7:E3136,E3136)&amp;E3136)</f>
        <v/>
      </c>
      <c r="E3136" s="58" t="str">
        <f t="shared" si="503"/>
        <v/>
      </c>
      <c r="F3136" s="57">
        <f t="shared" si="504"/>
        <v>0</v>
      </c>
      <c r="H3136" s="51"/>
      <c r="I3136" s="50"/>
      <c r="J3136" s="50"/>
      <c r="K3136" s="50"/>
      <c r="L3136" s="55" t="str">
        <f t="shared" si="500"/>
        <v/>
      </c>
      <c r="M3136" s="48"/>
      <c r="N3136" s="49"/>
      <c r="O3136" s="50"/>
      <c r="P3136" s="81" t="str">
        <f t="shared" si="505"/>
        <v/>
      </c>
      <c r="Q3136" s="5"/>
      <c r="R3136" s="81" t="str">
        <f t="shared" si="506"/>
        <v/>
      </c>
    </row>
    <row r="3137" spans="2:18" ht="13" x14ac:dyDescent="0.3">
      <c r="B3137" s="58">
        <f t="shared" si="501"/>
        <v>0</v>
      </c>
      <c r="C3137" s="58" t="str">
        <f t="shared" si="502"/>
        <v/>
      </c>
      <c r="D3137" s="58" t="str">
        <f>IF(OR(E3137=0,E3137=""),"",COUNTIF($E$7:E3137,E3137)&amp;E3137)</f>
        <v/>
      </c>
      <c r="E3137" s="58" t="str">
        <f t="shared" si="503"/>
        <v/>
      </c>
      <c r="F3137" s="57">
        <f t="shared" si="504"/>
        <v>0</v>
      </c>
      <c r="H3137" s="51"/>
      <c r="I3137" s="50"/>
      <c r="J3137" s="50"/>
      <c r="K3137" s="50"/>
      <c r="L3137" s="55" t="str">
        <f t="shared" si="500"/>
        <v/>
      </c>
      <c r="M3137" s="48"/>
      <c r="N3137" s="49"/>
      <c r="O3137" s="50"/>
      <c r="P3137" s="81" t="str">
        <f t="shared" si="505"/>
        <v/>
      </c>
      <c r="Q3137" s="5"/>
      <c r="R3137" s="81" t="str">
        <f t="shared" si="506"/>
        <v/>
      </c>
    </row>
    <row r="3138" spans="2:18" ht="13" x14ac:dyDescent="0.3">
      <c r="B3138" s="58">
        <f t="shared" si="501"/>
        <v>0</v>
      </c>
      <c r="C3138" s="58" t="str">
        <f t="shared" si="502"/>
        <v/>
      </c>
      <c r="D3138" s="58" t="str">
        <f>IF(OR(E3138=0,E3138=""),"",COUNTIF($E$7:E3138,E3138)&amp;E3138)</f>
        <v/>
      </c>
      <c r="E3138" s="58" t="str">
        <f t="shared" si="503"/>
        <v/>
      </c>
      <c r="F3138" s="57">
        <f t="shared" si="504"/>
        <v>0</v>
      </c>
      <c r="H3138" s="51"/>
      <c r="I3138" s="50"/>
      <c r="J3138" s="50"/>
      <c r="K3138" s="50"/>
      <c r="L3138" s="55" t="str">
        <f t="shared" si="500"/>
        <v/>
      </c>
      <c r="M3138" s="48"/>
      <c r="N3138" s="49"/>
      <c r="O3138" s="50"/>
      <c r="P3138" s="81" t="str">
        <f t="shared" si="505"/>
        <v/>
      </c>
      <c r="Q3138" s="5"/>
      <c r="R3138" s="81" t="str">
        <f t="shared" si="506"/>
        <v/>
      </c>
    </row>
    <row r="3139" spans="2:18" ht="13" x14ac:dyDescent="0.3">
      <c r="B3139" s="58">
        <f t="shared" si="501"/>
        <v>0</v>
      </c>
      <c r="C3139" s="58" t="str">
        <f t="shared" si="502"/>
        <v/>
      </c>
      <c r="D3139" s="58" t="str">
        <f>IF(OR(E3139=0,E3139=""),"",COUNTIF($E$7:E3139,E3139)&amp;E3139)</f>
        <v/>
      </c>
      <c r="E3139" s="58" t="str">
        <f t="shared" si="503"/>
        <v/>
      </c>
      <c r="F3139" s="57">
        <f t="shared" si="504"/>
        <v>0</v>
      </c>
      <c r="H3139" s="51"/>
      <c r="I3139" s="50"/>
      <c r="J3139" s="50"/>
      <c r="K3139" s="50"/>
      <c r="L3139" s="55" t="str">
        <f t="shared" si="500"/>
        <v/>
      </c>
      <c r="M3139" s="48"/>
      <c r="N3139" s="49"/>
      <c r="O3139" s="50"/>
      <c r="P3139" s="81" t="str">
        <f t="shared" si="505"/>
        <v/>
      </c>
      <c r="Q3139" s="5"/>
      <c r="R3139" s="81" t="str">
        <f t="shared" si="506"/>
        <v/>
      </c>
    </row>
    <row r="3140" spans="2:18" ht="13" x14ac:dyDescent="0.3">
      <c r="B3140" s="58">
        <f t="shared" si="501"/>
        <v>0</v>
      </c>
      <c r="C3140" s="58" t="str">
        <f t="shared" si="502"/>
        <v/>
      </c>
      <c r="D3140" s="58" t="str">
        <f>IF(OR(E3140=0,E3140=""),"",COUNTIF($E$7:E3140,E3140)&amp;E3140)</f>
        <v/>
      </c>
      <c r="E3140" s="58" t="str">
        <f t="shared" si="503"/>
        <v/>
      </c>
      <c r="F3140" s="57">
        <f t="shared" si="504"/>
        <v>0</v>
      </c>
      <c r="H3140" s="51"/>
      <c r="I3140" s="50"/>
      <c r="J3140" s="50"/>
      <c r="K3140" s="50"/>
      <c r="L3140" s="55" t="str">
        <f t="shared" si="500"/>
        <v/>
      </c>
      <c r="M3140" s="48"/>
      <c r="N3140" s="49"/>
      <c r="O3140" s="50"/>
      <c r="P3140" s="81" t="str">
        <f t="shared" si="505"/>
        <v/>
      </c>
      <c r="Q3140" s="5"/>
      <c r="R3140" s="81" t="str">
        <f t="shared" si="506"/>
        <v/>
      </c>
    </row>
    <row r="3141" spans="2:18" ht="13" x14ac:dyDescent="0.3">
      <c r="B3141" s="58">
        <f t="shared" si="501"/>
        <v>0</v>
      </c>
      <c r="C3141" s="58" t="str">
        <f t="shared" si="502"/>
        <v/>
      </c>
      <c r="D3141" s="58" t="str">
        <f>IF(OR(E3141=0,E3141=""),"",COUNTIF($E$7:E3141,E3141)&amp;E3141)</f>
        <v/>
      </c>
      <c r="E3141" s="58" t="str">
        <f t="shared" si="503"/>
        <v/>
      </c>
      <c r="F3141" s="57">
        <f t="shared" si="504"/>
        <v>0</v>
      </c>
      <c r="H3141" s="51"/>
      <c r="I3141" s="50"/>
      <c r="J3141" s="50"/>
      <c r="K3141" s="50"/>
      <c r="L3141" s="55" t="str">
        <f t="shared" si="500"/>
        <v/>
      </c>
      <c r="M3141" s="48"/>
      <c r="N3141" s="49"/>
      <c r="O3141" s="50"/>
      <c r="P3141" s="81" t="str">
        <f t="shared" si="505"/>
        <v/>
      </c>
      <c r="Q3141" s="5"/>
      <c r="R3141" s="81" t="str">
        <f t="shared" si="506"/>
        <v/>
      </c>
    </row>
    <row r="3142" spans="2:18" ht="13" x14ac:dyDescent="0.3">
      <c r="B3142" s="58">
        <f t="shared" si="501"/>
        <v>0</v>
      </c>
      <c r="C3142" s="58" t="str">
        <f t="shared" si="502"/>
        <v/>
      </c>
      <c r="D3142" s="58" t="str">
        <f>IF(OR(E3142=0,E3142=""),"",COUNTIF($E$7:E3142,E3142)&amp;E3142)</f>
        <v/>
      </c>
      <c r="E3142" s="58" t="str">
        <f t="shared" si="503"/>
        <v/>
      </c>
      <c r="F3142" s="57">
        <f t="shared" si="504"/>
        <v>0</v>
      </c>
      <c r="H3142" s="51"/>
      <c r="I3142" s="50"/>
      <c r="J3142" s="50"/>
      <c r="K3142" s="50"/>
      <c r="L3142" s="55" t="str">
        <f t="shared" si="500"/>
        <v/>
      </c>
      <c r="M3142" s="48"/>
      <c r="N3142" s="49"/>
      <c r="O3142" s="50"/>
      <c r="P3142" s="81" t="str">
        <f t="shared" si="505"/>
        <v/>
      </c>
      <c r="Q3142" s="5"/>
      <c r="R3142" s="81" t="str">
        <f t="shared" si="506"/>
        <v/>
      </c>
    </row>
    <row r="3143" spans="2:18" ht="13" x14ac:dyDescent="0.3">
      <c r="B3143" s="58">
        <f t="shared" si="501"/>
        <v>0</v>
      </c>
      <c r="C3143" s="58" t="str">
        <f t="shared" si="502"/>
        <v/>
      </c>
      <c r="D3143" s="58" t="str">
        <f>IF(OR(E3143=0,E3143=""),"",COUNTIF($E$7:E3143,E3143)&amp;E3143)</f>
        <v/>
      </c>
      <c r="E3143" s="58" t="str">
        <f t="shared" si="503"/>
        <v/>
      </c>
      <c r="F3143" s="57">
        <f t="shared" si="504"/>
        <v>0</v>
      </c>
      <c r="H3143" s="51"/>
      <c r="I3143" s="50"/>
      <c r="J3143" s="50"/>
      <c r="K3143" s="50"/>
      <c r="L3143" s="55" t="str">
        <f t="shared" si="500"/>
        <v/>
      </c>
      <c r="M3143" s="48"/>
      <c r="N3143" s="49"/>
      <c r="O3143" s="50"/>
      <c r="P3143" s="81" t="str">
        <f t="shared" si="505"/>
        <v/>
      </c>
      <c r="Q3143" s="5"/>
      <c r="R3143" s="81" t="str">
        <f t="shared" si="506"/>
        <v/>
      </c>
    </row>
    <row r="3144" spans="2:18" ht="13" x14ac:dyDescent="0.3">
      <c r="B3144" s="58">
        <f t="shared" si="501"/>
        <v>0</v>
      </c>
      <c r="C3144" s="58" t="str">
        <f t="shared" si="502"/>
        <v/>
      </c>
      <c r="D3144" s="58" t="str">
        <f>IF(OR(E3144=0,E3144=""),"",COUNTIF($E$7:E3144,E3144)&amp;E3144)</f>
        <v/>
      </c>
      <c r="E3144" s="58" t="str">
        <f t="shared" si="503"/>
        <v/>
      </c>
      <c r="F3144" s="57">
        <f t="shared" si="504"/>
        <v>0</v>
      </c>
      <c r="H3144" s="51"/>
      <c r="I3144" s="50"/>
      <c r="J3144" s="50"/>
      <c r="K3144" s="50"/>
      <c r="L3144" s="55" t="str">
        <f t="shared" si="500"/>
        <v/>
      </c>
      <c r="M3144" s="48"/>
      <c r="N3144" s="49"/>
      <c r="O3144" s="50"/>
      <c r="P3144" s="81" t="str">
        <f t="shared" si="505"/>
        <v/>
      </c>
      <c r="Q3144" s="5"/>
      <c r="R3144" s="81" t="str">
        <f t="shared" si="506"/>
        <v/>
      </c>
    </row>
    <row r="3145" spans="2:18" ht="13" x14ac:dyDescent="0.3">
      <c r="B3145" s="58">
        <f t="shared" si="501"/>
        <v>0</v>
      </c>
      <c r="C3145" s="58" t="str">
        <f t="shared" si="502"/>
        <v/>
      </c>
      <c r="D3145" s="58" t="str">
        <f>IF(OR(E3145=0,E3145=""),"",COUNTIF($E$7:E3145,E3145)&amp;E3145)</f>
        <v/>
      </c>
      <c r="E3145" s="58" t="str">
        <f t="shared" si="503"/>
        <v/>
      </c>
      <c r="F3145" s="57">
        <f t="shared" si="504"/>
        <v>0</v>
      </c>
      <c r="H3145" s="51"/>
      <c r="I3145" s="50"/>
      <c r="J3145" s="50"/>
      <c r="K3145" s="50"/>
      <c r="L3145" s="55" t="str">
        <f t="shared" si="500"/>
        <v/>
      </c>
      <c r="M3145" s="48"/>
      <c r="N3145" s="49"/>
      <c r="O3145" s="50"/>
      <c r="P3145" s="81" t="str">
        <f t="shared" si="505"/>
        <v/>
      </c>
      <c r="Q3145" s="5"/>
      <c r="R3145" s="81" t="str">
        <f t="shared" si="506"/>
        <v/>
      </c>
    </row>
    <row r="3146" spans="2:18" ht="13" x14ac:dyDescent="0.3">
      <c r="B3146" s="58">
        <f t="shared" si="501"/>
        <v>0</v>
      </c>
      <c r="C3146" s="58" t="str">
        <f t="shared" si="502"/>
        <v/>
      </c>
      <c r="D3146" s="58" t="str">
        <f>IF(OR(E3146=0,E3146=""),"",COUNTIF($E$7:E3146,E3146)&amp;E3146)</f>
        <v/>
      </c>
      <c r="E3146" s="58" t="str">
        <f t="shared" si="503"/>
        <v/>
      </c>
      <c r="F3146" s="57">
        <f t="shared" si="504"/>
        <v>0</v>
      </c>
      <c r="H3146" s="51"/>
      <c r="I3146" s="50"/>
      <c r="J3146" s="50"/>
      <c r="K3146" s="50"/>
      <c r="L3146" s="55" t="str">
        <f t="shared" si="500"/>
        <v/>
      </c>
      <c r="M3146" s="48"/>
      <c r="N3146" s="49"/>
      <c r="O3146" s="50"/>
      <c r="P3146" s="81" t="str">
        <f t="shared" si="505"/>
        <v/>
      </c>
      <c r="Q3146" s="5"/>
      <c r="R3146" s="81" t="str">
        <f t="shared" si="506"/>
        <v/>
      </c>
    </row>
    <row r="3147" spans="2:18" ht="13" x14ac:dyDescent="0.3">
      <c r="B3147" s="58">
        <f t="shared" si="501"/>
        <v>0</v>
      </c>
      <c r="C3147" s="58" t="str">
        <f t="shared" si="502"/>
        <v/>
      </c>
      <c r="D3147" s="58" t="str">
        <f>IF(OR(E3147=0,E3147=""),"",COUNTIF($E$7:E3147,E3147)&amp;E3147)</f>
        <v/>
      </c>
      <c r="E3147" s="58" t="str">
        <f t="shared" si="503"/>
        <v/>
      </c>
      <c r="F3147" s="57">
        <f t="shared" si="504"/>
        <v>0</v>
      </c>
      <c r="H3147" s="51"/>
      <c r="I3147" s="50"/>
      <c r="J3147" s="50"/>
      <c r="K3147" s="50"/>
      <c r="L3147" s="55" t="str">
        <f t="shared" si="500"/>
        <v/>
      </c>
      <c r="M3147" s="48"/>
      <c r="N3147" s="49"/>
      <c r="O3147" s="50"/>
      <c r="P3147" s="81" t="str">
        <f t="shared" si="505"/>
        <v/>
      </c>
      <c r="Q3147" s="5"/>
      <c r="R3147" s="81" t="str">
        <f t="shared" si="506"/>
        <v/>
      </c>
    </row>
    <row r="3148" spans="2:18" ht="13" x14ac:dyDescent="0.3">
      <c r="B3148" s="58">
        <f t="shared" si="501"/>
        <v>0</v>
      </c>
      <c r="C3148" s="58" t="str">
        <f t="shared" si="502"/>
        <v/>
      </c>
      <c r="D3148" s="58" t="str">
        <f>IF(OR(E3148=0,E3148=""),"",COUNTIF($E$7:E3148,E3148)&amp;E3148)</f>
        <v/>
      </c>
      <c r="E3148" s="58" t="str">
        <f t="shared" si="503"/>
        <v/>
      </c>
      <c r="F3148" s="57">
        <f t="shared" si="504"/>
        <v>0</v>
      </c>
      <c r="H3148" s="51"/>
      <c r="I3148" s="50"/>
      <c r="J3148" s="50"/>
      <c r="K3148" s="50"/>
      <c r="L3148" s="55" t="str">
        <f t="shared" si="500"/>
        <v/>
      </c>
      <c r="M3148" s="48"/>
      <c r="N3148" s="49"/>
      <c r="O3148" s="50"/>
      <c r="P3148" s="81" t="str">
        <f t="shared" si="505"/>
        <v/>
      </c>
      <c r="Q3148" s="5"/>
      <c r="R3148" s="81" t="str">
        <f t="shared" si="506"/>
        <v/>
      </c>
    </row>
    <row r="3149" spans="2:18" ht="13" x14ac:dyDescent="0.3">
      <c r="B3149" s="58">
        <f t="shared" si="501"/>
        <v>0</v>
      </c>
      <c r="C3149" s="58" t="str">
        <f t="shared" si="502"/>
        <v/>
      </c>
      <c r="D3149" s="58" t="str">
        <f>IF(OR(E3149=0,E3149=""),"",COUNTIF($E$7:E3149,E3149)&amp;E3149)</f>
        <v/>
      </c>
      <c r="E3149" s="58" t="str">
        <f t="shared" si="503"/>
        <v/>
      </c>
      <c r="F3149" s="57">
        <f t="shared" si="504"/>
        <v>0</v>
      </c>
      <c r="H3149" s="51"/>
      <c r="I3149" s="50"/>
      <c r="J3149" s="50"/>
      <c r="K3149" s="50"/>
      <c r="L3149" s="55" t="str">
        <f t="shared" si="500"/>
        <v/>
      </c>
      <c r="M3149" s="48"/>
      <c r="N3149" s="49"/>
      <c r="O3149" s="50"/>
      <c r="P3149" s="81" t="str">
        <f t="shared" si="505"/>
        <v/>
      </c>
      <c r="Q3149" s="5"/>
      <c r="R3149" s="81" t="str">
        <f t="shared" si="506"/>
        <v/>
      </c>
    </row>
    <row r="3150" spans="2:18" ht="13" x14ac:dyDescent="0.3">
      <c r="B3150" s="58">
        <f t="shared" si="501"/>
        <v>0</v>
      </c>
      <c r="C3150" s="58" t="str">
        <f t="shared" si="502"/>
        <v/>
      </c>
      <c r="D3150" s="58" t="str">
        <f>IF(OR(E3150=0,E3150=""),"",COUNTIF($E$7:E3150,E3150)&amp;E3150)</f>
        <v/>
      </c>
      <c r="E3150" s="58" t="str">
        <f t="shared" si="503"/>
        <v/>
      </c>
      <c r="F3150" s="57">
        <f t="shared" si="504"/>
        <v>0</v>
      </c>
      <c r="H3150" s="51"/>
      <c r="I3150" s="50"/>
      <c r="J3150" s="50"/>
      <c r="K3150" s="50"/>
      <c r="L3150" s="55" t="str">
        <f t="shared" si="500"/>
        <v/>
      </c>
      <c r="M3150" s="48"/>
      <c r="N3150" s="49"/>
      <c r="O3150" s="50"/>
      <c r="P3150" s="81" t="str">
        <f t="shared" si="505"/>
        <v/>
      </c>
      <c r="Q3150" s="5"/>
      <c r="R3150" s="81" t="str">
        <f t="shared" si="506"/>
        <v/>
      </c>
    </row>
    <row r="3151" spans="2:18" ht="13" x14ac:dyDescent="0.3">
      <c r="B3151" s="58">
        <f t="shared" si="501"/>
        <v>0</v>
      </c>
      <c r="C3151" s="58" t="str">
        <f t="shared" si="502"/>
        <v/>
      </c>
      <c r="D3151" s="58" t="str">
        <f>IF(OR(E3151=0,E3151=""),"",COUNTIF($E$7:E3151,E3151)&amp;E3151)</f>
        <v/>
      </c>
      <c r="E3151" s="58" t="str">
        <f t="shared" si="503"/>
        <v/>
      </c>
      <c r="F3151" s="57">
        <f t="shared" si="504"/>
        <v>0</v>
      </c>
      <c r="H3151" s="51"/>
      <c r="I3151" s="50"/>
      <c r="J3151" s="50"/>
      <c r="K3151" s="50"/>
      <c r="L3151" s="55" t="str">
        <f t="shared" si="500"/>
        <v/>
      </c>
      <c r="M3151" s="48"/>
      <c r="N3151" s="49"/>
      <c r="O3151" s="50"/>
      <c r="P3151" s="81" t="str">
        <f t="shared" si="505"/>
        <v/>
      </c>
      <c r="Q3151" s="5"/>
      <c r="R3151" s="81" t="str">
        <f t="shared" si="506"/>
        <v/>
      </c>
    </row>
    <row r="3152" spans="2:18" ht="13" x14ac:dyDescent="0.3">
      <c r="B3152" s="58">
        <f t="shared" si="501"/>
        <v>0</v>
      </c>
      <c r="C3152" s="58" t="str">
        <f t="shared" si="502"/>
        <v/>
      </c>
      <c r="D3152" s="58" t="str">
        <f>IF(OR(E3152=0,E3152=""),"",COUNTIF($E$7:E3152,E3152)&amp;E3152)</f>
        <v/>
      </c>
      <c r="E3152" s="58" t="str">
        <f t="shared" si="503"/>
        <v/>
      </c>
      <c r="F3152" s="57">
        <f t="shared" si="504"/>
        <v>0</v>
      </c>
      <c r="H3152" s="51"/>
      <c r="I3152" s="50"/>
      <c r="J3152" s="50"/>
      <c r="K3152" s="50"/>
      <c r="L3152" s="55" t="str">
        <f t="shared" si="500"/>
        <v/>
      </c>
      <c r="M3152" s="48"/>
      <c r="N3152" s="49"/>
      <c r="O3152" s="50"/>
      <c r="P3152" s="81" t="str">
        <f t="shared" si="505"/>
        <v/>
      </c>
      <c r="Q3152" s="5"/>
      <c r="R3152" s="81" t="str">
        <f t="shared" si="506"/>
        <v/>
      </c>
    </row>
    <row r="3153" spans="2:18" ht="13" x14ac:dyDescent="0.3">
      <c r="B3153" s="58">
        <f t="shared" si="501"/>
        <v>0</v>
      </c>
      <c r="C3153" s="58" t="str">
        <f t="shared" si="502"/>
        <v/>
      </c>
      <c r="D3153" s="58" t="str">
        <f>IF(OR(E3153=0,E3153=""),"",COUNTIF($E$7:E3153,E3153)&amp;E3153)</f>
        <v/>
      </c>
      <c r="E3153" s="58" t="str">
        <f t="shared" si="503"/>
        <v/>
      </c>
      <c r="F3153" s="57">
        <f t="shared" si="504"/>
        <v>0</v>
      </c>
      <c r="H3153" s="51"/>
      <c r="I3153" s="50"/>
      <c r="J3153" s="50"/>
      <c r="K3153" s="50"/>
      <c r="L3153" s="55" t="str">
        <f t="shared" si="500"/>
        <v/>
      </c>
      <c r="M3153" s="48"/>
      <c r="N3153" s="49"/>
      <c r="O3153" s="50"/>
      <c r="P3153" s="81" t="str">
        <f t="shared" si="505"/>
        <v/>
      </c>
      <c r="Q3153" s="5"/>
      <c r="R3153" s="81" t="str">
        <f t="shared" si="506"/>
        <v/>
      </c>
    </row>
    <row r="3154" spans="2:18" ht="13" x14ac:dyDescent="0.3">
      <c r="B3154" s="58">
        <f t="shared" si="501"/>
        <v>0</v>
      </c>
      <c r="C3154" s="58" t="str">
        <f t="shared" si="502"/>
        <v/>
      </c>
      <c r="D3154" s="58" t="str">
        <f>IF(OR(E3154=0,E3154=""),"",COUNTIF($E$7:E3154,E3154)&amp;E3154)</f>
        <v/>
      </c>
      <c r="E3154" s="58" t="str">
        <f t="shared" si="503"/>
        <v/>
      </c>
      <c r="F3154" s="57">
        <f t="shared" si="504"/>
        <v>0</v>
      </c>
      <c r="H3154" s="51"/>
      <c r="I3154" s="50"/>
      <c r="J3154" s="50"/>
      <c r="K3154" s="50"/>
      <c r="L3154" s="55" t="str">
        <f t="shared" si="500"/>
        <v/>
      </c>
      <c r="M3154" s="48"/>
      <c r="N3154" s="49"/>
      <c r="O3154" s="50"/>
      <c r="P3154" s="81" t="str">
        <f t="shared" si="505"/>
        <v/>
      </c>
      <c r="Q3154" s="5"/>
      <c r="R3154" s="81" t="str">
        <f t="shared" si="506"/>
        <v/>
      </c>
    </row>
    <row r="3155" spans="2:18" ht="13" x14ac:dyDescent="0.3">
      <c r="B3155" s="58">
        <f t="shared" si="501"/>
        <v>0</v>
      </c>
      <c r="C3155" s="58" t="str">
        <f t="shared" si="502"/>
        <v/>
      </c>
      <c r="D3155" s="58" t="str">
        <f>IF(OR(E3155=0,E3155=""),"",COUNTIF($E$7:E3155,E3155)&amp;E3155)</f>
        <v/>
      </c>
      <c r="E3155" s="58" t="str">
        <f t="shared" si="503"/>
        <v/>
      </c>
      <c r="F3155" s="57">
        <f t="shared" si="504"/>
        <v>0</v>
      </c>
      <c r="H3155" s="51"/>
      <c r="I3155" s="50"/>
      <c r="J3155" s="50"/>
      <c r="K3155" s="50"/>
      <c r="L3155" s="55" t="str">
        <f t="shared" si="500"/>
        <v/>
      </c>
      <c r="M3155" s="48"/>
      <c r="N3155" s="49"/>
      <c r="O3155" s="50"/>
      <c r="P3155" s="81" t="str">
        <f t="shared" si="505"/>
        <v/>
      </c>
      <c r="Q3155" s="5"/>
      <c r="R3155" s="81" t="str">
        <f t="shared" si="506"/>
        <v/>
      </c>
    </row>
    <row r="3156" spans="2:18" ht="13" x14ac:dyDescent="0.3">
      <c r="B3156" s="58">
        <f t="shared" si="501"/>
        <v>0</v>
      </c>
      <c r="C3156" s="58" t="str">
        <f t="shared" si="502"/>
        <v/>
      </c>
      <c r="D3156" s="58" t="str">
        <f>IF(OR(E3156=0,E3156=""),"",COUNTIF($E$7:E3156,E3156)&amp;E3156)</f>
        <v/>
      </c>
      <c r="E3156" s="58" t="str">
        <f t="shared" si="503"/>
        <v/>
      </c>
      <c r="F3156" s="57">
        <f t="shared" si="504"/>
        <v>0</v>
      </c>
      <c r="H3156" s="51"/>
      <c r="I3156" s="50"/>
      <c r="J3156" s="50"/>
      <c r="K3156" s="50"/>
      <c r="L3156" s="55" t="str">
        <f t="shared" si="500"/>
        <v/>
      </c>
      <c r="M3156" s="48"/>
      <c r="N3156" s="49"/>
      <c r="O3156" s="50"/>
      <c r="P3156" s="81" t="str">
        <f t="shared" si="505"/>
        <v/>
      </c>
      <c r="Q3156" s="5"/>
      <c r="R3156" s="81" t="str">
        <f t="shared" si="506"/>
        <v/>
      </c>
    </row>
    <row r="3157" spans="2:18" ht="13" x14ac:dyDescent="0.3">
      <c r="B3157" s="58">
        <f t="shared" si="501"/>
        <v>0</v>
      </c>
      <c r="C3157" s="58" t="str">
        <f t="shared" si="502"/>
        <v/>
      </c>
      <c r="D3157" s="58" t="str">
        <f>IF(OR(E3157=0,E3157=""),"",COUNTIF($E$7:E3157,E3157)&amp;E3157)</f>
        <v/>
      </c>
      <c r="E3157" s="58" t="str">
        <f t="shared" si="503"/>
        <v/>
      </c>
      <c r="F3157" s="57">
        <f t="shared" si="504"/>
        <v>0</v>
      </c>
      <c r="H3157" s="51"/>
      <c r="I3157" s="50"/>
      <c r="J3157" s="50"/>
      <c r="K3157" s="50"/>
      <c r="L3157" s="55" t="str">
        <f t="shared" si="500"/>
        <v/>
      </c>
      <c r="M3157" s="48"/>
      <c r="N3157" s="49"/>
      <c r="O3157" s="50"/>
      <c r="P3157" s="81" t="str">
        <f t="shared" si="505"/>
        <v/>
      </c>
      <c r="Q3157" s="5"/>
      <c r="R3157" s="81" t="str">
        <f t="shared" si="506"/>
        <v/>
      </c>
    </row>
    <row r="3158" spans="2:18" ht="13" x14ac:dyDescent="0.3">
      <c r="B3158" s="58">
        <f t="shared" si="501"/>
        <v>0</v>
      </c>
      <c r="C3158" s="58" t="str">
        <f t="shared" si="502"/>
        <v/>
      </c>
      <c r="D3158" s="58" t="str">
        <f>IF(OR(E3158=0,E3158=""),"",COUNTIF($E$7:E3158,E3158)&amp;E3158)</f>
        <v/>
      </c>
      <c r="E3158" s="58" t="str">
        <f t="shared" si="503"/>
        <v/>
      </c>
      <c r="F3158" s="57">
        <f t="shared" si="504"/>
        <v>0</v>
      </c>
      <c r="H3158" s="51"/>
      <c r="I3158" s="50"/>
      <c r="J3158" s="50"/>
      <c r="K3158" s="50"/>
      <c r="L3158" s="55" t="str">
        <f t="shared" si="500"/>
        <v/>
      </c>
      <c r="M3158" s="48"/>
      <c r="N3158" s="49"/>
      <c r="O3158" s="50"/>
      <c r="P3158" s="81" t="str">
        <f t="shared" si="505"/>
        <v/>
      </c>
      <c r="Q3158" s="5"/>
      <c r="R3158" s="81" t="str">
        <f t="shared" si="506"/>
        <v/>
      </c>
    </row>
    <row r="3159" spans="2:18" ht="13" x14ac:dyDescent="0.3">
      <c r="B3159" s="58">
        <f t="shared" si="501"/>
        <v>0</v>
      </c>
      <c r="C3159" s="58" t="str">
        <f t="shared" si="502"/>
        <v/>
      </c>
      <c r="D3159" s="58" t="str">
        <f>IF(OR(E3159=0,E3159=""),"",COUNTIF($E$7:E3159,E3159)&amp;E3159)</f>
        <v/>
      </c>
      <c r="E3159" s="58" t="str">
        <f t="shared" si="503"/>
        <v/>
      </c>
      <c r="F3159" s="57">
        <f t="shared" si="504"/>
        <v>0</v>
      </c>
      <c r="H3159" s="51"/>
      <c r="I3159" s="50"/>
      <c r="J3159" s="50"/>
      <c r="K3159" s="50"/>
      <c r="L3159" s="55" t="str">
        <f t="shared" si="500"/>
        <v/>
      </c>
      <c r="M3159" s="48"/>
      <c r="N3159" s="49"/>
      <c r="O3159" s="50"/>
      <c r="P3159" s="81" t="str">
        <f t="shared" si="505"/>
        <v/>
      </c>
      <c r="Q3159" s="5"/>
      <c r="R3159" s="81" t="str">
        <f t="shared" si="506"/>
        <v/>
      </c>
    </row>
    <row r="3160" spans="2:18" ht="13" x14ac:dyDescent="0.3">
      <c r="B3160" s="58">
        <f t="shared" si="501"/>
        <v>0</v>
      </c>
      <c r="C3160" s="58" t="str">
        <f t="shared" si="502"/>
        <v/>
      </c>
      <c r="D3160" s="58" t="str">
        <f>IF(OR(E3160=0,E3160=""),"",COUNTIF($E$7:E3160,E3160)&amp;E3160)</f>
        <v/>
      </c>
      <c r="E3160" s="58" t="str">
        <f t="shared" si="503"/>
        <v/>
      </c>
      <c r="F3160" s="57">
        <f t="shared" si="504"/>
        <v>0</v>
      </c>
      <c r="H3160" s="51"/>
      <c r="I3160" s="50"/>
      <c r="J3160" s="50"/>
      <c r="K3160" s="50"/>
      <c r="L3160" s="55" t="str">
        <f t="shared" si="500"/>
        <v/>
      </c>
      <c r="M3160" s="48"/>
      <c r="N3160" s="49"/>
      <c r="O3160" s="50"/>
      <c r="P3160" s="81" t="str">
        <f t="shared" si="505"/>
        <v/>
      </c>
      <c r="Q3160" s="5"/>
      <c r="R3160" s="81" t="str">
        <f t="shared" si="506"/>
        <v/>
      </c>
    </row>
    <row r="3161" spans="2:18" ht="13" x14ac:dyDescent="0.3">
      <c r="B3161" s="58">
        <f t="shared" si="501"/>
        <v>0</v>
      </c>
      <c r="C3161" s="58" t="str">
        <f t="shared" si="502"/>
        <v/>
      </c>
      <c r="D3161" s="58" t="str">
        <f>IF(OR(E3161=0,E3161=""),"",COUNTIF($E$7:E3161,E3161)&amp;E3161)</f>
        <v/>
      </c>
      <c r="E3161" s="58" t="str">
        <f t="shared" si="503"/>
        <v/>
      </c>
      <c r="F3161" s="57">
        <f t="shared" si="504"/>
        <v>0</v>
      </c>
      <c r="H3161" s="51"/>
      <c r="I3161" s="50"/>
      <c r="J3161" s="50"/>
      <c r="K3161" s="50"/>
      <c r="L3161" s="55" t="str">
        <f t="shared" si="500"/>
        <v/>
      </c>
      <c r="M3161" s="48"/>
      <c r="N3161" s="49"/>
      <c r="O3161" s="50"/>
      <c r="P3161" s="81" t="str">
        <f t="shared" si="505"/>
        <v/>
      </c>
      <c r="Q3161" s="5"/>
      <c r="R3161" s="81" t="str">
        <f t="shared" si="506"/>
        <v/>
      </c>
    </row>
    <row r="3162" spans="2:18" ht="13" x14ac:dyDescent="0.3">
      <c r="B3162" s="58">
        <f t="shared" si="501"/>
        <v>0</v>
      </c>
      <c r="C3162" s="58" t="str">
        <f t="shared" si="502"/>
        <v/>
      </c>
      <c r="D3162" s="58" t="str">
        <f>IF(OR(E3162=0,E3162=""),"",COUNTIF($E$7:E3162,E3162)&amp;E3162)</f>
        <v/>
      </c>
      <c r="E3162" s="58" t="str">
        <f t="shared" si="503"/>
        <v/>
      </c>
      <c r="F3162" s="57">
        <f t="shared" si="504"/>
        <v>0</v>
      </c>
      <c r="H3162" s="51"/>
      <c r="I3162" s="50"/>
      <c r="J3162" s="50"/>
      <c r="K3162" s="50"/>
      <c r="L3162" s="55" t="str">
        <f t="shared" si="500"/>
        <v/>
      </c>
      <c r="M3162" s="48"/>
      <c r="N3162" s="49"/>
      <c r="O3162" s="50"/>
      <c r="P3162" s="81" t="str">
        <f t="shared" si="505"/>
        <v/>
      </c>
      <c r="Q3162" s="5"/>
      <c r="R3162" s="81" t="str">
        <f t="shared" si="506"/>
        <v/>
      </c>
    </row>
    <row r="3163" spans="2:18" ht="13" x14ac:dyDescent="0.3">
      <c r="B3163" s="58">
        <f t="shared" si="501"/>
        <v>0</v>
      </c>
      <c r="C3163" s="58" t="str">
        <f t="shared" si="502"/>
        <v/>
      </c>
      <c r="D3163" s="58" t="str">
        <f>IF(OR(E3163=0,E3163=""),"",COUNTIF($E$7:E3163,E3163)&amp;E3163)</f>
        <v/>
      </c>
      <c r="E3163" s="58" t="str">
        <f t="shared" si="503"/>
        <v/>
      </c>
      <c r="F3163" s="57">
        <f t="shared" si="504"/>
        <v>0</v>
      </c>
      <c r="H3163" s="51"/>
      <c r="I3163" s="50"/>
      <c r="J3163" s="50"/>
      <c r="K3163" s="50"/>
      <c r="L3163" s="55" t="str">
        <f t="shared" si="500"/>
        <v/>
      </c>
      <c r="M3163" s="48"/>
      <c r="N3163" s="49"/>
      <c r="O3163" s="50"/>
      <c r="P3163" s="81" t="str">
        <f t="shared" si="505"/>
        <v/>
      </c>
      <c r="Q3163" s="5"/>
      <c r="R3163" s="81" t="str">
        <f t="shared" si="506"/>
        <v/>
      </c>
    </row>
    <row r="3164" spans="2:18" ht="13" x14ac:dyDescent="0.3">
      <c r="B3164" s="58">
        <f t="shared" si="501"/>
        <v>0</v>
      </c>
      <c r="C3164" s="58" t="str">
        <f t="shared" si="502"/>
        <v/>
      </c>
      <c r="D3164" s="58" t="str">
        <f>IF(OR(E3164=0,E3164=""),"",COUNTIF($E$7:E3164,E3164)&amp;E3164)</f>
        <v/>
      </c>
      <c r="E3164" s="58" t="str">
        <f t="shared" si="503"/>
        <v/>
      </c>
      <c r="F3164" s="57">
        <f t="shared" si="504"/>
        <v>0</v>
      </c>
      <c r="H3164" s="51"/>
      <c r="I3164" s="50"/>
      <c r="J3164" s="50"/>
      <c r="K3164" s="50"/>
      <c r="L3164" s="55" t="str">
        <f t="shared" si="500"/>
        <v/>
      </c>
      <c r="M3164" s="48"/>
      <c r="N3164" s="49"/>
      <c r="O3164" s="50"/>
      <c r="P3164" s="81" t="str">
        <f t="shared" si="505"/>
        <v/>
      </c>
      <c r="Q3164" s="5"/>
      <c r="R3164" s="81" t="str">
        <f t="shared" si="506"/>
        <v/>
      </c>
    </row>
    <row r="3165" spans="2:18" ht="13" x14ac:dyDescent="0.3">
      <c r="B3165" s="58">
        <f t="shared" si="501"/>
        <v>0</v>
      </c>
      <c r="C3165" s="58" t="str">
        <f t="shared" si="502"/>
        <v/>
      </c>
      <c r="D3165" s="58" t="str">
        <f>IF(OR(E3165=0,E3165=""),"",COUNTIF($E$7:E3165,E3165)&amp;E3165)</f>
        <v/>
      </c>
      <c r="E3165" s="58" t="str">
        <f t="shared" si="503"/>
        <v/>
      </c>
      <c r="F3165" s="57">
        <f t="shared" si="504"/>
        <v>0</v>
      </c>
      <c r="H3165" s="51"/>
      <c r="I3165" s="50"/>
      <c r="J3165" s="50"/>
      <c r="K3165" s="50"/>
      <c r="L3165" s="55" t="str">
        <f t="shared" si="500"/>
        <v/>
      </c>
      <c r="M3165" s="48"/>
      <c r="N3165" s="49"/>
      <c r="O3165" s="50"/>
      <c r="P3165" s="81" t="str">
        <f t="shared" si="505"/>
        <v/>
      </c>
      <c r="Q3165" s="5"/>
      <c r="R3165" s="81" t="str">
        <f t="shared" si="506"/>
        <v/>
      </c>
    </row>
    <row r="3166" spans="2:18" ht="13" x14ac:dyDescent="0.3">
      <c r="B3166" s="58">
        <f t="shared" si="501"/>
        <v>0</v>
      </c>
      <c r="C3166" s="58" t="str">
        <f t="shared" si="502"/>
        <v/>
      </c>
      <c r="D3166" s="58" t="str">
        <f>IF(OR(E3166=0,E3166=""),"",COUNTIF($E$7:E3166,E3166)&amp;E3166)</f>
        <v/>
      </c>
      <c r="E3166" s="58" t="str">
        <f t="shared" si="503"/>
        <v/>
      </c>
      <c r="F3166" s="57">
        <f t="shared" si="504"/>
        <v>0</v>
      </c>
      <c r="H3166" s="51"/>
      <c r="I3166" s="50"/>
      <c r="J3166" s="50"/>
      <c r="K3166" s="50"/>
      <c r="L3166" s="55" t="str">
        <f t="shared" si="500"/>
        <v/>
      </c>
      <c r="M3166" s="48"/>
      <c r="N3166" s="49"/>
      <c r="O3166" s="50"/>
      <c r="P3166" s="81" t="str">
        <f t="shared" si="505"/>
        <v/>
      </c>
      <c r="Q3166" s="5"/>
      <c r="R3166" s="81" t="str">
        <f t="shared" si="506"/>
        <v/>
      </c>
    </row>
    <row r="3167" spans="2:18" ht="13" x14ac:dyDescent="0.3">
      <c r="B3167" s="58">
        <f t="shared" si="501"/>
        <v>0</v>
      </c>
      <c r="C3167" s="58" t="str">
        <f t="shared" si="502"/>
        <v/>
      </c>
      <c r="D3167" s="58" t="str">
        <f>IF(OR(E3167=0,E3167=""),"",COUNTIF($E$7:E3167,E3167)&amp;E3167)</f>
        <v/>
      </c>
      <c r="E3167" s="58" t="str">
        <f t="shared" si="503"/>
        <v/>
      </c>
      <c r="F3167" s="57">
        <f t="shared" si="504"/>
        <v>0</v>
      </c>
      <c r="H3167" s="51"/>
      <c r="I3167" s="50"/>
      <c r="J3167" s="50"/>
      <c r="K3167" s="50"/>
      <c r="L3167" s="55" t="str">
        <f t="shared" si="500"/>
        <v/>
      </c>
      <c r="M3167" s="48"/>
      <c r="N3167" s="49"/>
      <c r="O3167" s="50"/>
      <c r="P3167" s="81" t="str">
        <f t="shared" si="505"/>
        <v/>
      </c>
      <c r="Q3167" s="5"/>
      <c r="R3167" s="81" t="str">
        <f t="shared" si="506"/>
        <v/>
      </c>
    </row>
    <row r="3168" spans="2:18" ht="13" x14ac:dyDescent="0.3">
      <c r="B3168" s="58">
        <f t="shared" si="501"/>
        <v>0</v>
      </c>
      <c r="C3168" s="58" t="str">
        <f t="shared" si="502"/>
        <v/>
      </c>
      <c r="D3168" s="58" t="str">
        <f>IF(OR(E3168=0,E3168=""),"",COUNTIF($E$7:E3168,E3168)&amp;E3168)</f>
        <v/>
      </c>
      <c r="E3168" s="58" t="str">
        <f t="shared" si="503"/>
        <v/>
      </c>
      <c r="F3168" s="57">
        <f t="shared" si="504"/>
        <v>0</v>
      </c>
      <c r="H3168" s="51"/>
      <c r="I3168" s="50"/>
      <c r="J3168" s="50"/>
      <c r="K3168" s="50"/>
      <c r="L3168" s="55" t="str">
        <f t="shared" si="500"/>
        <v/>
      </c>
      <c r="M3168" s="48"/>
      <c r="N3168" s="49"/>
      <c r="O3168" s="50"/>
      <c r="P3168" s="81" t="str">
        <f t="shared" si="505"/>
        <v/>
      </c>
      <c r="Q3168" s="5"/>
      <c r="R3168" s="81" t="str">
        <f t="shared" si="506"/>
        <v/>
      </c>
    </row>
    <row r="3169" spans="2:18" ht="13" x14ac:dyDescent="0.3">
      <c r="B3169" s="58">
        <f t="shared" si="501"/>
        <v>0</v>
      </c>
      <c r="C3169" s="58" t="str">
        <f t="shared" si="502"/>
        <v/>
      </c>
      <c r="D3169" s="58" t="str">
        <f>IF(OR(E3169=0,E3169=""),"",COUNTIF($E$7:E3169,E3169)&amp;E3169)</f>
        <v/>
      </c>
      <c r="E3169" s="58" t="str">
        <f t="shared" si="503"/>
        <v/>
      </c>
      <c r="F3169" s="57">
        <f t="shared" si="504"/>
        <v>0</v>
      </c>
      <c r="H3169" s="51"/>
      <c r="I3169" s="50"/>
      <c r="J3169" s="50"/>
      <c r="K3169" s="50"/>
      <c r="L3169" s="55" t="str">
        <f t="shared" si="500"/>
        <v/>
      </c>
      <c r="M3169" s="48"/>
      <c r="N3169" s="49"/>
      <c r="O3169" s="50"/>
      <c r="P3169" s="81" t="str">
        <f t="shared" si="505"/>
        <v/>
      </c>
      <c r="Q3169" s="5"/>
      <c r="R3169" s="81" t="str">
        <f t="shared" si="506"/>
        <v/>
      </c>
    </row>
    <row r="3170" spans="2:18" ht="13" x14ac:dyDescent="0.3">
      <c r="B3170" s="58">
        <f t="shared" si="501"/>
        <v>0</v>
      </c>
      <c r="C3170" s="58" t="str">
        <f t="shared" si="502"/>
        <v/>
      </c>
      <c r="D3170" s="58" t="str">
        <f>IF(OR(E3170=0,E3170=""),"",COUNTIF($E$7:E3170,E3170)&amp;E3170)</f>
        <v/>
      </c>
      <c r="E3170" s="58" t="str">
        <f t="shared" si="503"/>
        <v/>
      </c>
      <c r="F3170" s="57">
        <f t="shared" si="504"/>
        <v>0</v>
      </c>
      <c r="H3170" s="51"/>
      <c r="I3170" s="50"/>
      <c r="J3170" s="50"/>
      <c r="K3170" s="50"/>
      <c r="L3170" s="55" t="str">
        <f t="shared" si="500"/>
        <v/>
      </c>
      <c r="M3170" s="48"/>
      <c r="N3170" s="49"/>
      <c r="O3170" s="50"/>
      <c r="P3170" s="81" t="str">
        <f t="shared" si="505"/>
        <v/>
      </c>
      <c r="Q3170" s="5"/>
      <c r="R3170" s="81" t="str">
        <f t="shared" si="506"/>
        <v/>
      </c>
    </row>
    <row r="3171" spans="2:18" ht="13" x14ac:dyDescent="0.3">
      <c r="B3171" s="58">
        <f t="shared" si="501"/>
        <v>0</v>
      </c>
      <c r="C3171" s="58" t="str">
        <f t="shared" si="502"/>
        <v/>
      </c>
      <c r="D3171" s="58" t="str">
        <f>IF(OR(E3171=0,E3171=""),"",COUNTIF($E$7:E3171,E3171)&amp;E3171)</f>
        <v/>
      </c>
      <c r="E3171" s="58" t="str">
        <f t="shared" si="503"/>
        <v/>
      </c>
      <c r="F3171" s="57">
        <f t="shared" si="504"/>
        <v>0</v>
      </c>
      <c r="H3171" s="51"/>
      <c r="I3171" s="50"/>
      <c r="J3171" s="50"/>
      <c r="K3171" s="50"/>
      <c r="L3171" s="55" t="str">
        <f t="shared" si="500"/>
        <v/>
      </c>
      <c r="M3171" s="48"/>
      <c r="N3171" s="49"/>
      <c r="O3171" s="50"/>
      <c r="P3171" s="81" t="str">
        <f t="shared" si="505"/>
        <v/>
      </c>
      <c r="Q3171" s="5"/>
      <c r="R3171" s="81" t="str">
        <f t="shared" si="506"/>
        <v/>
      </c>
    </row>
    <row r="3172" spans="2:18" ht="13" x14ac:dyDescent="0.3">
      <c r="B3172" s="58">
        <f t="shared" si="501"/>
        <v>0</v>
      </c>
      <c r="C3172" s="58" t="str">
        <f t="shared" si="502"/>
        <v/>
      </c>
      <c r="D3172" s="58" t="str">
        <f>IF(OR(E3172=0,E3172=""),"",COUNTIF($E$7:E3172,E3172)&amp;E3172)</f>
        <v/>
      </c>
      <c r="E3172" s="58" t="str">
        <f t="shared" si="503"/>
        <v/>
      </c>
      <c r="F3172" s="57">
        <f t="shared" si="504"/>
        <v>0</v>
      </c>
      <c r="H3172" s="51"/>
      <c r="I3172" s="50"/>
      <c r="J3172" s="50"/>
      <c r="K3172" s="50"/>
      <c r="L3172" s="55" t="str">
        <f t="shared" si="500"/>
        <v/>
      </c>
      <c r="M3172" s="48"/>
      <c r="N3172" s="49"/>
      <c r="O3172" s="50"/>
      <c r="P3172" s="81" t="str">
        <f t="shared" si="505"/>
        <v/>
      </c>
      <c r="Q3172" s="5"/>
      <c r="R3172" s="81" t="str">
        <f t="shared" si="506"/>
        <v/>
      </c>
    </row>
    <row r="3173" spans="2:18" ht="13" x14ac:dyDescent="0.3">
      <c r="B3173" s="58">
        <f t="shared" si="501"/>
        <v>0</v>
      </c>
      <c r="C3173" s="58" t="str">
        <f t="shared" si="502"/>
        <v/>
      </c>
      <c r="D3173" s="58" t="str">
        <f>IF(OR(E3173=0,E3173=""),"",COUNTIF($E$7:E3173,E3173)&amp;E3173)</f>
        <v/>
      </c>
      <c r="E3173" s="58" t="str">
        <f t="shared" si="503"/>
        <v/>
      </c>
      <c r="F3173" s="57">
        <f t="shared" si="504"/>
        <v>0</v>
      </c>
      <c r="H3173" s="51"/>
      <c r="I3173" s="50"/>
      <c r="J3173" s="50"/>
      <c r="K3173" s="50"/>
      <c r="L3173" s="55" t="str">
        <f t="shared" si="500"/>
        <v/>
      </c>
      <c r="M3173" s="48"/>
      <c r="N3173" s="49"/>
      <c r="O3173" s="50"/>
      <c r="P3173" s="81" t="str">
        <f t="shared" si="505"/>
        <v/>
      </c>
      <c r="Q3173" s="5"/>
      <c r="R3173" s="81" t="str">
        <f t="shared" si="506"/>
        <v/>
      </c>
    </row>
    <row r="3174" spans="2:18" ht="13" x14ac:dyDescent="0.3">
      <c r="B3174" s="58">
        <f t="shared" si="501"/>
        <v>0</v>
      </c>
      <c r="C3174" s="58" t="str">
        <f t="shared" si="502"/>
        <v/>
      </c>
      <c r="D3174" s="58" t="str">
        <f>IF(OR(E3174=0,E3174=""),"",COUNTIF($E$7:E3174,E3174)&amp;E3174)</f>
        <v/>
      </c>
      <c r="E3174" s="58" t="str">
        <f t="shared" si="503"/>
        <v/>
      </c>
      <c r="F3174" s="57">
        <f t="shared" si="504"/>
        <v>0</v>
      </c>
      <c r="H3174" s="51"/>
      <c r="I3174" s="50"/>
      <c r="J3174" s="50"/>
      <c r="K3174" s="50"/>
      <c r="L3174" s="55" t="str">
        <f t="shared" ref="L3174:L3181" si="507">IFERROR(IF(K3174="","",VLOOKUP(K3174,T_Akun,2,0)),"Cek Kembali Kode Akun nya!!!")</f>
        <v/>
      </c>
      <c r="M3174" s="48"/>
      <c r="N3174" s="49"/>
      <c r="O3174" s="50"/>
      <c r="P3174" s="81" t="str">
        <f t="shared" si="505"/>
        <v/>
      </c>
      <c r="Q3174" s="5"/>
      <c r="R3174" s="81" t="str">
        <f t="shared" si="506"/>
        <v/>
      </c>
    </row>
    <row r="3175" spans="2:18" ht="13" x14ac:dyDescent="0.3">
      <c r="B3175" s="58">
        <f t="shared" si="501"/>
        <v>0</v>
      </c>
      <c r="C3175" s="58" t="str">
        <f t="shared" si="502"/>
        <v/>
      </c>
      <c r="D3175" s="58" t="str">
        <f>IF(OR(E3175=0,E3175=""),"",COUNTIF($E$7:E3175,E3175)&amp;E3175)</f>
        <v/>
      </c>
      <c r="E3175" s="58" t="str">
        <f t="shared" si="503"/>
        <v/>
      </c>
      <c r="F3175" s="57">
        <f t="shared" si="504"/>
        <v>0</v>
      </c>
      <c r="H3175" s="51"/>
      <c r="I3175" s="50"/>
      <c r="J3175" s="50"/>
      <c r="K3175" s="50"/>
      <c r="L3175" s="55" t="str">
        <f t="shared" si="507"/>
        <v/>
      </c>
      <c r="M3175" s="48"/>
      <c r="N3175" s="49"/>
      <c r="O3175" s="50"/>
      <c r="P3175" s="81" t="str">
        <f t="shared" si="505"/>
        <v/>
      </c>
      <c r="Q3175" s="5"/>
      <c r="R3175" s="81" t="str">
        <f t="shared" si="506"/>
        <v/>
      </c>
    </row>
    <row r="3176" spans="2:18" ht="13" x14ac:dyDescent="0.3">
      <c r="B3176" s="58">
        <f t="shared" si="501"/>
        <v>0</v>
      </c>
      <c r="C3176" s="58" t="str">
        <f t="shared" si="502"/>
        <v/>
      </c>
      <c r="D3176" s="58" t="str">
        <f>IF(OR(E3176=0,E3176=""),"",COUNTIF($E$7:E3176,E3176)&amp;E3176)</f>
        <v/>
      </c>
      <c r="E3176" s="58" t="str">
        <f t="shared" si="503"/>
        <v/>
      </c>
      <c r="F3176" s="57">
        <f t="shared" si="504"/>
        <v>0</v>
      </c>
      <c r="H3176" s="51"/>
      <c r="I3176" s="50"/>
      <c r="J3176" s="50"/>
      <c r="K3176" s="50"/>
      <c r="L3176" s="55" t="str">
        <f t="shared" si="507"/>
        <v/>
      </c>
      <c r="M3176" s="48"/>
      <c r="N3176" s="49"/>
      <c r="O3176" s="50"/>
      <c r="P3176" s="81" t="str">
        <f t="shared" si="505"/>
        <v/>
      </c>
      <c r="Q3176" s="5"/>
      <c r="R3176" s="81" t="str">
        <f t="shared" si="506"/>
        <v/>
      </c>
    </row>
    <row r="3177" spans="2:18" ht="13" x14ac:dyDescent="0.3">
      <c r="B3177" s="58">
        <f t="shared" si="501"/>
        <v>0</v>
      </c>
      <c r="C3177" s="58" t="str">
        <f t="shared" si="502"/>
        <v/>
      </c>
      <c r="D3177" s="58" t="str">
        <f>IF(OR(E3177=0,E3177=""),"",COUNTIF($E$7:E3177,E3177)&amp;E3177)</f>
        <v/>
      </c>
      <c r="E3177" s="58" t="str">
        <f t="shared" si="503"/>
        <v/>
      </c>
      <c r="F3177" s="57">
        <f t="shared" si="504"/>
        <v>0</v>
      </c>
      <c r="H3177" s="51"/>
      <c r="I3177" s="50"/>
      <c r="J3177" s="50"/>
      <c r="K3177" s="50"/>
      <c r="L3177" s="55" t="str">
        <f t="shared" si="507"/>
        <v/>
      </c>
      <c r="M3177" s="48"/>
      <c r="N3177" s="49"/>
      <c r="O3177" s="50"/>
      <c r="P3177" s="81" t="str">
        <f t="shared" si="505"/>
        <v/>
      </c>
      <c r="Q3177" s="5"/>
      <c r="R3177" s="81" t="str">
        <f t="shared" si="506"/>
        <v/>
      </c>
    </row>
    <row r="3178" spans="2:18" ht="13" x14ac:dyDescent="0.3">
      <c r="B3178" s="58">
        <f t="shared" si="501"/>
        <v>0</v>
      </c>
      <c r="C3178" s="58" t="str">
        <f t="shared" si="502"/>
        <v/>
      </c>
      <c r="D3178" s="58" t="str">
        <f>IF(OR(E3178=0,E3178=""),"",COUNTIF($E$7:E3178,E3178)&amp;E3178)</f>
        <v/>
      </c>
      <c r="E3178" s="58" t="str">
        <f t="shared" si="503"/>
        <v/>
      </c>
      <c r="F3178" s="57">
        <f t="shared" si="504"/>
        <v>0</v>
      </c>
      <c r="H3178" s="51"/>
      <c r="I3178" s="50"/>
      <c r="J3178" s="50"/>
      <c r="K3178" s="50"/>
      <c r="L3178" s="55" t="str">
        <f t="shared" si="507"/>
        <v/>
      </c>
      <c r="M3178" s="48"/>
      <c r="N3178" s="49"/>
      <c r="O3178" s="50"/>
      <c r="P3178" s="81" t="str">
        <f t="shared" si="505"/>
        <v/>
      </c>
      <c r="Q3178" s="5"/>
      <c r="R3178" s="81" t="str">
        <f t="shared" si="506"/>
        <v/>
      </c>
    </row>
    <row r="3179" spans="2:18" ht="13" x14ac:dyDescent="0.3">
      <c r="B3179" s="58">
        <f t="shared" si="501"/>
        <v>0</v>
      </c>
      <c r="C3179" s="58" t="str">
        <f t="shared" si="502"/>
        <v/>
      </c>
      <c r="D3179" s="58" t="str">
        <f>IF(OR(E3179=0,E3179=""),"",COUNTIF($E$7:E3179,E3179)&amp;E3179)</f>
        <v/>
      </c>
      <c r="E3179" s="58" t="str">
        <f t="shared" si="503"/>
        <v/>
      </c>
      <c r="F3179" s="57">
        <f t="shared" si="504"/>
        <v>0</v>
      </c>
      <c r="H3179" s="51"/>
      <c r="I3179" s="50"/>
      <c r="J3179" s="50"/>
      <c r="K3179" s="50"/>
      <c r="L3179" s="55" t="str">
        <f t="shared" si="507"/>
        <v/>
      </c>
      <c r="M3179" s="48"/>
      <c r="N3179" s="49"/>
      <c r="O3179" s="50"/>
      <c r="P3179" s="81" t="str">
        <f t="shared" si="505"/>
        <v/>
      </c>
      <c r="Q3179" s="5"/>
      <c r="R3179" s="81" t="str">
        <f t="shared" si="506"/>
        <v/>
      </c>
    </row>
    <row r="3180" spans="2:18" ht="13" x14ac:dyDescent="0.3">
      <c r="B3180" s="58">
        <f t="shared" si="501"/>
        <v>0</v>
      </c>
      <c r="C3180" s="58" t="str">
        <f t="shared" si="502"/>
        <v/>
      </c>
      <c r="D3180" s="58" t="str">
        <f>IF(OR(E3180=0,E3180=""),"",COUNTIF($E$7:E3180,E3180)&amp;E3180)</f>
        <v/>
      </c>
      <c r="E3180" s="58" t="str">
        <f t="shared" si="503"/>
        <v/>
      </c>
      <c r="F3180" s="57">
        <f t="shared" si="504"/>
        <v>0</v>
      </c>
      <c r="H3180" s="51"/>
      <c r="I3180" s="50"/>
      <c r="J3180" s="50"/>
      <c r="K3180" s="50"/>
      <c r="L3180" s="55" t="str">
        <f t="shared" si="507"/>
        <v/>
      </c>
      <c r="M3180" s="48"/>
      <c r="N3180" s="49"/>
      <c r="O3180" s="50"/>
      <c r="P3180" s="81" t="str">
        <f t="shared" si="505"/>
        <v/>
      </c>
      <c r="Q3180" s="5"/>
      <c r="R3180" s="81" t="str">
        <f t="shared" si="506"/>
        <v/>
      </c>
    </row>
    <row r="3181" spans="2:18" ht="13" x14ac:dyDescent="0.3">
      <c r="B3181" s="58">
        <f t="shared" si="501"/>
        <v>0</v>
      </c>
      <c r="C3181" s="58" t="str">
        <f t="shared" si="502"/>
        <v/>
      </c>
      <c r="D3181" s="58" t="str">
        <f>IF(OR(E3181=0,E3181=""),"",COUNTIF($E$7:E3181,E3181)&amp;E3181)</f>
        <v/>
      </c>
      <c r="E3181" s="58" t="str">
        <f t="shared" si="503"/>
        <v/>
      </c>
      <c r="F3181" s="57">
        <f t="shared" si="504"/>
        <v>0</v>
      </c>
      <c r="H3181" s="51"/>
      <c r="I3181" s="50"/>
      <c r="J3181" s="50"/>
      <c r="K3181" s="50"/>
      <c r="L3181" s="55" t="str">
        <f t="shared" si="507"/>
        <v/>
      </c>
      <c r="M3181" s="48"/>
      <c r="N3181" s="49"/>
      <c r="O3181" s="50"/>
      <c r="P3181" s="81" t="str">
        <f t="shared" si="505"/>
        <v/>
      </c>
      <c r="Q3181" s="5"/>
      <c r="R3181" s="81" t="str">
        <f t="shared" si="506"/>
        <v/>
      </c>
    </row>
    <row r="3182" spans="2:18" ht="13" x14ac:dyDescent="0.3">
      <c r="B3182" s="58">
        <f t="shared" ref="B3182:B3203" si="508">IF(C3182&lt;&gt;"","",K3182)</f>
        <v>0</v>
      </c>
      <c r="C3182" s="58" t="str">
        <f t="shared" ref="C3182:C3203" si="509">IF(LEFT(I3182,3)="JP-",K3182,"")</f>
        <v/>
      </c>
      <c r="D3182" s="58" t="str">
        <f>IF(OR(E3182=0,E3182=""),"",COUNTIF($E$7:E3182,E3182)&amp;E3182)</f>
        <v/>
      </c>
      <c r="E3182" s="58" t="str">
        <f t="shared" ref="E3182:E3203" si="510">IF(K3182=Filter_BB,K3182,"")</f>
        <v/>
      </c>
      <c r="F3182" s="57">
        <f t="shared" ref="F3182:F3203" si="511">IF(J3182="",0,1)</f>
        <v>0</v>
      </c>
      <c r="H3182" s="51"/>
      <c r="I3182" s="50"/>
      <c r="J3182" s="50"/>
      <c r="K3182" s="50"/>
      <c r="L3182" s="55" t="str">
        <f t="shared" ref="L3182:L3203" si="512">IFERROR(IF(K3182="","",VLOOKUP(K3182,T_Akun,2,0)),"Cek Kembali Kode Akun nya!!!")</f>
        <v/>
      </c>
      <c r="M3182" s="48"/>
      <c r="N3182" s="49"/>
      <c r="O3182" s="50"/>
      <c r="P3182" s="81" t="str">
        <f t="shared" ref="P3182:P3203" si="513">IF(O3182&gt;0,O3182,IF(H3182&gt;0,IF(OR(P3181="F.TTD",P3181=""),R3183,P3181),""))</f>
        <v/>
      </c>
      <c r="Q3182" s="5"/>
      <c r="R3182" s="81" t="str">
        <f t="shared" si="506"/>
        <v/>
      </c>
    </row>
    <row r="3183" spans="2:18" ht="13" x14ac:dyDescent="0.3">
      <c r="B3183" s="58">
        <f t="shared" si="508"/>
        <v>0</v>
      </c>
      <c r="C3183" s="58" t="str">
        <f t="shared" si="509"/>
        <v/>
      </c>
      <c r="D3183" s="58" t="str">
        <f>IF(OR(E3183=0,E3183=""),"",COUNTIF($E$7:E3183,E3183)&amp;E3183)</f>
        <v/>
      </c>
      <c r="E3183" s="58" t="str">
        <f t="shared" si="510"/>
        <v/>
      </c>
      <c r="F3183" s="57">
        <f t="shared" si="511"/>
        <v>0</v>
      </c>
      <c r="H3183" s="51"/>
      <c r="I3183" s="50"/>
      <c r="J3183" s="50"/>
      <c r="K3183" s="50"/>
      <c r="L3183" s="55" t="str">
        <f t="shared" si="512"/>
        <v/>
      </c>
      <c r="M3183" s="48"/>
      <c r="N3183" s="49"/>
      <c r="O3183" s="50"/>
      <c r="P3183" s="81" t="str">
        <f t="shared" si="513"/>
        <v/>
      </c>
      <c r="Q3183" s="5"/>
      <c r="R3183" s="81" t="str">
        <f t="shared" ref="R3183:R3203" si="514">IF($O3183&gt;0,$O3183,IF($H3183&gt;0,IF($O3184&gt;0,$O3184,""),""))</f>
        <v/>
      </c>
    </row>
    <row r="3184" spans="2:18" ht="13" x14ac:dyDescent="0.3">
      <c r="B3184" s="58">
        <f t="shared" si="508"/>
        <v>0</v>
      </c>
      <c r="C3184" s="58" t="str">
        <f t="shared" si="509"/>
        <v/>
      </c>
      <c r="D3184" s="58" t="str">
        <f>IF(OR(E3184=0,E3184=""),"",COUNTIF($E$7:E3184,E3184)&amp;E3184)</f>
        <v/>
      </c>
      <c r="E3184" s="58" t="str">
        <f t="shared" si="510"/>
        <v/>
      </c>
      <c r="F3184" s="57">
        <f t="shared" si="511"/>
        <v>0</v>
      </c>
      <c r="H3184" s="51"/>
      <c r="I3184" s="50"/>
      <c r="J3184" s="50"/>
      <c r="K3184" s="50"/>
      <c r="L3184" s="55" t="str">
        <f t="shared" si="512"/>
        <v/>
      </c>
      <c r="M3184" s="48"/>
      <c r="N3184" s="49"/>
      <c r="O3184" s="50"/>
      <c r="P3184" s="81" t="str">
        <f t="shared" si="513"/>
        <v/>
      </c>
      <c r="Q3184" s="5"/>
      <c r="R3184" s="81" t="str">
        <f t="shared" si="514"/>
        <v/>
      </c>
    </row>
    <row r="3185" spans="2:18" ht="13" x14ac:dyDescent="0.3">
      <c r="B3185" s="58">
        <f t="shared" si="508"/>
        <v>0</v>
      </c>
      <c r="C3185" s="58" t="str">
        <f t="shared" si="509"/>
        <v/>
      </c>
      <c r="D3185" s="58" t="str">
        <f>IF(OR(E3185=0,E3185=""),"",COUNTIF($E$7:E3185,E3185)&amp;E3185)</f>
        <v/>
      </c>
      <c r="E3185" s="58" t="str">
        <f t="shared" si="510"/>
        <v/>
      </c>
      <c r="F3185" s="57">
        <f t="shared" si="511"/>
        <v>0</v>
      </c>
      <c r="H3185" s="51"/>
      <c r="I3185" s="50"/>
      <c r="J3185" s="50"/>
      <c r="K3185" s="50"/>
      <c r="L3185" s="55" t="str">
        <f t="shared" si="512"/>
        <v/>
      </c>
      <c r="M3185" s="48"/>
      <c r="N3185" s="49"/>
      <c r="O3185" s="50"/>
      <c r="P3185" s="81" t="str">
        <f t="shared" si="513"/>
        <v/>
      </c>
      <c r="Q3185" s="5"/>
      <c r="R3185" s="81" t="str">
        <f t="shared" si="514"/>
        <v/>
      </c>
    </row>
    <row r="3186" spans="2:18" ht="13" x14ac:dyDescent="0.3">
      <c r="B3186" s="58">
        <f t="shared" si="508"/>
        <v>0</v>
      </c>
      <c r="C3186" s="58" t="str">
        <f t="shared" si="509"/>
        <v/>
      </c>
      <c r="D3186" s="58" t="str">
        <f>IF(OR(E3186=0,E3186=""),"",COUNTIF($E$7:E3186,E3186)&amp;E3186)</f>
        <v/>
      </c>
      <c r="E3186" s="58" t="str">
        <f t="shared" si="510"/>
        <v/>
      </c>
      <c r="F3186" s="57">
        <f t="shared" si="511"/>
        <v>0</v>
      </c>
      <c r="H3186" s="51"/>
      <c r="I3186" s="50"/>
      <c r="J3186" s="50"/>
      <c r="K3186" s="50"/>
      <c r="L3186" s="55" t="str">
        <f t="shared" si="512"/>
        <v/>
      </c>
      <c r="M3186" s="48"/>
      <c r="N3186" s="49"/>
      <c r="O3186" s="50"/>
      <c r="P3186" s="81" t="str">
        <f t="shared" si="513"/>
        <v/>
      </c>
      <c r="Q3186" s="5"/>
      <c r="R3186" s="81" t="str">
        <f t="shared" si="514"/>
        <v/>
      </c>
    </row>
    <row r="3187" spans="2:18" ht="13" x14ac:dyDescent="0.3">
      <c r="B3187" s="58">
        <f t="shared" si="508"/>
        <v>0</v>
      </c>
      <c r="C3187" s="58" t="str">
        <f t="shared" si="509"/>
        <v/>
      </c>
      <c r="D3187" s="58" t="str">
        <f>IF(OR(E3187=0,E3187=""),"",COUNTIF($E$7:E3187,E3187)&amp;E3187)</f>
        <v/>
      </c>
      <c r="E3187" s="58" t="str">
        <f t="shared" si="510"/>
        <v/>
      </c>
      <c r="F3187" s="57">
        <f t="shared" si="511"/>
        <v>0</v>
      </c>
      <c r="H3187" s="51"/>
      <c r="I3187" s="50"/>
      <c r="J3187" s="50"/>
      <c r="K3187" s="50"/>
      <c r="L3187" s="55" t="str">
        <f t="shared" si="512"/>
        <v/>
      </c>
      <c r="M3187" s="48"/>
      <c r="N3187" s="49"/>
      <c r="O3187" s="50"/>
      <c r="P3187" s="81" t="str">
        <f t="shared" si="513"/>
        <v/>
      </c>
      <c r="Q3187" s="5"/>
      <c r="R3187" s="81" t="str">
        <f t="shared" si="514"/>
        <v/>
      </c>
    </row>
    <row r="3188" spans="2:18" ht="13" x14ac:dyDescent="0.3">
      <c r="B3188" s="58">
        <f t="shared" si="508"/>
        <v>0</v>
      </c>
      <c r="C3188" s="58" t="str">
        <f t="shared" si="509"/>
        <v/>
      </c>
      <c r="D3188" s="58" t="str">
        <f>IF(OR(E3188=0,E3188=""),"",COUNTIF($E$7:E3188,E3188)&amp;E3188)</f>
        <v/>
      </c>
      <c r="E3188" s="58" t="str">
        <f t="shared" si="510"/>
        <v/>
      </c>
      <c r="F3188" s="57">
        <f t="shared" si="511"/>
        <v>0</v>
      </c>
      <c r="H3188" s="51"/>
      <c r="I3188" s="50"/>
      <c r="J3188" s="50"/>
      <c r="K3188" s="50"/>
      <c r="L3188" s="55" t="str">
        <f t="shared" si="512"/>
        <v/>
      </c>
      <c r="M3188" s="48"/>
      <c r="N3188" s="49"/>
      <c r="O3188" s="50"/>
      <c r="P3188" s="81" t="str">
        <f t="shared" si="513"/>
        <v/>
      </c>
      <c r="Q3188" s="5"/>
      <c r="R3188" s="81" t="str">
        <f t="shared" si="514"/>
        <v/>
      </c>
    </row>
    <row r="3189" spans="2:18" ht="13" x14ac:dyDescent="0.3">
      <c r="B3189" s="58">
        <f t="shared" si="508"/>
        <v>0</v>
      </c>
      <c r="C3189" s="58" t="str">
        <f t="shared" si="509"/>
        <v/>
      </c>
      <c r="D3189" s="58" t="str">
        <f>IF(OR(E3189=0,E3189=""),"",COUNTIF($E$7:E3189,E3189)&amp;E3189)</f>
        <v/>
      </c>
      <c r="E3189" s="58" t="str">
        <f t="shared" si="510"/>
        <v/>
      </c>
      <c r="F3189" s="57">
        <f t="shared" si="511"/>
        <v>0</v>
      </c>
      <c r="H3189" s="51"/>
      <c r="I3189" s="50"/>
      <c r="J3189" s="50"/>
      <c r="K3189" s="50"/>
      <c r="L3189" s="55" t="str">
        <f t="shared" si="512"/>
        <v/>
      </c>
      <c r="M3189" s="48"/>
      <c r="N3189" s="49"/>
      <c r="O3189" s="50"/>
      <c r="P3189" s="81" t="str">
        <f t="shared" si="513"/>
        <v/>
      </c>
      <c r="Q3189" s="5"/>
      <c r="R3189" s="81" t="str">
        <f t="shared" si="514"/>
        <v/>
      </c>
    </row>
    <row r="3190" spans="2:18" ht="13" x14ac:dyDescent="0.3">
      <c r="B3190" s="58">
        <f t="shared" si="508"/>
        <v>0</v>
      </c>
      <c r="C3190" s="58" t="str">
        <f t="shared" si="509"/>
        <v/>
      </c>
      <c r="D3190" s="58" t="str">
        <f>IF(OR(E3190=0,E3190=""),"",COUNTIF($E$7:E3190,E3190)&amp;E3190)</f>
        <v/>
      </c>
      <c r="E3190" s="58" t="str">
        <f t="shared" si="510"/>
        <v/>
      </c>
      <c r="F3190" s="57">
        <f t="shared" si="511"/>
        <v>0</v>
      </c>
      <c r="H3190" s="51"/>
      <c r="I3190" s="50"/>
      <c r="J3190" s="50"/>
      <c r="K3190" s="50"/>
      <c r="L3190" s="55" t="str">
        <f t="shared" si="512"/>
        <v/>
      </c>
      <c r="M3190" s="48"/>
      <c r="N3190" s="49"/>
      <c r="O3190" s="50"/>
      <c r="P3190" s="81" t="str">
        <f t="shared" si="513"/>
        <v/>
      </c>
      <c r="Q3190" s="5"/>
      <c r="R3190" s="81" t="str">
        <f t="shared" si="514"/>
        <v/>
      </c>
    </row>
    <row r="3191" spans="2:18" ht="13" x14ac:dyDescent="0.3">
      <c r="B3191" s="58">
        <f t="shared" si="508"/>
        <v>0</v>
      </c>
      <c r="C3191" s="58" t="str">
        <f t="shared" si="509"/>
        <v/>
      </c>
      <c r="D3191" s="58" t="str">
        <f>IF(OR(E3191=0,E3191=""),"",COUNTIF($E$7:E3191,E3191)&amp;E3191)</f>
        <v/>
      </c>
      <c r="E3191" s="58" t="str">
        <f t="shared" si="510"/>
        <v/>
      </c>
      <c r="F3191" s="57">
        <f t="shared" si="511"/>
        <v>0</v>
      </c>
      <c r="H3191" s="51"/>
      <c r="I3191" s="50"/>
      <c r="J3191" s="50"/>
      <c r="K3191" s="50"/>
      <c r="L3191" s="55" t="str">
        <f t="shared" si="512"/>
        <v/>
      </c>
      <c r="M3191" s="48"/>
      <c r="N3191" s="49"/>
      <c r="O3191" s="50"/>
      <c r="P3191" s="81" t="str">
        <f t="shared" si="513"/>
        <v/>
      </c>
      <c r="Q3191" s="5"/>
      <c r="R3191" s="81" t="str">
        <f t="shared" si="514"/>
        <v/>
      </c>
    </row>
    <row r="3192" spans="2:18" ht="13" x14ac:dyDescent="0.3">
      <c r="B3192" s="58">
        <f t="shared" si="508"/>
        <v>0</v>
      </c>
      <c r="C3192" s="58" t="str">
        <f t="shared" si="509"/>
        <v/>
      </c>
      <c r="D3192" s="58" t="str">
        <f>IF(OR(E3192=0,E3192=""),"",COUNTIF($E$7:E3192,E3192)&amp;E3192)</f>
        <v/>
      </c>
      <c r="E3192" s="58" t="str">
        <f t="shared" si="510"/>
        <v/>
      </c>
      <c r="F3192" s="57">
        <f t="shared" si="511"/>
        <v>0</v>
      </c>
      <c r="H3192" s="51"/>
      <c r="I3192" s="50"/>
      <c r="J3192" s="50"/>
      <c r="K3192" s="50"/>
      <c r="L3192" s="55" t="str">
        <f t="shared" si="512"/>
        <v/>
      </c>
      <c r="M3192" s="48"/>
      <c r="N3192" s="49"/>
      <c r="O3192" s="50"/>
      <c r="P3192" s="81" t="str">
        <f t="shared" si="513"/>
        <v/>
      </c>
      <c r="Q3192" s="5"/>
      <c r="R3192" s="81" t="str">
        <f t="shared" si="514"/>
        <v/>
      </c>
    </row>
    <row r="3193" spans="2:18" ht="13" x14ac:dyDescent="0.3">
      <c r="B3193" s="58">
        <f t="shared" si="508"/>
        <v>0</v>
      </c>
      <c r="C3193" s="58" t="str">
        <f t="shared" si="509"/>
        <v/>
      </c>
      <c r="D3193" s="58" t="str">
        <f>IF(OR(E3193=0,E3193=""),"",COUNTIF($E$7:E3193,E3193)&amp;E3193)</f>
        <v/>
      </c>
      <c r="E3193" s="58" t="str">
        <f t="shared" si="510"/>
        <v/>
      </c>
      <c r="F3193" s="57">
        <f t="shared" si="511"/>
        <v>0</v>
      </c>
      <c r="H3193" s="51"/>
      <c r="I3193" s="50"/>
      <c r="J3193" s="50"/>
      <c r="K3193" s="50"/>
      <c r="L3193" s="55" t="str">
        <f t="shared" si="512"/>
        <v/>
      </c>
      <c r="M3193" s="48"/>
      <c r="N3193" s="49"/>
      <c r="O3193" s="50"/>
      <c r="P3193" s="81" t="str">
        <f t="shared" si="513"/>
        <v/>
      </c>
      <c r="Q3193" s="5"/>
      <c r="R3193" s="81" t="str">
        <f t="shared" si="514"/>
        <v/>
      </c>
    </row>
    <row r="3194" spans="2:18" ht="13" x14ac:dyDescent="0.3">
      <c r="B3194" s="58">
        <f t="shared" si="508"/>
        <v>0</v>
      </c>
      <c r="C3194" s="58" t="str">
        <f t="shared" si="509"/>
        <v/>
      </c>
      <c r="D3194" s="58" t="str">
        <f>IF(OR(E3194=0,E3194=""),"",COUNTIF($E$7:E3194,E3194)&amp;E3194)</f>
        <v/>
      </c>
      <c r="E3194" s="58" t="str">
        <f t="shared" si="510"/>
        <v/>
      </c>
      <c r="F3194" s="57">
        <f t="shared" si="511"/>
        <v>0</v>
      </c>
      <c r="H3194" s="51"/>
      <c r="I3194" s="50"/>
      <c r="J3194" s="50"/>
      <c r="K3194" s="50"/>
      <c r="L3194" s="55" t="str">
        <f t="shared" si="512"/>
        <v/>
      </c>
      <c r="M3194" s="48"/>
      <c r="N3194" s="49"/>
      <c r="O3194" s="50"/>
      <c r="P3194" s="81" t="str">
        <f t="shared" si="513"/>
        <v/>
      </c>
      <c r="Q3194" s="5"/>
      <c r="R3194" s="81" t="str">
        <f t="shared" si="514"/>
        <v/>
      </c>
    </row>
    <row r="3195" spans="2:18" ht="13" x14ac:dyDescent="0.3">
      <c r="B3195" s="58">
        <f t="shared" si="508"/>
        <v>0</v>
      </c>
      <c r="C3195" s="58" t="str">
        <f t="shared" si="509"/>
        <v/>
      </c>
      <c r="D3195" s="58" t="str">
        <f>IF(OR(E3195=0,E3195=""),"",COUNTIF($E$7:E3195,E3195)&amp;E3195)</f>
        <v/>
      </c>
      <c r="E3195" s="58" t="str">
        <f t="shared" si="510"/>
        <v/>
      </c>
      <c r="F3195" s="57">
        <f t="shared" si="511"/>
        <v>0</v>
      </c>
      <c r="H3195" s="51"/>
      <c r="I3195" s="50"/>
      <c r="J3195" s="50"/>
      <c r="K3195" s="50"/>
      <c r="L3195" s="55" t="str">
        <f t="shared" si="512"/>
        <v/>
      </c>
      <c r="M3195" s="48"/>
      <c r="N3195" s="49"/>
      <c r="O3195" s="50"/>
      <c r="P3195" s="81" t="str">
        <f t="shared" si="513"/>
        <v/>
      </c>
      <c r="Q3195" s="5"/>
      <c r="R3195" s="81" t="str">
        <f t="shared" si="514"/>
        <v/>
      </c>
    </row>
    <row r="3196" spans="2:18" ht="13" x14ac:dyDescent="0.3">
      <c r="B3196" s="58">
        <f t="shared" si="508"/>
        <v>0</v>
      </c>
      <c r="C3196" s="58" t="str">
        <f t="shared" si="509"/>
        <v/>
      </c>
      <c r="D3196" s="58" t="str">
        <f>IF(OR(E3196=0,E3196=""),"",COUNTIF($E$7:E3196,E3196)&amp;E3196)</f>
        <v/>
      </c>
      <c r="E3196" s="58" t="str">
        <f t="shared" si="510"/>
        <v/>
      </c>
      <c r="F3196" s="57">
        <f t="shared" si="511"/>
        <v>0</v>
      </c>
      <c r="H3196" s="51"/>
      <c r="I3196" s="50"/>
      <c r="J3196" s="50"/>
      <c r="K3196" s="50"/>
      <c r="L3196" s="55" t="str">
        <f t="shared" si="512"/>
        <v/>
      </c>
      <c r="M3196" s="48"/>
      <c r="N3196" s="49"/>
      <c r="O3196" s="50"/>
      <c r="P3196" s="81" t="str">
        <f t="shared" si="513"/>
        <v/>
      </c>
      <c r="Q3196" s="5"/>
      <c r="R3196" s="81" t="str">
        <f t="shared" si="514"/>
        <v/>
      </c>
    </row>
    <row r="3197" spans="2:18" ht="13" x14ac:dyDescent="0.3">
      <c r="B3197" s="58">
        <f t="shared" si="508"/>
        <v>0</v>
      </c>
      <c r="C3197" s="58" t="str">
        <f t="shared" si="509"/>
        <v/>
      </c>
      <c r="D3197" s="58" t="str">
        <f>IF(OR(E3197=0,E3197=""),"",COUNTIF($E$7:E3197,E3197)&amp;E3197)</f>
        <v/>
      </c>
      <c r="E3197" s="58" t="str">
        <f t="shared" si="510"/>
        <v/>
      </c>
      <c r="F3197" s="57">
        <f t="shared" si="511"/>
        <v>0</v>
      </c>
      <c r="H3197" s="51"/>
      <c r="I3197" s="50"/>
      <c r="J3197" s="50"/>
      <c r="K3197" s="50"/>
      <c r="L3197" s="55" t="str">
        <f t="shared" si="512"/>
        <v/>
      </c>
      <c r="M3197" s="48"/>
      <c r="N3197" s="49"/>
      <c r="O3197" s="50"/>
      <c r="P3197" s="81" t="str">
        <f t="shared" si="513"/>
        <v/>
      </c>
      <c r="Q3197" s="5"/>
      <c r="R3197" s="81" t="str">
        <f t="shared" si="514"/>
        <v/>
      </c>
    </row>
    <row r="3198" spans="2:18" ht="13" x14ac:dyDescent="0.3">
      <c r="B3198" s="58">
        <f t="shared" si="508"/>
        <v>0</v>
      </c>
      <c r="C3198" s="58" t="str">
        <f t="shared" si="509"/>
        <v/>
      </c>
      <c r="D3198" s="58" t="str">
        <f>IF(OR(E3198=0,E3198=""),"",COUNTIF($E$7:E3198,E3198)&amp;E3198)</f>
        <v/>
      </c>
      <c r="E3198" s="58" t="str">
        <f t="shared" si="510"/>
        <v/>
      </c>
      <c r="F3198" s="57">
        <f t="shared" si="511"/>
        <v>0</v>
      </c>
      <c r="H3198" s="51"/>
      <c r="I3198" s="50"/>
      <c r="J3198" s="50"/>
      <c r="K3198" s="50"/>
      <c r="L3198" s="55" t="str">
        <f t="shared" si="512"/>
        <v/>
      </c>
      <c r="M3198" s="48"/>
      <c r="N3198" s="49"/>
      <c r="O3198" s="50"/>
      <c r="P3198" s="81" t="str">
        <f t="shared" si="513"/>
        <v/>
      </c>
      <c r="Q3198" s="5"/>
      <c r="R3198" s="81" t="str">
        <f t="shared" si="514"/>
        <v/>
      </c>
    </row>
    <row r="3199" spans="2:18" ht="13" x14ac:dyDescent="0.3">
      <c r="B3199" s="58">
        <f t="shared" si="508"/>
        <v>0</v>
      </c>
      <c r="C3199" s="58" t="str">
        <f t="shared" si="509"/>
        <v/>
      </c>
      <c r="D3199" s="58" t="str">
        <f>IF(OR(E3199=0,E3199=""),"",COUNTIF($E$7:E3199,E3199)&amp;E3199)</f>
        <v/>
      </c>
      <c r="E3199" s="58" t="str">
        <f t="shared" si="510"/>
        <v/>
      </c>
      <c r="F3199" s="57">
        <f t="shared" si="511"/>
        <v>0</v>
      </c>
      <c r="H3199" s="51"/>
      <c r="I3199" s="50"/>
      <c r="J3199" s="50"/>
      <c r="K3199" s="50"/>
      <c r="L3199" s="55" t="str">
        <f t="shared" si="512"/>
        <v/>
      </c>
      <c r="M3199" s="48"/>
      <c r="N3199" s="49"/>
      <c r="O3199" s="50"/>
      <c r="P3199" s="81" t="str">
        <f t="shared" si="513"/>
        <v/>
      </c>
      <c r="Q3199" s="5"/>
      <c r="R3199" s="81" t="str">
        <f t="shared" si="514"/>
        <v/>
      </c>
    </row>
    <row r="3200" spans="2:18" ht="13" x14ac:dyDescent="0.3">
      <c r="B3200" s="58">
        <f t="shared" si="508"/>
        <v>0</v>
      </c>
      <c r="C3200" s="58" t="str">
        <f t="shared" si="509"/>
        <v/>
      </c>
      <c r="D3200" s="58" t="str">
        <f>IF(OR(E3200=0,E3200=""),"",COUNTIF($E$7:E3200,E3200)&amp;E3200)</f>
        <v/>
      </c>
      <c r="E3200" s="58" t="str">
        <f t="shared" si="510"/>
        <v/>
      </c>
      <c r="F3200" s="57">
        <f t="shared" si="511"/>
        <v>0</v>
      </c>
      <c r="H3200" s="51"/>
      <c r="I3200" s="50"/>
      <c r="J3200" s="50"/>
      <c r="K3200" s="50"/>
      <c r="L3200" s="55" t="str">
        <f t="shared" si="512"/>
        <v/>
      </c>
      <c r="M3200" s="48"/>
      <c r="N3200" s="49"/>
      <c r="O3200" s="50"/>
      <c r="P3200" s="81" t="str">
        <f t="shared" si="513"/>
        <v/>
      </c>
      <c r="Q3200" s="5"/>
      <c r="R3200" s="81" t="str">
        <f t="shared" si="514"/>
        <v/>
      </c>
    </row>
    <row r="3201" spans="2:18" ht="13" x14ac:dyDescent="0.3">
      <c r="B3201" s="58">
        <f t="shared" si="508"/>
        <v>0</v>
      </c>
      <c r="C3201" s="58" t="str">
        <f t="shared" si="509"/>
        <v/>
      </c>
      <c r="D3201" s="58" t="str">
        <f>IF(OR(E3201=0,E3201=""),"",COUNTIF($E$7:E3201,E3201)&amp;E3201)</f>
        <v/>
      </c>
      <c r="E3201" s="58" t="str">
        <f t="shared" si="510"/>
        <v/>
      </c>
      <c r="F3201" s="57">
        <f t="shared" si="511"/>
        <v>0</v>
      </c>
      <c r="H3201" s="51"/>
      <c r="I3201" s="50"/>
      <c r="J3201" s="50"/>
      <c r="K3201" s="50"/>
      <c r="L3201" s="55" t="str">
        <f t="shared" si="512"/>
        <v/>
      </c>
      <c r="M3201" s="48"/>
      <c r="N3201" s="49"/>
      <c r="O3201" s="50"/>
      <c r="P3201" s="81" t="str">
        <f t="shared" si="513"/>
        <v/>
      </c>
      <c r="Q3201" s="5"/>
      <c r="R3201" s="81" t="str">
        <f t="shared" si="514"/>
        <v/>
      </c>
    </row>
    <row r="3202" spans="2:18" ht="13" x14ac:dyDescent="0.3">
      <c r="B3202" s="58">
        <f t="shared" si="508"/>
        <v>0</v>
      </c>
      <c r="C3202" s="58" t="str">
        <f t="shared" si="509"/>
        <v/>
      </c>
      <c r="D3202" s="58" t="str">
        <f>IF(OR(E3202=0,E3202=""),"",COUNTIF($E$7:E3202,E3202)&amp;E3202)</f>
        <v/>
      </c>
      <c r="E3202" s="58" t="str">
        <f t="shared" si="510"/>
        <v/>
      </c>
      <c r="F3202" s="57">
        <f t="shared" si="511"/>
        <v>0</v>
      </c>
      <c r="H3202" s="51"/>
      <c r="I3202" s="50"/>
      <c r="J3202" s="50"/>
      <c r="K3202" s="50"/>
      <c r="L3202" s="55" t="str">
        <f t="shared" si="512"/>
        <v/>
      </c>
      <c r="M3202" s="48"/>
      <c r="N3202" s="49"/>
      <c r="O3202" s="50"/>
      <c r="P3202" s="81" t="str">
        <f t="shared" si="513"/>
        <v/>
      </c>
      <c r="Q3202" s="5"/>
      <c r="R3202" s="81" t="str">
        <f t="shared" si="514"/>
        <v/>
      </c>
    </row>
    <row r="3203" spans="2:18" ht="13" x14ac:dyDescent="0.3">
      <c r="B3203" s="58">
        <f t="shared" si="508"/>
        <v>0</v>
      </c>
      <c r="C3203" s="58" t="str">
        <f t="shared" si="509"/>
        <v/>
      </c>
      <c r="D3203" s="58" t="str">
        <f>IF(OR(E3203=0,E3203=""),"",COUNTIF($E$7:E3203,E3203)&amp;E3203)</f>
        <v/>
      </c>
      <c r="E3203" s="58" t="str">
        <f t="shared" si="510"/>
        <v/>
      </c>
      <c r="F3203" s="57">
        <f t="shared" si="511"/>
        <v>0</v>
      </c>
      <c r="H3203" s="51"/>
      <c r="I3203" s="50"/>
      <c r="J3203" s="50"/>
      <c r="K3203" s="50"/>
      <c r="L3203" s="55" t="str">
        <f t="shared" si="512"/>
        <v/>
      </c>
      <c r="M3203" s="48"/>
      <c r="N3203" s="49"/>
      <c r="O3203" s="50"/>
      <c r="P3203" s="81" t="str">
        <f t="shared" si="513"/>
        <v/>
      </c>
      <c r="Q3203" s="5"/>
      <c r="R3203" s="81" t="str">
        <f t="shared" si="514"/>
        <v/>
      </c>
    </row>
  </sheetData>
  <sheetProtection algorithmName="SHA-512" hashValue="Pm5uIoEStFnnwE5KxBdv1nb5FxWBvOeFF3MXOcd4LCaPG9nvcwPBWf+M2OI0QP3bmvBS4IiiJQAbv9fHW57ZIg==" saltValue="ZYUqrd7po1wEOPw5+cTuBA==" spinCount="100000" sheet="1" autoFilter="0"/>
  <autoFilter ref="H6:P3203" xr:uid="{00000000-0001-0000-0100-000000000000}"/>
  <mergeCells count="4">
    <mergeCell ref="H1:J1"/>
    <mergeCell ref="H2:P2"/>
    <mergeCell ref="H3:P3"/>
    <mergeCell ref="H4:P4"/>
  </mergeCells>
  <phoneticPr fontId="8" type="noConversion"/>
  <conditionalFormatting sqref="H7:H3203">
    <cfRule type="expression" dxfId="459" priority="2">
      <formula>AND($F7=1,$H7="")</formula>
    </cfRule>
  </conditionalFormatting>
  <conditionalFormatting sqref="H2582:H2599">
    <cfRule type="expression" dxfId="458" priority="378">
      <formula>AND($H2582&gt;0,$J2582="")</formula>
    </cfRule>
  </conditionalFormatting>
  <conditionalFormatting sqref="H2013:I2013">
    <cfRule type="expression" dxfId="457" priority="580">
      <formula>AND($H2013&gt;0,$J2013="")</formula>
    </cfRule>
  </conditionalFormatting>
  <conditionalFormatting sqref="H7:J2583">
    <cfRule type="expression" dxfId="456" priority="70">
      <formula>AND($H7&gt;0,$J7="")</formula>
    </cfRule>
  </conditionalFormatting>
  <conditionalFormatting sqref="H2596:J3203">
    <cfRule type="expression" dxfId="455" priority="1">
      <formula>AND($H2596&gt;0,$J2596="")</formula>
    </cfRule>
  </conditionalFormatting>
  <conditionalFormatting sqref="I2582:J2595">
    <cfRule type="expression" dxfId="454" priority="27">
      <formula>AND($H2582&gt;0,$J2582="")</formula>
    </cfRule>
  </conditionalFormatting>
  <conditionalFormatting sqref="J1850:J1851">
    <cfRule type="expression" dxfId="453" priority="42">
      <formula>AND($H1850&gt;0,$J1850="")</formula>
    </cfRule>
  </conditionalFormatting>
  <conditionalFormatting sqref="J2202:J2203">
    <cfRule type="expression" dxfId="452" priority="39">
      <formula>AND($H2202&gt;0,$J2202="")</formula>
    </cfRule>
  </conditionalFormatting>
  <conditionalFormatting sqref="K7:K53">
    <cfRule type="expression" dxfId="451" priority="3119">
      <formula>OR(AND($F7=1,OR($K7="",$L7="")),AND($K7&gt;0,$J7=""))</formula>
    </cfRule>
  </conditionalFormatting>
  <conditionalFormatting sqref="K57:K397">
    <cfRule type="expression" dxfId="450" priority="331">
      <formula>OR(AND($F57=1,OR($K57="",$L57="")),AND($K57&gt;0,$J57=""))</formula>
    </cfRule>
  </conditionalFormatting>
  <conditionalFormatting sqref="K398:K476 K1380:K1412 K1415:K1513 K1689:K1795 K1803:K1856 K1874:K2011 K2027:K2147 K2188:K2581 K2614:K2698 K54:K56 K1673:K1685 K1858:K1870 K2014:K2024">
    <cfRule type="expression" dxfId="449" priority="3558">
      <formula>OR(AND($F54=1,OR($K54="",$L54="")),AND($K54&gt;0,$J54=""))</formula>
    </cfRule>
  </conditionalFormatting>
  <conditionalFormatting sqref="K477:K977">
    <cfRule type="expression" dxfId="448" priority="325">
      <formula>OR(AND($F477=1,OR($K477="",$L477="")),AND($K477&gt;0,$J477=""))</formula>
    </cfRule>
  </conditionalFormatting>
  <conditionalFormatting sqref="K978:K981">
    <cfRule type="expression" dxfId="447" priority="81">
      <formula>OR(AND($F978=1,OR($K978="",$L978="")),AND($K978&gt;0,$J978=""))</formula>
    </cfRule>
  </conditionalFormatting>
  <conditionalFormatting sqref="K982:K1379">
    <cfRule type="expression" dxfId="446" priority="321">
      <formula>OR(AND($F982=1,OR($K982="",$L982="")),AND($K982&gt;0,$J982=""))</formula>
    </cfRule>
  </conditionalFormatting>
  <conditionalFormatting sqref="K1406:K1407">
    <cfRule type="expression" dxfId="445" priority="2232">
      <formula>OR(AND($F1406=1,OR($K1406="",$L1406="")),AND($K1406&gt;0,$J1406=""))</formula>
    </cfRule>
  </conditionalFormatting>
  <conditionalFormatting sqref="K1407">
    <cfRule type="expression" dxfId="444" priority="2231">
      <formula>AND($F1407=0,OR($K1407&gt;0,$M1407&gt;0,$N1407&gt;0))</formula>
    </cfRule>
  </conditionalFormatting>
  <conditionalFormatting sqref="K1411:K1414">
    <cfRule type="expression" dxfId="443" priority="3044">
      <formula>OR(AND($F1411=1,OR($K1411="",$L1411="")),AND($K1411&gt;0,$J1411=""))</formula>
    </cfRule>
  </conditionalFormatting>
  <conditionalFormatting sqref="K1412:K1415">
    <cfRule type="expression" dxfId="442" priority="2622">
      <formula>OR(AND($F1412=1,OR($K1412="",$L1412="")),AND($K1412&gt;0,$J1412=""))</formula>
    </cfRule>
    <cfRule type="expression" dxfId="441" priority="2621">
      <formula>AND($F1412=0,OR($K1412&gt;0,$M1412&gt;0,$N1412&gt;0))</formula>
    </cfRule>
  </conditionalFormatting>
  <conditionalFormatting sqref="K1412:K1416">
    <cfRule type="expression" dxfId="440" priority="2010">
      <formula>OR(AND($F1412=1,OR($K1412="",$L1412="")),AND($K1412&gt;0,$J1412=""))</formula>
    </cfRule>
    <cfRule type="expression" dxfId="439" priority="2009">
      <formula>AND($F1412=0,OR($K1412&gt;0,$M1412&gt;0,$N1412&gt;0))</formula>
    </cfRule>
  </conditionalFormatting>
  <conditionalFormatting sqref="K1413:K1415">
    <cfRule type="expression" dxfId="438" priority="1997">
      <formula>OR(AND($F1413=1,OR($K1413="",$L1413="")),AND($K1413&gt;0,$J1413=""))</formula>
    </cfRule>
    <cfRule type="expression" dxfId="437" priority="1996">
      <formula>AND($F1413=0,OR($K1413&gt;0,$M1413&gt;0,$N1413&gt;0))</formula>
    </cfRule>
  </conditionalFormatting>
  <conditionalFormatting sqref="K1428">
    <cfRule type="expression" dxfId="436" priority="1861">
      <formula>OR(AND($F1428=1,OR($K1428="",$L1428="")),AND($K1428&gt;0,$J1428=""))</formula>
    </cfRule>
  </conditionalFormatting>
  <conditionalFormatting sqref="K1513">
    <cfRule type="expression" dxfId="435" priority="3257">
      <formula>OR(AND($F1513=1,OR($K1513="",$L1513="")),AND($K1513&gt;0,$J1513=""))</formula>
    </cfRule>
  </conditionalFormatting>
  <conditionalFormatting sqref="K1514:K1516">
    <cfRule type="expression" dxfId="434" priority="350">
      <formula>AND($F1514=0,OR($K1514&gt;0,$M1514&gt;0,$N1514&gt;0))</formula>
    </cfRule>
  </conditionalFormatting>
  <conditionalFormatting sqref="K1514:K1517">
    <cfRule type="expression" dxfId="433" priority="351">
      <formula>OR(AND($F1514=1,OR($K1514="",$L1514="")),AND($K1514&gt;0,$J1514=""))</formula>
    </cfRule>
  </conditionalFormatting>
  <conditionalFormatting sqref="K1518:K1529">
    <cfRule type="expression" dxfId="432" priority="228">
      <formula>OR(AND($F1518=1,OR($K1518="",$L1518="")),AND($K1518&gt;0,$J1518=""))</formula>
    </cfRule>
  </conditionalFormatting>
  <conditionalFormatting sqref="K1530:K1535">
    <cfRule type="expression" dxfId="431" priority="313">
      <formula>OR(AND($F1530=1,OR($K1530="",$L1530="")),AND($K1530&gt;0,$J1530=""))</formula>
    </cfRule>
  </conditionalFormatting>
  <conditionalFormatting sqref="K1534">
    <cfRule type="expression" dxfId="430" priority="309">
      <formula>OR(AND($F1534=1,OR($K1534="",$L1534="")),AND($K1534&gt;0,$J1534=""))</formula>
    </cfRule>
    <cfRule type="expression" dxfId="429" priority="308">
      <formula>AND($F1534=0,OR($K1534&gt;0,$M1534&gt;0,$N1534&gt;0))</formula>
    </cfRule>
  </conditionalFormatting>
  <conditionalFormatting sqref="K1536:K1671">
    <cfRule type="expression" dxfId="428" priority="3554">
      <formula>OR(AND($F1536=1,OR($K1536="",$L1536="")),AND($K1536&gt;0,$J1536=""))</formula>
    </cfRule>
  </conditionalFormatting>
  <conditionalFormatting sqref="K1537:K1540">
    <cfRule type="expression" dxfId="427" priority="3245">
      <formula>OR(AND($F1537=1,OR($K1537="",$L1537="")),AND($K1537&gt;0,$J1537=""))</formula>
    </cfRule>
  </conditionalFormatting>
  <conditionalFormatting sqref="K1554">
    <cfRule type="expression" dxfId="426" priority="3030">
      <formula>OR(AND($F1554=1,OR($K1554="",$L1554="")),AND($K1554&gt;0,$J1554=""))</formula>
    </cfRule>
  </conditionalFormatting>
  <conditionalFormatting sqref="K1555">
    <cfRule type="expression" dxfId="425" priority="2616">
      <formula>OR(AND($F1555=1,OR($K1555="",$L1555="")),AND($K1555&gt;0,$J1555=""))</formula>
    </cfRule>
    <cfRule type="expression" dxfId="424" priority="2615">
      <formula>AND($F1555=0,OR($K1555&gt;0,$M1555&gt;0,$N1555&gt;0))</formula>
    </cfRule>
  </conditionalFormatting>
  <conditionalFormatting sqref="K1555:K1556">
    <cfRule type="expression" dxfId="423" priority="1990">
      <formula>AND($F1555=0,OR($K1555&gt;0,$M1555&gt;0,$N1555&gt;0))</formula>
    </cfRule>
    <cfRule type="expression" dxfId="422" priority="1991">
      <formula>OR(AND($F1555=1,OR($K1555="",$L1555="")),AND($K1555&gt;0,$J1555=""))</formula>
    </cfRule>
  </conditionalFormatting>
  <conditionalFormatting sqref="K1666">
    <cfRule type="expression" dxfId="421" priority="3018">
      <formula>OR(AND($F1666=1,OR($K1666="",$L1666="")),AND($K1666&gt;0,$J1666=""))</formula>
    </cfRule>
  </conditionalFormatting>
  <conditionalFormatting sqref="K1667">
    <cfRule type="expression" dxfId="420" priority="2611">
      <formula>AND($F1667=0,OR($K1667&gt;0,$M1667&gt;0,$N1667&gt;0))</formula>
    </cfRule>
    <cfRule type="expression" dxfId="419" priority="2612">
      <formula>OR(AND($F1667=1,OR($K1667="",$L1667="")),AND($K1667&gt;0,$J1667=""))</formula>
    </cfRule>
  </conditionalFormatting>
  <conditionalFormatting sqref="K1667:K1668">
    <cfRule type="expression" dxfId="418" priority="1986">
      <formula>AND($F1667=0,OR($K1667&gt;0,$M1667&gt;0,$N1667&gt;0))</formula>
    </cfRule>
    <cfRule type="expression" dxfId="417" priority="1987">
      <formula>OR(AND($F1667=1,OR($K1667="",$L1667="")),AND($K1667&gt;0,$J1667=""))</formula>
    </cfRule>
  </conditionalFormatting>
  <conditionalFormatting sqref="K1670">
    <cfRule type="expression" dxfId="416" priority="2980">
      <formula>OR(AND($F1670=1,OR($K1670="",$L1670="")),AND($K1670&gt;0,$J1670=""))</formula>
    </cfRule>
  </conditionalFormatting>
  <conditionalFormatting sqref="K1671">
    <cfRule type="expression" dxfId="415" priority="2606">
      <formula>OR(AND($F1671=1,OR($K1671="",$L1671="")),AND($K1671&gt;0,$J1671=""))</formula>
    </cfRule>
    <cfRule type="expression" dxfId="414" priority="2605">
      <formula>AND($F1671=0,OR($K1671&gt;0,$M1671&gt;0,$N1671&gt;0))</formula>
    </cfRule>
  </conditionalFormatting>
  <conditionalFormatting sqref="K1671:K1672">
    <cfRule type="expression" dxfId="413" priority="1980">
      <formula>AND($F1671=0,OR($K1671&gt;0,$M1671&gt;0,$N1671&gt;0))</formula>
    </cfRule>
    <cfRule type="expression" dxfId="412" priority="1981">
      <formula>OR(AND($F1671=1,OR($K1671="",$L1671="")),AND($K1671&gt;0,$J1671=""))</formula>
    </cfRule>
  </conditionalFormatting>
  <conditionalFormatting sqref="K1671:K1674">
    <cfRule type="expression" dxfId="411" priority="2965">
      <formula>OR(AND($F1671=1,OR($K1671="",$L1671="")),AND($K1671&gt;0,$J1671=""))</formula>
    </cfRule>
    <cfRule type="expression" dxfId="410" priority="2964">
      <formula>AND($F1671=0,OR($K1671&gt;0,$M1671&gt;0,$N1671&gt;0))</formula>
    </cfRule>
  </conditionalFormatting>
  <conditionalFormatting sqref="K1686">
    <cfRule type="expression" dxfId="409" priority="1835">
      <formula>OR(AND($F1686=1,OR($K1686="",$L1686="")),AND($K1686&gt;0,$J1686=""))</formula>
    </cfRule>
  </conditionalFormatting>
  <conditionalFormatting sqref="K1687:K1688">
    <cfRule type="expression" dxfId="408" priority="1718">
      <formula>OR(AND($F1687=1,OR($K1687="",$L1687="")),AND($K1687&gt;0,$J1687=""))</formula>
    </cfRule>
  </conditionalFormatting>
  <conditionalFormatting sqref="K1749">
    <cfRule type="expression" dxfId="407" priority="3472">
      <formula>OR(AND($F1749=1,OR($K1749="",$L1749="")),AND($K1749&gt;0,$J1749=""))</formula>
    </cfRule>
  </conditionalFormatting>
  <conditionalFormatting sqref="K1750">
    <cfRule type="expression" dxfId="406" priority="2790">
      <formula>AND($F1750=0,OR($K1750&gt;0,$M1750&gt;0,$N1750&gt;0))</formula>
    </cfRule>
    <cfRule type="expression" dxfId="405" priority="2791">
      <formula>OR(AND($F1750=1,OR($K1750="",$L1750="")),AND($K1750&gt;0,$J1750=""))</formula>
    </cfRule>
  </conditionalFormatting>
  <conditionalFormatting sqref="K1750:K1751">
    <cfRule type="expression" dxfId="404" priority="2165">
      <formula>AND($F1750=0,OR($K1750&gt;0,$M1750&gt;0,$N1750&gt;0))</formula>
    </cfRule>
    <cfRule type="expression" dxfId="403" priority="2166">
      <formula>OR(AND($F1750=1,OR($K1750="",$L1750="")),AND($K1750&gt;0,$J1750=""))</formula>
    </cfRule>
  </conditionalFormatting>
  <conditionalFormatting sqref="K1792:K1794">
    <cfRule type="expression" dxfId="402" priority="104">
      <formula>OR(AND($F1792=1,OR($K1792="",$L1792="")),AND($K1792&gt;0,$J1792=""))</formula>
    </cfRule>
    <cfRule type="expression" dxfId="401" priority="103">
      <formula>AND($F1792=0,OR($K1792&gt;0,$M1792&gt;0,$N1792&gt;0))</formula>
    </cfRule>
  </conditionalFormatting>
  <conditionalFormatting sqref="K1796:K1798">
    <cfRule type="expression" dxfId="400" priority="101">
      <formula>AND($F1796=0,OR($K1796&gt;0,$M1796&gt;0,$N1796&gt;0))</formula>
    </cfRule>
    <cfRule type="expression" dxfId="399" priority="102">
      <formula>OR(AND($F1796=1,OR($K1796="",$L1796="")),AND($K1796&gt;0,$J1796=""))</formula>
    </cfRule>
  </conditionalFormatting>
  <conditionalFormatting sqref="K1796:K1802">
    <cfRule type="expression" dxfId="398" priority="317">
      <formula>OR(AND($F1796=1,OR($K1796="",$L1796="")),AND($K1796&gt;0,$J1796=""))</formula>
    </cfRule>
  </conditionalFormatting>
  <conditionalFormatting sqref="K1853:K1854">
    <cfRule type="expression" dxfId="397" priority="2600">
      <formula>OR(AND($F1853=1,OR($K1853="",$L1853="")),AND($K1853&gt;0,$J1853=""))</formula>
    </cfRule>
  </conditionalFormatting>
  <conditionalFormatting sqref="K1854">
    <cfRule type="expression" dxfId="396" priority="2599">
      <formula>AND($F1854=0,OR($K1854&gt;0,$M1854&gt;0,$N1854&gt;0))</formula>
    </cfRule>
  </conditionalFormatting>
  <conditionalFormatting sqref="K1854:K1859">
    <cfRule type="expression" dxfId="395" priority="1969">
      <formula>AND($F1854=0,OR($K1854&gt;0,$M1854&gt;0,$N1854&gt;0))</formula>
    </cfRule>
    <cfRule type="expression" dxfId="394" priority="1970">
      <formula>OR(AND($F1854=1,OR($K1854="",$L1854="")),AND($K1854&gt;0,$J1854=""))</formula>
    </cfRule>
  </conditionalFormatting>
  <conditionalFormatting sqref="K1855:K1857">
    <cfRule type="expression" dxfId="393" priority="2925">
      <formula>OR(AND($F1855=1,OR($K1855="",$L1855="")),AND($K1855&gt;0,$J1855=""))</formula>
    </cfRule>
  </conditionalFormatting>
  <conditionalFormatting sqref="K1856:K1858">
    <cfRule type="expression" dxfId="392" priority="2588">
      <formula>AND($F1856=0,OR($K1856&gt;0,$M1856&gt;0,$N1856&gt;0))</formula>
    </cfRule>
    <cfRule type="expression" dxfId="391" priority="2589">
      <formula>OR(AND($F1856=1,OR($K1856="",$L1856="")),AND($K1856&gt;0,$J1856=""))</formula>
    </cfRule>
  </conditionalFormatting>
  <conditionalFormatting sqref="K1857:K1858">
    <cfRule type="expression" dxfId="390" priority="1963">
      <formula>AND($F1857=0,OR($K1857&gt;0,$M1857&gt;0,$N1857&gt;0))</formula>
    </cfRule>
    <cfRule type="expression" dxfId="389" priority="1964">
      <formula>OR(AND($F1857=1,OR($K1857="",$L1857="")),AND($K1857&gt;0,$J1857=""))</formula>
    </cfRule>
  </conditionalFormatting>
  <conditionalFormatting sqref="K1871">
    <cfRule type="expression" dxfId="388" priority="1802">
      <formula>OR(AND($F1871=1,OR($K1871="",$L1871="")),AND($K1871&gt;0,$J1871=""))</formula>
    </cfRule>
  </conditionalFormatting>
  <conditionalFormatting sqref="K1872:K1873">
    <cfRule type="expression" dxfId="387" priority="1716">
      <formula>OR(AND($F1872=1,OR($K1872="",$L1872="")),AND($K1872&gt;0,$J1872=""))</formula>
    </cfRule>
  </conditionalFormatting>
  <conditionalFormatting sqref="K2010">
    <cfRule type="expression" dxfId="386" priority="2909">
      <formula>OR(AND($F2010=1,OR($K2010="",$L2010="")),AND($K2010&gt;0,$J2010=""))</formula>
    </cfRule>
  </conditionalFormatting>
  <conditionalFormatting sqref="K2011:K2013">
    <cfRule type="expression" dxfId="385" priority="2879">
      <formula>OR(AND($F2011=1,OR($K2011="",$L2011="")),AND($K2011&gt;0,$J2011=""))</formula>
    </cfRule>
  </conditionalFormatting>
  <conditionalFormatting sqref="K2011:K2014">
    <cfRule type="expression" dxfId="384" priority="2243">
      <formula>OR(AND($F2011=1,OR($K2011="",$L2011="")),AND($K2011&gt;0,$J2011=""))</formula>
    </cfRule>
    <cfRule type="expression" dxfId="383" priority="2242">
      <formula>AND($F2011=0,OR($K2011&gt;0,$M2011&gt;0,$N2011&gt;0))</formula>
    </cfRule>
    <cfRule type="expression" dxfId="382" priority="2571">
      <formula>AND($F2011=0,OR($K2011&gt;0,$M2011&gt;0,$N2011&gt;0))</formula>
    </cfRule>
    <cfRule type="expression" dxfId="381" priority="2572">
      <formula>OR(AND($F2011=1,OR($K2011="",$L2011="")),AND($K2011&gt;0,$J2011=""))</formula>
    </cfRule>
  </conditionalFormatting>
  <conditionalFormatting sqref="K2012:K2015">
    <cfRule type="expression" dxfId="380" priority="1947">
      <formula>OR(AND($F2012=1,OR($K2012="",$L2012="")),AND($K2012&gt;0,$J2012=""))</formula>
    </cfRule>
    <cfRule type="expression" dxfId="379" priority="1946">
      <formula>AND($F2012=0,OR($K2012&gt;0,$M2012&gt;0,$N2012&gt;0))</formula>
    </cfRule>
  </conditionalFormatting>
  <conditionalFormatting sqref="K2025:K2026">
    <cfRule type="expression" dxfId="378" priority="1714">
      <formula>OR(AND($F2025=1,OR($K2025="",$L2025="")),AND($K2025&gt;0,$J2025=""))</formula>
    </cfRule>
  </conditionalFormatting>
  <conditionalFormatting sqref="K2148:K2160">
    <cfRule type="expression" dxfId="377" priority="268">
      <formula>OR(AND($F2148=1,OR($K2148="",$L2148="")),AND($K2148&gt;0,$J2148=""))</formula>
    </cfRule>
  </conditionalFormatting>
  <conditionalFormatting sqref="K2161">
    <cfRule type="expression" dxfId="376" priority="256">
      <formula>OR(AND($F2161=1,OR($K2161="",$L2161="")),AND($K2161&gt;0,$J2161=""))</formula>
    </cfRule>
  </conditionalFormatting>
  <conditionalFormatting sqref="K2162:K2187">
    <cfRule type="expression" dxfId="375" priority="3334">
      <formula>OR(AND($F2162=1,OR($K2162="",$L2162="")),AND($K2162&gt;0,$J2162=""))</formula>
    </cfRule>
  </conditionalFormatting>
  <conditionalFormatting sqref="K2582:K2596">
    <cfRule type="expression" dxfId="374" priority="3314">
      <formula>OR(AND($F2582=1,OR($K2582="",$L2582="")),AND($K2582&gt;0,$J2582=""))</formula>
    </cfRule>
  </conditionalFormatting>
  <conditionalFormatting sqref="K2597:K2613">
    <cfRule type="expression" dxfId="373" priority="3322">
      <formula>OR(AND($F2597=1,OR($K2597="",$L2597="")),AND($K2597&gt;0,$J2597=""))</formula>
    </cfRule>
  </conditionalFormatting>
  <conditionalFormatting sqref="K2699:K3203">
    <cfRule type="expression" dxfId="372" priority="118">
      <formula>OR(AND($F2699=1,OR($K2699="",$L2699="")),AND($K2699&gt;0,$J2699=""))</formula>
    </cfRule>
  </conditionalFormatting>
  <conditionalFormatting sqref="K1687:L1688">
    <cfRule type="expression" dxfId="371" priority="1717">
      <formula>AND($F1687=0,OR($K1687&gt;0,$M1687&gt;0,$N1687&gt;0))</formula>
    </cfRule>
  </conditionalFormatting>
  <conditionalFormatting sqref="K1872:L1873">
    <cfRule type="expression" dxfId="370" priority="1715">
      <formula>AND($F1872=0,OR($K1872&gt;0,$M1872&gt;0,$N1872&gt;0))</formula>
    </cfRule>
  </conditionalFormatting>
  <conditionalFormatting sqref="K2025:L2026">
    <cfRule type="expression" dxfId="369" priority="1713">
      <formula>AND($F2025=0,OR($K2025&gt;0,$M2025&gt;0,$N2025&gt;0))</formula>
    </cfRule>
  </conditionalFormatting>
  <conditionalFormatting sqref="K7:N53 P53">
    <cfRule type="expression" dxfId="368" priority="3117">
      <formula>AND($F7=0,OR($K7&gt;0,$M7&gt;0,$N7&gt;0))</formula>
    </cfRule>
  </conditionalFormatting>
  <conditionalFormatting sqref="K57:N397">
    <cfRule type="expression" dxfId="367" priority="330">
      <formula>AND($F57=0,OR($K57&gt;0,$M57&gt;0,$N57&gt;0))</formula>
    </cfRule>
  </conditionalFormatting>
  <conditionalFormatting sqref="K477:N977">
    <cfRule type="expression" dxfId="366" priority="324">
      <formula>AND($F477=0,OR($K477&gt;0,$M477&gt;0,$N477&gt;0))</formula>
    </cfRule>
  </conditionalFormatting>
  <conditionalFormatting sqref="K1513:N1513 P1513">
    <cfRule type="expression" dxfId="365" priority="3255">
      <formula>AND($F1513=0,OR($K1513&gt;0,$M1513&gt;0,$N1513&gt;0))</formula>
    </cfRule>
  </conditionalFormatting>
  <conditionalFormatting sqref="K1517:N1529 P1529">
    <cfRule type="expression" dxfId="364" priority="226">
      <formula>AND($F1517=0,OR($K1517&gt;0,$M1517&gt;0,$N1517&gt;0))</formula>
    </cfRule>
  </conditionalFormatting>
  <conditionalFormatting sqref="K1689:N1795 P1749">
    <cfRule type="expression" dxfId="363" priority="3470">
      <formula>AND($F1689=0,OR($K1689&gt;0,$M1689&gt;0,$N1689&gt;0))</formula>
    </cfRule>
  </conditionalFormatting>
  <conditionalFormatting sqref="K1796:N1853">
    <cfRule type="expression" dxfId="362" priority="316">
      <formula>AND($F1796=0,OR($K1796&gt;0,$M1796&gt;0,$N1796&gt;0))</formula>
    </cfRule>
  </conditionalFormatting>
  <conditionalFormatting sqref="K2148:N2159">
    <cfRule type="expression" dxfId="361" priority="266">
      <formula>AND($F2148=0,OR($K2148&gt;0,$M2148&gt;0,$N2148&gt;0))</formula>
    </cfRule>
  </conditionalFormatting>
  <conditionalFormatting sqref="K2582:N2587 P2582:P2613 K2588:L2589 K2590:N2596 M2591:M2600">
    <cfRule type="expression" dxfId="360" priority="3312">
      <formula>AND($F2582=0,OR($K2582&gt;0,$M2582&gt;0,$N2582&gt;0))</formula>
    </cfRule>
  </conditionalFormatting>
  <conditionalFormatting sqref="K2597:N2613 M2598:N2614 M2600:M2617">
    <cfRule type="expression" dxfId="359" priority="3320">
      <formula>AND($F2597=0,OR($K2597&gt;0,$M2597&gt;0,$N2597&gt;0))</formula>
    </cfRule>
  </conditionalFormatting>
  <conditionalFormatting sqref="K2699:N2813">
    <cfRule type="expression" dxfId="358" priority="11">
      <formula>AND($F2699=0,OR($K2699&gt;0,$M2699&gt;0,$N2699&gt;0))</formula>
    </cfRule>
  </conditionalFormatting>
  <conditionalFormatting sqref="K982:O1406">
    <cfRule type="expression" dxfId="357" priority="320">
      <formula>AND($F982=0,OR($K982&gt;0,$M982&gt;0,$N982&gt;0))</formula>
    </cfRule>
  </conditionalFormatting>
  <conditionalFormatting sqref="K1530:O1538">
    <cfRule type="expression" dxfId="356" priority="312">
      <formula>AND($F1530=0,OR($K1530&gt;0,$M1530&gt;0,$N1530&gt;0))</formula>
    </cfRule>
  </conditionalFormatting>
  <conditionalFormatting sqref="K1539:O1553 K1673:O1685 K1415:O1512 K1555:O1665 K1667:O1669 K1854:O1854 K1858:O1870 K2014:O2024 K1407:O1410 K54:O56">
    <cfRule type="expression" dxfId="355" priority="3298">
      <formula>AND($F54=0,OR($K54&gt;0,$M54&gt;0,$N54&gt;0))</formula>
    </cfRule>
  </conditionalFormatting>
  <conditionalFormatting sqref="K1874:O2010">
    <cfRule type="expression" dxfId="354" priority="2908">
      <formula>AND($F1874=0,OR($K1874&gt;0,$M1874&gt;0,$N1874&gt;0))</formula>
    </cfRule>
  </conditionalFormatting>
  <conditionalFormatting sqref="K2162:O2187">
    <cfRule type="expression" dxfId="353" priority="3290">
      <formula>AND($F2162=0,OR($K2162&gt;0,$M2162&gt;0,$N2162&gt;0))</formula>
    </cfRule>
  </conditionalFormatting>
  <conditionalFormatting sqref="K978:P981 R978:R981">
    <cfRule type="expression" dxfId="352" priority="79">
      <formula>AND($F978=0,OR($K978&gt;0,$M978&gt;0,$N978&gt;0))</formula>
    </cfRule>
  </conditionalFormatting>
  <conditionalFormatting sqref="K1411:P1414">
    <cfRule type="expression" dxfId="351" priority="3039">
      <formula>AND($F1411=0,OR($K1411&gt;0,$M1411&gt;0,$N1411&gt;0))</formula>
    </cfRule>
  </conditionalFormatting>
  <conditionalFormatting sqref="K1428:P1428">
    <cfRule type="expression" dxfId="350" priority="1855">
      <formula>AND($F1428=0,OR($K1428&gt;0,$M1428&gt;0,$N1428&gt;0))</formula>
    </cfRule>
  </conditionalFormatting>
  <conditionalFormatting sqref="K1554:P1554">
    <cfRule type="expression" dxfId="349" priority="3024">
      <formula>AND($F1554=0,OR($K1554&gt;0,$M1554&gt;0,$N1554&gt;0))</formula>
    </cfRule>
  </conditionalFormatting>
  <conditionalFormatting sqref="K1666:P1666">
    <cfRule type="expression" dxfId="348" priority="3012">
      <formula>AND($F1666=0,OR($K1666&gt;0,$M1666&gt;0,$N1666&gt;0))</formula>
    </cfRule>
  </conditionalFormatting>
  <conditionalFormatting sqref="K1670:P1670">
    <cfRule type="expression" dxfId="347" priority="2973">
      <formula>AND($F1670=0,OR($K1670&gt;0,$M1670&gt;0,$N1670&gt;0))</formula>
    </cfRule>
  </conditionalFormatting>
  <conditionalFormatting sqref="K1686:P1686">
    <cfRule type="expression" dxfId="346" priority="1829">
      <formula>AND($F1686=0,OR($K1686&gt;0,$M1686&gt;0,$N1686&gt;0))</formula>
    </cfRule>
  </conditionalFormatting>
  <conditionalFormatting sqref="K1855:P1857">
    <cfRule type="expression" dxfId="345" priority="2919">
      <formula>AND($F1855=0,OR($K1855&gt;0,$M1855&gt;0,$N1855&gt;0))</formula>
    </cfRule>
  </conditionalFormatting>
  <conditionalFormatting sqref="K1871:P1871">
    <cfRule type="expression" dxfId="344" priority="1795">
      <formula>AND($F1871=0,OR($K1871&gt;0,$M1871&gt;0,$N1871&gt;0))</formula>
    </cfRule>
  </conditionalFormatting>
  <conditionalFormatting sqref="K2011:P2013">
    <cfRule type="expression" dxfId="343" priority="2873">
      <formula>AND($F2011=0,OR($K2011&gt;0,$M2011&gt;0,$N2011&gt;0))</formula>
    </cfRule>
  </conditionalFormatting>
  <conditionalFormatting sqref="K2160:P2161">
    <cfRule type="expression" dxfId="342" priority="250">
      <formula>AND($F2160=0,OR($K2160&gt;0,$M2160&gt;0,$N2160&gt;0))</formula>
    </cfRule>
  </conditionalFormatting>
  <conditionalFormatting sqref="K2814:P3203">
    <cfRule type="expression" dxfId="341" priority="3">
      <formula>AND($F2814=0,OR($K2814&gt;0,$M2814&gt;0,$N2814&gt;0))</formula>
    </cfRule>
  </conditionalFormatting>
  <conditionalFormatting sqref="L7:L53">
    <cfRule type="containsText" dxfId="340" priority="3118" operator="containsText" text="CEK KEMBALI">
      <formula>NOT(ISERROR(SEARCH("CEK KEMBALI",L7)))</formula>
    </cfRule>
  </conditionalFormatting>
  <conditionalFormatting sqref="L57:L397">
    <cfRule type="containsText" dxfId="339" priority="3278" operator="containsText" text="CEK KEMBALI">
      <formula>NOT(ISERROR(SEARCH("CEK KEMBALI",L57)))</formula>
    </cfRule>
  </conditionalFormatting>
  <conditionalFormatting sqref="L398:L977 L1514:L1528 L2027:L2157 L2188:L2581 L2614:L2698 L54:L56 L1407:L1410 L1415:L1512 L1555:L1665 L1667:L1669 L1673:L1685 L1854 L1858:L1870 L2014:L2024 L1874:L2010">
    <cfRule type="containsText" dxfId="338" priority="3557" operator="containsText" text="CEK KEMBALI">
      <formula>NOT(ISERROR(SEARCH("CEK KEMBALI",L54)))</formula>
    </cfRule>
  </conditionalFormatting>
  <conditionalFormatting sqref="L978:L981">
    <cfRule type="containsText" dxfId="337" priority="80" operator="containsText" text="CEK KEMBALI">
      <formula>NOT(ISERROR(SEARCH("CEK KEMBALI",L978)))</formula>
    </cfRule>
  </conditionalFormatting>
  <conditionalFormatting sqref="L982:L1406">
    <cfRule type="containsText" dxfId="336" priority="3094" operator="containsText" text="CEK KEMBALI">
      <formula>NOT(ISERROR(SEARCH("CEK KEMBALI",L982)))</formula>
    </cfRule>
  </conditionalFormatting>
  <conditionalFormatting sqref="L1411:L1414">
    <cfRule type="containsText" dxfId="335" priority="3043" operator="containsText" text="CEK KEMBALI">
      <formula>NOT(ISERROR(SEARCH("CEK KEMBALI",L1411)))</formula>
    </cfRule>
  </conditionalFormatting>
  <conditionalFormatting sqref="L1428">
    <cfRule type="containsText" dxfId="334" priority="1860" operator="containsText" text="CEK KEMBALI">
      <formula>NOT(ISERROR(SEARCH("CEK KEMBALI",L1428)))</formula>
    </cfRule>
  </conditionalFormatting>
  <conditionalFormatting sqref="L1513">
    <cfRule type="containsText" dxfId="333" priority="3256" operator="containsText" text="CEK KEMBALI">
      <formula>NOT(ISERROR(SEARCH("CEK KEMBALI",L1513)))</formula>
    </cfRule>
  </conditionalFormatting>
  <conditionalFormatting sqref="L1529">
    <cfRule type="containsText" dxfId="332" priority="227" operator="containsText" text="CEK KEMBALI">
      <formula>NOT(ISERROR(SEARCH("CEK KEMBALI",L1529)))</formula>
    </cfRule>
  </conditionalFormatting>
  <conditionalFormatting sqref="L1530:L1538">
    <cfRule type="containsText" dxfId="331" priority="3244" operator="containsText" text="CEK KEMBALI">
      <formula>NOT(ISERROR(SEARCH("CEK KEMBALI",L1530)))</formula>
    </cfRule>
  </conditionalFormatting>
  <conditionalFormatting sqref="L1539:L1553">
    <cfRule type="containsText" dxfId="330" priority="3553" operator="containsText" text="CEK KEMBALI">
      <formula>NOT(ISERROR(SEARCH("CEK KEMBALI",L1539)))</formula>
    </cfRule>
  </conditionalFormatting>
  <conditionalFormatting sqref="L1554">
    <cfRule type="containsText" dxfId="329" priority="3029" operator="containsText" text="CEK KEMBALI">
      <formula>NOT(ISERROR(SEARCH("CEK KEMBALI",L1554)))</formula>
    </cfRule>
  </conditionalFormatting>
  <conditionalFormatting sqref="L1666">
    <cfRule type="containsText" dxfId="328" priority="3017" operator="containsText" text="CEK KEMBALI">
      <formula>NOT(ISERROR(SEARCH("CEK KEMBALI",L1666)))</formula>
    </cfRule>
  </conditionalFormatting>
  <conditionalFormatting sqref="L1670">
    <cfRule type="containsText" dxfId="327" priority="2979" operator="containsText" text="CEK KEMBALI">
      <formula>NOT(ISERROR(SEARCH("CEK KEMBALI",L1670)))</formula>
    </cfRule>
  </conditionalFormatting>
  <conditionalFormatting sqref="L1671:L1672">
    <cfRule type="containsText" dxfId="326" priority="2992" operator="containsText" text="CEK KEMBALI">
      <formula>NOT(ISERROR(SEARCH("CEK KEMBALI",L1671)))</formula>
    </cfRule>
  </conditionalFormatting>
  <conditionalFormatting sqref="L1686">
    <cfRule type="containsText" dxfId="325" priority="1834" operator="containsText" text="CEK KEMBALI">
      <formula>NOT(ISERROR(SEARCH("CEK KEMBALI",L1686)))</formula>
    </cfRule>
  </conditionalFormatting>
  <conditionalFormatting sqref="L1687:L1688">
    <cfRule type="containsText" dxfId="324" priority="1820" operator="containsText" text="CEK KEMBALI">
      <formula>NOT(ISERROR(SEARCH("CEK KEMBALI",L1687)))</formula>
    </cfRule>
  </conditionalFormatting>
  <conditionalFormatting sqref="L1689:L1852">
    <cfRule type="containsText" dxfId="323" priority="3471" operator="containsText" text="CEK KEMBALI">
      <formula>NOT(ISERROR(SEARCH("CEK KEMBALI",L1689)))</formula>
    </cfRule>
  </conditionalFormatting>
  <conditionalFormatting sqref="L1853">
    <cfRule type="containsText" dxfId="322" priority="2961" operator="containsText" text="CEK KEMBALI">
      <formula>NOT(ISERROR(SEARCH("CEK KEMBALI",L1853)))</formula>
    </cfRule>
  </conditionalFormatting>
  <conditionalFormatting sqref="L1855:L1857">
    <cfRule type="containsText" dxfId="321" priority="2924" operator="containsText" text="CEK KEMBALI">
      <formula>NOT(ISERROR(SEARCH("CEK KEMBALI",L1855)))</formula>
    </cfRule>
  </conditionalFormatting>
  <conditionalFormatting sqref="L1871">
    <cfRule type="containsText" dxfId="320" priority="1801" operator="containsText" text="CEK KEMBALI">
      <formula>NOT(ISERROR(SEARCH("CEK KEMBALI",L1871)))</formula>
    </cfRule>
  </conditionalFormatting>
  <conditionalFormatting sqref="L1872:L1873">
    <cfRule type="containsText" dxfId="319" priority="1773" operator="containsText" text="CEK KEMBALI">
      <formula>NOT(ISERROR(SEARCH("CEK KEMBALI",L1872)))</formula>
    </cfRule>
  </conditionalFormatting>
  <conditionalFormatting sqref="L2011:L2013">
    <cfRule type="containsText" dxfId="318" priority="2878" operator="containsText" text="CEK KEMBALI">
      <formula>NOT(ISERROR(SEARCH("CEK KEMBALI",L2011)))</formula>
    </cfRule>
  </conditionalFormatting>
  <conditionalFormatting sqref="L2025:L2026">
    <cfRule type="containsText" dxfId="317" priority="1737" operator="containsText" text="CEK KEMBALI">
      <formula>NOT(ISERROR(SEARCH("CEK KEMBALI",L2025)))</formula>
    </cfRule>
  </conditionalFormatting>
  <conditionalFormatting sqref="L2158:L2160">
    <cfRule type="containsText" dxfId="316" priority="267" operator="containsText" text="CEK KEMBALI">
      <formula>NOT(ISERROR(SEARCH("CEK KEMBALI",L2158)))</formula>
    </cfRule>
  </conditionalFormatting>
  <conditionalFormatting sqref="L2161">
    <cfRule type="containsText" dxfId="315" priority="255" operator="containsText" text="CEK KEMBALI">
      <formula>NOT(ISERROR(SEARCH("CEK KEMBALI",L2161)))</formula>
    </cfRule>
  </conditionalFormatting>
  <conditionalFormatting sqref="L2162:L2187">
    <cfRule type="containsText" dxfId="314" priority="3333" operator="containsText" text="CEK KEMBALI">
      <formula>NOT(ISERROR(SEARCH("CEK KEMBALI",L2162)))</formula>
    </cfRule>
  </conditionalFormatting>
  <conditionalFormatting sqref="L2582:L2596">
    <cfRule type="containsText" dxfId="313" priority="3313" operator="containsText" text="CEK KEMBALI">
      <formula>NOT(ISERROR(SEARCH("CEK KEMBALI",L2582)))</formula>
    </cfRule>
  </conditionalFormatting>
  <conditionalFormatting sqref="L2597:L2613">
    <cfRule type="containsText" dxfId="312" priority="3321" operator="containsText" text="CEK KEMBALI">
      <formula>NOT(ISERROR(SEARCH("CEK KEMBALI",L2597)))</formula>
    </cfRule>
  </conditionalFormatting>
  <conditionalFormatting sqref="L2699:L3203">
    <cfRule type="containsText" dxfId="311" priority="117" operator="containsText" text="CEK KEMBALI">
      <formula>NOT(ISERROR(SEARCH("CEK KEMBALI",L2699)))</formula>
    </cfRule>
  </conditionalFormatting>
  <conditionalFormatting sqref="L1671:P1672">
    <cfRule type="expression" dxfId="310" priority="2986">
      <formula>AND($F1671=0,OR($K1671&gt;0,$M1671&gt;0,$N1671&gt;0))</formula>
    </cfRule>
  </conditionalFormatting>
  <conditionalFormatting sqref="M7:N53">
    <cfRule type="expression" dxfId="309" priority="3120">
      <formula>AND($F7=1,$M7&lt;1,$N7&lt;1)</formula>
    </cfRule>
  </conditionalFormatting>
  <conditionalFormatting sqref="M57:N57">
    <cfRule type="expression" dxfId="308" priority="3280">
      <formula>AND($F57=1,$M57&lt;1,$N57&lt;1)</formula>
    </cfRule>
  </conditionalFormatting>
  <conditionalFormatting sqref="M336:N392 P8:P977 K398:N476 P1530:P2197 M1689:N1845 K1689:K1795 M2162:N2176 K2188:P2581 K2614:N2698 P2204:P2698 M2570:N2583 R2162:R2698 R2702:R2812 R2814:R2864 R7:R977 P982:P1528 M1416:N1528 K1429:K1513 R982:R1528 M1530:N1672 K1536:K1538 K1540:K1671 M982:N1413 K1408:K1412 K1852:K1856 M1852:N1857 K1874:K2011 M1874:N2013 L1514:N1516 K1381:K1406 K2027:N2147 P2702:P2825 R2871:R3203">
    <cfRule type="expression" dxfId="307" priority="3547">
      <formula>AND($F7=0,OR($K7&gt;0,$M7&gt;0,$N7&gt;0))</formula>
    </cfRule>
  </conditionalFormatting>
  <conditionalFormatting sqref="M392:N395">
    <cfRule type="expression" dxfId="306" priority="3545">
      <formula>AND($F392=1,$M392&lt;1,$N392&lt;1)</formula>
    </cfRule>
  </conditionalFormatting>
  <conditionalFormatting sqref="M393:N395">
    <cfRule type="expression" dxfId="305" priority="3542">
      <formula>AND($F393=0,OR($K393&gt;0,$M393&gt;0,$N393&gt;0))</formula>
    </cfRule>
  </conditionalFormatting>
  <conditionalFormatting sqref="M395:N398">
    <cfRule type="expression" dxfId="304" priority="3540">
      <formula>AND($F395=1,$M395&lt;1,$N395&lt;1)</formula>
    </cfRule>
  </conditionalFormatting>
  <conditionalFormatting sqref="M1407:N1407">
    <cfRule type="expression" dxfId="303" priority="1931">
      <formula>AND($F1407=0,OR($K1407&gt;0,$M1407&gt;0,$N1407&gt;0))</formula>
    </cfRule>
    <cfRule type="expression" dxfId="302" priority="1932">
      <formula>AND($F1407=1,$M1407&lt;1,$N1407&lt;1)</formula>
    </cfRule>
  </conditionalFormatting>
  <conditionalFormatting sqref="M1407:N1408">
    <cfRule type="expression" dxfId="301" priority="458">
      <formula>AND($F1407=1,$M1407&lt;1,$N1407&lt;1)</formula>
    </cfRule>
    <cfRule type="expression" dxfId="300" priority="457">
      <formula>AND($F1407=0,OR($K1407&gt;0,$M1407&gt;0,$N1407&gt;0))</formula>
    </cfRule>
  </conditionalFormatting>
  <conditionalFormatting sqref="M1412:N1415">
    <cfRule type="expression" dxfId="299" priority="2551">
      <formula>AND($F1412=1,$M1412&lt;1,$N1412&lt;1)</formula>
    </cfRule>
    <cfRule type="expression" dxfId="298" priority="2550">
      <formula>AND($F1412=0,OR($K1412&gt;0,$M1412&gt;0,$N1412&gt;0))</formula>
    </cfRule>
  </conditionalFormatting>
  <conditionalFormatting sqref="M1412:N1416">
    <cfRule type="expression" dxfId="297" priority="1893">
      <formula>AND($F1412=0,OR($K1412&gt;0,$M1412&gt;0,$N1412&gt;0))</formula>
    </cfRule>
    <cfRule type="expression" dxfId="296" priority="1894">
      <formula>AND($F1412=1,$M1412&lt;1,$N1412&lt;1)</formula>
    </cfRule>
    <cfRule type="expression" dxfId="295" priority="493">
      <formula>AND($F1412=0,OR($K1412&gt;0,$M1412&gt;0,$N1412&gt;0))</formula>
    </cfRule>
    <cfRule type="expression" dxfId="294" priority="494">
      <formula>AND($F1412=1,$M1412&lt;1,$N1412&lt;1)</formula>
    </cfRule>
  </conditionalFormatting>
  <conditionalFormatting sqref="M1413:N1415">
    <cfRule type="expression" dxfId="293" priority="1888">
      <formula>AND($F1413=1,$M1413&lt;1,$N1413&lt;1)</formula>
    </cfRule>
    <cfRule type="expression" dxfId="292" priority="450">
      <formula>AND($F1413=1,$M1413&lt;1,$N1413&lt;1)</formula>
    </cfRule>
    <cfRule type="expression" dxfId="291" priority="449">
      <formula>AND($F1413=0,OR($K1413&gt;0,$M1413&gt;0,$N1413&gt;0))</formula>
    </cfRule>
    <cfRule type="expression" dxfId="290" priority="1887">
      <formula>AND($F1413=0,OR($K1413&gt;0,$M1413&gt;0,$N1413&gt;0))</formula>
    </cfRule>
  </conditionalFormatting>
  <conditionalFormatting sqref="M1413:N1416">
    <cfRule type="expression" dxfId="289" priority="456">
      <formula>AND($F1413=1,$M1413&lt;1,$N1413&lt;1)</formula>
    </cfRule>
    <cfRule type="expression" dxfId="288" priority="455">
      <formula>AND($F1413=0,OR($K1413&gt;0,$M1413&gt;0,$N1413&gt;0))</formula>
    </cfRule>
  </conditionalFormatting>
  <conditionalFormatting sqref="M1414:N1417">
    <cfRule type="expression" dxfId="287" priority="414">
      <formula>AND($F1414=1,$M1414&lt;1,$N1414&lt;1)</formula>
    </cfRule>
    <cfRule type="expression" dxfId="286" priority="413">
      <formula>AND($F1414=0,OR($K1414&gt;0,$M1414&gt;0,$N1414&gt;0))</formula>
    </cfRule>
  </conditionalFormatting>
  <conditionalFormatting sqref="M1429:N1429">
    <cfRule type="expression" dxfId="285" priority="388">
      <formula>AND($F1429=1,$M1429&lt;1,$N1429&lt;1)</formula>
    </cfRule>
    <cfRule type="expression" dxfId="284" priority="387">
      <formula>AND($F1429=0,OR($K1429&gt;0,$M1429&gt;0,$N1429&gt;0))</formula>
    </cfRule>
  </conditionalFormatting>
  <conditionalFormatting sqref="M1513:N1513 P1513">
    <cfRule type="expression" dxfId="283" priority="3258">
      <formula>AND($F1513=1,$M1513&lt;1,$N1513&lt;1)</formula>
    </cfRule>
  </conditionalFormatting>
  <conditionalFormatting sqref="M1514:N1514">
    <cfRule type="expression" dxfId="282" priority="2559">
      <formula>AND($F1514=1,$M1514&lt;1,$N1514&lt;1)</formula>
    </cfRule>
    <cfRule type="expression" dxfId="281" priority="2558">
      <formula>AND($F1514=0,OR($K1514&gt;0,$M1514&gt;0,$N1514&gt;0))</formula>
    </cfRule>
  </conditionalFormatting>
  <conditionalFormatting sqref="M1514:N1515">
    <cfRule type="expression" dxfId="280" priority="495">
      <formula>AND($F1514=0,OR($K1514&gt;0,$M1514&gt;0,$N1514&gt;0))</formula>
    </cfRule>
    <cfRule type="expression" dxfId="279" priority="496">
      <formula>AND($F1514=1,$M1514&lt;1,$N1514&lt;1)</formula>
    </cfRule>
    <cfRule type="expression" dxfId="278" priority="1895">
      <formula>AND($F1514=0,OR($K1514&gt;0,$M1514&gt;0,$N1514&gt;0))</formula>
    </cfRule>
    <cfRule type="expression" dxfId="277" priority="1896">
      <formula>AND($F1514=1,$M1514&lt;1,$N1514&lt;1)</formula>
    </cfRule>
  </conditionalFormatting>
  <conditionalFormatting sqref="M1515:N1516">
    <cfRule type="expression" dxfId="276" priority="421">
      <formula>AND($F1515=0,OR($K1515&gt;0,$M1515&gt;0,$N1515&gt;0))</formula>
    </cfRule>
    <cfRule type="expression" dxfId="275" priority="422">
      <formula>AND($F1515=1,$M1515&lt;1,$N1515&lt;1)</formula>
    </cfRule>
  </conditionalFormatting>
  <conditionalFormatting sqref="M1529:N1529 P1529">
    <cfRule type="expression" dxfId="274" priority="229">
      <formula>AND($F1529=1,$M1529&lt;1,$N1529&lt;1)</formula>
    </cfRule>
  </conditionalFormatting>
  <conditionalFormatting sqref="M1530:N1686">
    <cfRule type="expression" dxfId="273" priority="3555">
      <formula>AND($F1530=1,$M1530&lt;1,$N1530&lt;1)</formula>
    </cfRule>
  </conditionalFormatting>
  <conditionalFormatting sqref="M1555:N1555">
    <cfRule type="expression" dxfId="272" priority="2548">
      <formula>AND($F1555=0,OR($K1555&gt;0,$M1555&gt;0,$N1555&gt;0))</formula>
    </cfRule>
    <cfRule type="expression" dxfId="271" priority="2549">
      <formula>AND($F1555=1,$M1555&lt;1,$N1555&lt;1)</formula>
    </cfRule>
  </conditionalFormatting>
  <conditionalFormatting sqref="M1555:N1556">
    <cfRule type="expression" dxfId="270" priority="1885">
      <formula>AND($F1555=0,OR($K1555&gt;0,$M1555&gt;0,$N1555&gt;0))</formula>
    </cfRule>
    <cfRule type="expression" dxfId="269" priority="486">
      <formula>AND($F1555=1,$M1555&lt;1,$N1555&lt;1)</formula>
    </cfRule>
    <cfRule type="expression" dxfId="268" priority="485">
      <formula>AND($F1555=0,OR($K1555&gt;0,$M1555&gt;0,$N1555&gt;0))</formula>
    </cfRule>
    <cfRule type="expression" dxfId="267" priority="1886">
      <formula>AND($F1555=1,$M1555&lt;1,$N1555&lt;1)</formula>
    </cfRule>
  </conditionalFormatting>
  <conditionalFormatting sqref="M1556:N1557">
    <cfRule type="expression" dxfId="266" priority="411">
      <formula>AND($F1556=0,OR($K1556&gt;0,$M1556&gt;0,$N1556&gt;0))</formula>
    </cfRule>
    <cfRule type="expression" dxfId="265" priority="412">
      <formula>AND($F1556=1,$M1556&lt;1,$N1556&lt;1)</formula>
    </cfRule>
  </conditionalFormatting>
  <conditionalFormatting sqref="M1667:N1667">
    <cfRule type="expression" dxfId="264" priority="2547">
      <formula>AND($F1667=1,$M1667&lt;1,$N1667&lt;1)</formula>
    </cfRule>
    <cfRule type="expression" dxfId="263" priority="2546">
      <formula>AND($F1667=0,OR($K1667&gt;0,$M1667&gt;0,$N1667&gt;0))</formula>
    </cfRule>
  </conditionalFormatting>
  <conditionalFormatting sqref="M1667:N1668">
    <cfRule type="expression" dxfId="262" priority="1883">
      <formula>AND($F1667=0,OR($K1667&gt;0,$M1667&gt;0,$N1667&gt;0))</formula>
    </cfRule>
    <cfRule type="expression" dxfId="261" priority="484">
      <formula>AND($F1667=1,$M1667&lt;1,$N1667&lt;1)</formula>
    </cfRule>
    <cfRule type="expression" dxfId="260" priority="483">
      <formula>AND($F1667=0,OR($K1667&gt;0,$M1667&gt;0,$N1667&gt;0))</formula>
    </cfRule>
    <cfRule type="expression" dxfId="259" priority="1884">
      <formula>AND($F1667=1,$M1667&lt;1,$N1667&lt;1)</formula>
    </cfRule>
  </conditionalFormatting>
  <conditionalFormatting sqref="M1668:N1669">
    <cfRule type="expression" dxfId="258" priority="409">
      <formula>AND($F1668=0,OR($K1668&gt;0,$M1668&gt;0,$N1668&gt;0))</formula>
    </cfRule>
    <cfRule type="expression" dxfId="257" priority="410">
      <formula>AND($F1668=1,$M1668&lt;1,$N1668&lt;1)</formula>
    </cfRule>
  </conditionalFormatting>
  <conditionalFormatting sqref="M1671:N1673">
    <cfRule type="expression" dxfId="256" priority="2541">
      <formula>AND($F1671=1,$M1671&lt;1,$N1671&lt;1)</formula>
    </cfRule>
  </conditionalFormatting>
  <conditionalFormatting sqref="M1671:N1674">
    <cfRule type="expression" dxfId="255" priority="1882">
      <formula>AND($F1671=1,$M1671&lt;1,$N1671&lt;1)</formula>
    </cfRule>
    <cfRule type="expression" dxfId="254" priority="482">
      <formula>AND($F1671=1,$M1671&lt;1,$N1671&lt;1)</formula>
    </cfRule>
    <cfRule type="expression" dxfId="253" priority="1881">
      <formula>AND($F1671=0,OR($K1671&gt;0,$M1671&gt;0,$N1671&gt;0))</formula>
    </cfRule>
    <cfRule type="expression" dxfId="252" priority="481">
      <formula>AND($F1671=0,OR($K1671&gt;0,$M1671&gt;0,$N1671&gt;0))</formula>
    </cfRule>
  </conditionalFormatting>
  <conditionalFormatting sqref="M1671:N1686">
    <cfRule type="expression" dxfId="251" priority="2540">
      <formula>AND($F1671=0,OR($K1671&gt;0,$M1671&gt;0,$N1671&gt;0))</formula>
    </cfRule>
  </conditionalFormatting>
  <conditionalFormatting sqref="M1672:N1673">
    <cfRule type="expression" dxfId="250" priority="1878">
      <formula>AND($F1672=1,$M1672&lt;1,$N1672&lt;1)</formula>
    </cfRule>
    <cfRule type="expression" dxfId="249" priority="1877">
      <formula>AND($F1672=0,OR($K1672&gt;0,$M1672&gt;0,$N1672&gt;0))</formula>
    </cfRule>
  </conditionalFormatting>
  <conditionalFormatting sqref="M1672:N1674">
    <cfRule type="expression" dxfId="248" priority="443">
      <formula>AND($F1672=0,OR($K1672&gt;0,$M1672&gt;0,$N1672&gt;0))</formula>
    </cfRule>
    <cfRule type="expression" dxfId="247" priority="444">
      <formula>AND($F1672=1,$M1672&lt;1,$N1672&lt;1)</formula>
    </cfRule>
  </conditionalFormatting>
  <conditionalFormatting sqref="M1672:N1675">
    <cfRule type="expression" dxfId="246" priority="405">
      <formula>AND($F1672=0,OR($K1672&gt;0,$M1672&gt;0,$N1672&gt;0))</formula>
    </cfRule>
    <cfRule type="expression" dxfId="245" priority="406">
      <formula>AND($F1672=1,$M1672&lt;1,$N1672&lt;1)</formula>
    </cfRule>
  </conditionalFormatting>
  <conditionalFormatting sqref="M1673:N1673">
    <cfRule type="expression" dxfId="244" priority="404">
      <formula>AND($F1673=1,$M1673&lt;1,$N1673&lt;1)</formula>
    </cfRule>
    <cfRule type="expression" dxfId="243" priority="403">
      <formula>AND($F1673=0,OR($K1673&gt;0,$M1673&gt;0,$N1673&gt;0))</formula>
    </cfRule>
  </conditionalFormatting>
  <conditionalFormatting sqref="M1687:N1687">
    <cfRule type="expression" dxfId="242" priority="385">
      <formula>AND($F1687=0,OR($K1687&gt;0,$M1687&gt;0,$N1687&gt;0))</formula>
    </cfRule>
    <cfRule type="expression" dxfId="241" priority="386">
      <formula>AND($F1687=1,$M1687&lt;1,$N1687&lt;1)</formula>
    </cfRule>
  </conditionalFormatting>
  <conditionalFormatting sqref="M1687:N1689">
    <cfRule type="expression" dxfId="240" priority="1712">
      <formula>AND($F1687=1,$M1687&lt;1,$N1687&lt;1)</formula>
    </cfRule>
    <cfRule type="expression" dxfId="239" priority="1711">
      <formula>AND($F1687=0,OR($K1687&gt;0,$M1687&gt;0,$N1687&gt;0))</formula>
    </cfRule>
  </conditionalFormatting>
  <conditionalFormatting sqref="M1749:N1749 P1749">
    <cfRule type="expression" dxfId="238" priority="3473">
      <formula>AND($F1749=1,$M1749&lt;1,$N1749&lt;1)</formula>
    </cfRule>
  </conditionalFormatting>
  <conditionalFormatting sqref="M1750:N1750">
    <cfRule type="expression" dxfId="237" priority="2560">
      <formula>AND($F1750=0,OR($K1750&gt;0,$M1750&gt;0,$N1750&gt;0))</formula>
    </cfRule>
    <cfRule type="expression" dxfId="236" priority="2561">
      <formula>AND($F1750=1,$M1750&lt;1,$N1750&lt;1)</formula>
    </cfRule>
  </conditionalFormatting>
  <conditionalFormatting sqref="M1750:N1751">
    <cfRule type="expression" dxfId="235" priority="498">
      <formula>AND($F1750=1,$M1750&lt;1,$N1750&lt;1)</formula>
    </cfRule>
    <cfRule type="expression" dxfId="234" priority="497">
      <formula>AND($F1750=0,OR($K1750&gt;0,$M1750&gt;0,$N1750&gt;0))</formula>
    </cfRule>
    <cfRule type="expression" dxfId="233" priority="1897">
      <formula>AND($F1750=0,OR($K1750&gt;0,$M1750&gt;0,$N1750&gt;0))</formula>
    </cfRule>
    <cfRule type="expression" dxfId="232" priority="1898">
      <formula>AND($F1750=1,$M1750&lt;1,$N1750&lt;1)</formula>
    </cfRule>
  </conditionalFormatting>
  <conditionalFormatting sqref="M1751:N1752">
    <cfRule type="expression" dxfId="231" priority="423">
      <formula>AND($F1751=0,OR($K1751&gt;0,$M1751&gt;0,$N1751&gt;0))</formula>
    </cfRule>
    <cfRule type="expression" dxfId="230" priority="424">
      <formula>AND($F1751=1,$M1751&lt;1,$N1751&lt;1)</formula>
    </cfRule>
  </conditionalFormatting>
  <conditionalFormatting sqref="M1853:N1854">
    <cfRule type="expression" dxfId="229" priority="2539">
      <formula>AND($F1853=1,$M1853&lt;1,$N1853&lt;1)</formula>
    </cfRule>
  </conditionalFormatting>
  <conditionalFormatting sqref="M1854:N1854">
    <cfRule type="expression" dxfId="228" priority="2538">
      <formula>AND($F1854=0,OR($K1854&gt;0,$M1854&gt;0,$N1854&gt;0))</formula>
    </cfRule>
  </conditionalFormatting>
  <conditionalFormatting sqref="M1854:N1859">
    <cfRule type="expression" dxfId="227" priority="1874">
      <formula>AND($F1854=1,$M1854&lt;1,$N1854&lt;1)</formula>
    </cfRule>
    <cfRule type="expression" dxfId="226" priority="473">
      <formula>AND($F1854=0,OR($K1854&gt;0,$M1854&gt;0,$N1854&gt;0))</formula>
    </cfRule>
    <cfRule type="expression" dxfId="225" priority="474">
      <formula>AND($F1854=1,$M1854&lt;1,$N1854&lt;1)</formula>
    </cfRule>
    <cfRule type="expression" dxfId="224" priority="1873">
      <formula>AND($F1854=0,OR($K1854&gt;0,$M1854&gt;0,$N1854&gt;0))</formula>
    </cfRule>
  </conditionalFormatting>
  <conditionalFormatting sqref="M1855:N1860">
    <cfRule type="expression" dxfId="223" priority="398">
      <formula>AND($F1855=1,$M1855&lt;1,$N1855&lt;1)</formula>
    </cfRule>
    <cfRule type="expression" dxfId="222" priority="397">
      <formula>AND($F1855=0,OR($K1855&gt;0,$M1855&gt;0,$N1855&gt;0))</formula>
    </cfRule>
  </conditionalFormatting>
  <conditionalFormatting sqref="M1856:N1858">
    <cfRule type="expression" dxfId="221" priority="2533">
      <formula>AND($F1856=1,$M1856&lt;1,$N1856&lt;1)</formula>
    </cfRule>
  </conditionalFormatting>
  <conditionalFormatting sqref="M1856:N1871">
    <cfRule type="expression" dxfId="220" priority="2532">
      <formula>AND($F1856=0,OR($K1856&gt;0,$M1856&gt;0,$N1856&gt;0))</formula>
    </cfRule>
  </conditionalFormatting>
  <conditionalFormatting sqref="M1857:N1858">
    <cfRule type="expression" dxfId="219" priority="1869">
      <formula>AND($F1857=0,OR($K1857&gt;0,$M1857&gt;0,$N1857&gt;0))</formula>
    </cfRule>
    <cfRule type="expression" dxfId="218" priority="1870">
      <formula>AND($F1857=1,$M1857&lt;1,$N1857&lt;1)</formula>
    </cfRule>
  </conditionalFormatting>
  <conditionalFormatting sqref="M1857:N1859">
    <cfRule type="expression" dxfId="217" priority="435">
      <formula>AND($F1857=0,OR($K1857&gt;0,$M1857&gt;0,$N1857&gt;0))</formula>
    </cfRule>
    <cfRule type="expression" dxfId="216" priority="436">
      <formula>AND($F1857=1,$M1857&lt;1,$N1857&lt;1)</formula>
    </cfRule>
  </conditionalFormatting>
  <conditionalFormatting sqref="M1858:N1858">
    <cfRule type="expression" dxfId="215" priority="396">
      <formula>AND($F1858=1,$M1858&lt;1,$N1858&lt;1)</formula>
    </cfRule>
    <cfRule type="expression" dxfId="214" priority="395">
      <formula>AND($F1858=0,OR($K1858&gt;0,$M1858&gt;0,$N1858&gt;0))</formula>
    </cfRule>
  </conditionalFormatting>
  <conditionalFormatting sqref="M1872:N1872">
    <cfRule type="expression" dxfId="213" priority="384">
      <formula>AND($F1872=1,$M1872&lt;1,$N1872&lt;1)</formula>
    </cfRule>
    <cfRule type="expression" dxfId="212" priority="383">
      <formula>AND($F1872=0,OR($K1872&gt;0,$M1872&gt;0,$N1872&gt;0))</formula>
    </cfRule>
  </conditionalFormatting>
  <conditionalFormatting sqref="M1872:N1874">
    <cfRule type="expression" dxfId="211" priority="1709">
      <formula>AND($F1872=0,OR($K1872&gt;0,$M1872&gt;0,$N1872&gt;0))</formula>
    </cfRule>
    <cfRule type="expression" dxfId="210" priority="1710">
      <formula>AND($F1872=1,$M1872&lt;1,$N1872&lt;1)</formula>
    </cfRule>
  </conditionalFormatting>
  <conditionalFormatting sqref="M2012:N2014">
    <cfRule type="expression" dxfId="209" priority="2527">
      <formula>AND($F2012=1,$M2012&lt;1,$N2012&lt;1)</formula>
    </cfRule>
  </conditionalFormatting>
  <conditionalFormatting sqref="M2012:N2015">
    <cfRule type="expression" dxfId="208" priority="1868">
      <formula>AND($F2012=1,$M2012&lt;1,$N2012&lt;1)</formula>
    </cfRule>
    <cfRule type="expression" dxfId="207" priority="1867">
      <formula>AND($F2012=0,OR($K2012&gt;0,$M2012&gt;0,$N2012&gt;0))</formula>
    </cfRule>
    <cfRule type="expression" dxfId="206" priority="468">
      <formula>AND($F2012=1,$M2012&lt;1,$N2012&lt;1)</formula>
    </cfRule>
    <cfRule type="expression" dxfId="205" priority="467">
      <formula>AND($F2012=0,OR($K2012&gt;0,$M2012&gt;0,$N2012&gt;0))</formula>
    </cfRule>
  </conditionalFormatting>
  <conditionalFormatting sqref="M2012:N2025">
    <cfRule type="expression" dxfId="204" priority="2526">
      <formula>AND($F2012=0,OR($K2012&gt;0,$M2012&gt;0,$N2012&gt;0))</formula>
    </cfRule>
  </conditionalFormatting>
  <conditionalFormatting sqref="M2013:N2014">
    <cfRule type="expression" dxfId="203" priority="1864">
      <formula>AND($F2013=1,$M2013&lt;1,$N2013&lt;1)</formula>
    </cfRule>
    <cfRule type="expression" dxfId="202" priority="1863">
      <formula>AND($F2013=0,OR($K2013&gt;0,$M2013&gt;0,$N2013&gt;0))</formula>
    </cfRule>
  </conditionalFormatting>
  <conditionalFormatting sqref="M2013:N2015">
    <cfRule type="expression" dxfId="201" priority="430">
      <formula>AND($F2013=1,$M2013&lt;1,$N2013&lt;1)</formula>
    </cfRule>
    <cfRule type="expression" dxfId="200" priority="429">
      <formula>AND($F2013=0,OR($K2013&gt;0,$M2013&gt;0,$N2013&gt;0))</formula>
    </cfRule>
  </conditionalFormatting>
  <conditionalFormatting sqref="M2013:N2016">
    <cfRule type="expression" dxfId="199" priority="392">
      <formula>AND($F2013=1,$M2013&lt;1,$N2013&lt;1)</formula>
    </cfRule>
    <cfRule type="expression" dxfId="198" priority="391">
      <formula>AND($F2013=0,OR($K2013&gt;0,$M2013&gt;0,$N2013&gt;0))</formula>
    </cfRule>
  </conditionalFormatting>
  <conditionalFormatting sqref="M2014:N2014">
    <cfRule type="expression" dxfId="197" priority="389">
      <formula>AND($F2014=0,OR($K2014&gt;0,$M2014&gt;0,$N2014&gt;0))</formula>
    </cfRule>
    <cfRule type="expression" dxfId="196" priority="390">
      <formula>AND($F2014=1,$M2014&lt;1,$N2014&lt;1)</formula>
    </cfRule>
  </conditionalFormatting>
  <conditionalFormatting sqref="M2025:N2027">
    <cfRule type="expression" dxfId="195" priority="1708">
      <formula>AND($F2025=1,$M2025&lt;1,$N2025&lt;1)</formula>
    </cfRule>
  </conditionalFormatting>
  <conditionalFormatting sqref="M2159:N2159">
    <cfRule type="expression" dxfId="194" priority="269">
      <formula>AND($F2159=1,$M2159&lt;1,$N2159&lt;1)</formula>
    </cfRule>
  </conditionalFormatting>
  <conditionalFormatting sqref="M2582:N2587 P2582:P2613 M2590:N2597 M2591:M2600">
    <cfRule type="expression" dxfId="193" priority="3315">
      <formula>AND($F2582=1,$M2582&lt;1,$N2582&lt;1)</formula>
    </cfRule>
  </conditionalFormatting>
  <conditionalFormatting sqref="M2588:N2589">
    <cfRule type="expression" dxfId="192" priority="20">
      <formula>AND($F2588=1,$M2588&lt;1,$N2588&lt;1)</formula>
    </cfRule>
  </conditionalFormatting>
  <conditionalFormatting sqref="M2588:N2597">
    <cfRule type="expression" dxfId="191" priority="19">
      <formula>AND($F2588=0,OR($K2588&gt;0,$M2588&gt;0,$N2588&gt;0))</formula>
    </cfRule>
  </conditionalFormatting>
  <conditionalFormatting sqref="M2597:N2614 M2600:M2617">
    <cfRule type="expression" dxfId="190" priority="3323">
      <formula>AND($F2597=1,$M2597&lt;1,$N2597&lt;1)</formula>
    </cfRule>
  </conditionalFormatting>
  <conditionalFormatting sqref="M2699:N2813">
    <cfRule type="expression" dxfId="189" priority="12">
      <formula>AND($F2699=1,$M2699&lt;1,$N2699&lt;1)</formula>
    </cfRule>
  </conditionalFormatting>
  <conditionalFormatting sqref="M2869:N2870">
    <cfRule type="expression" dxfId="188" priority="4">
      <formula>AND($F2869=1,$M2869&lt;1,$N2869&lt;1)</formula>
    </cfRule>
  </conditionalFormatting>
  <conditionalFormatting sqref="M54:O56">
    <cfRule type="expression" dxfId="187" priority="3301">
      <formula>AND($F54=1,$M54&lt;1,$N54&lt;1)</formula>
    </cfRule>
  </conditionalFormatting>
  <conditionalFormatting sqref="M1406:O1406">
    <cfRule type="expression" dxfId="186" priority="3090">
      <formula>AND($F1406=1,$M1406&lt;1,$N1406&lt;1)</formula>
    </cfRule>
  </conditionalFormatting>
  <conditionalFormatting sqref="M2025:O2157">
    <cfRule type="expression" dxfId="185" priority="1707">
      <formula>AND($F2025=0,OR($K2025&gt;0,$M2025&gt;0,$N2025&gt;0))</formula>
    </cfRule>
  </conditionalFormatting>
  <conditionalFormatting sqref="M978:P981 R978:R981">
    <cfRule type="expression" dxfId="184" priority="82">
      <formula>AND($F978=1,$M978&lt;1,$N978&lt;1)</formula>
    </cfRule>
  </conditionalFormatting>
  <conditionalFormatting sqref="M1411:P1414">
    <cfRule type="expression" dxfId="183" priority="3040">
      <formula>AND($F1411=1,$M1411&lt;1,$N1411&lt;1)</formula>
    </cfRule>
  </conditionalFormatting>
  <conditionalFormatting sqref="M1428:P1428">
    <cfRule type="expression" dxfId="182" priority="1856">
      <formula>AND($F1428=1,$M1428&lt;1,$N1428&lt;1)</formula>
    </cfRule>
  </conditionalFormatting>
  <conditionalFormatting sqref="M1554:P1554">
    <cfRule type="expression" dxfId="181" priority="3025">
      <formula>AND($F1554=1,$M1554&lt;1,$N1554&lt;1)</formula>
    </cfRule>
  </conditionalFormatting>
  <conditionalFormatting sqref="M1666:P1666">
    <cfRule type="expression" dxfId="180" priority="3013">
      <formula>AND($F1666=1,$M1666&lt;1,$N1666&lt;1)</formula>
    </cfRule>
  </conditionalFormatting>
  <conditionalFormatting sqref="M1670:P1670">
    <cfRule type="expression" dxfId="179" priority="2974">
      <formula>AND($F1670=1,$M1670&lt;1,$N1670&lt;1)</formula>
    </cfRule>
  </conditionalFormatting>
  <conditionalFormatting sqref="M1671:P1672">
    <cfRule type="expression" dxfId="178" priority="2987">
      <formula>AND($F1671=1,$M1671&lt;1,$N1671&lt;1)</formula>
    </cfRule>
  </conditionalFormatting>
  <conditionalFormatting sqref="M1686:P1686">
    <cfRule type="expression" dxfId="177" priority="1830">
      <formula>AND($F1686=1,$M1686&lt;1,$N1686&lt;1)</formula>
    </cfRule>
  </conditionalFormatting>
  <conditionalFormatting sqref="M1855:P1857">
    <cfRule type="expression" dxfId="176" priority="2920">
      <formula>AND($F1855=1,$M1855&lt;1,$N1855&lt;1)</formula>
    </cfRule>
  </conditionalFormatting>
  <conditionalFormatting sqref="M1871:P1871">
    <cfRule type="expression" dxfId="175" priority="1796">
      <formula>AND($F1871=1,$M1871&lt;1,$N1871&lt;1)</formula>
    </cfRule>
  </conditionalFormatting>
  <conditionalFormatting sqref="M2011:P2013">
    <cfRule type="expression" dxfId="174" priority="2874">
      <formula>AND($F2011=1,$M2011&lt;1,$N2011&lt;1)</formula>
    </cfRule>
  </conditionalFormatting>
  <conditionalFormatting sqref="M2158:P2158">
    <cfRule type="expression" dxfId="173" priority="275">
      <formula>AND($F2158=1,$M2158&lt;1,$N2158&lt;1)</formula>
    </cfRule>
  </conditionalFormatting>
  <conditionalFormatting sqref="M2160:P2161">
    <cfRule type="expression" dxfId="172" priority="251">
      <formula>AND($F2160=1,$M2160&lt;1,$N2160&lt;1)</formula>
    </cfRule>
  </conditionalFormatting>
  <conditionalFormatting sqref="O8:O53">
    <cfRule type="expression" dxfId="171" priority="3113">
      <formula>AND($F8=0,OR($K8&gt;0,$M8&gt;0,$N8&gt;0))</formula>
    </cfRule>
    <cfRule type="expression" dxfId="170" priority="3114">
      <formula>AND($F8=1,$M8&lt;1,$N8&lt;1)</formula>
    </cfRule>
  </conditionalFormatting>
  <conditionalFormatting sqref="O57:O397">
    <cfRule type="expression" dxfId="169" priority="3274">
      <formula>AND($F57=1,$M57&lt;1,$N57&lt;1)</formula>
    </cfRule>
  </conditionalFormatting>
  <conditionalFormatting sqref="O57:O977">
    <cfRule type="expression" dxfId="168" priority="3273">
      <formula>AND($F57=0,OR($K57&gt;0,$M57&gt;0,$N57&gt;0))</formula>
    </cfRule>
  </conditionalFormatting>
  <conditionalFormatting sqref="O1407:O1410 O1415:O1512 O1555:O1665 O1667:O1669 O1673:O1685 O1854 O1858:O1870 O2014:O2024 O1874:O2010">
    <cfRule type="expression" dxfId="167" priority="3300">
      <formula>AND($F1407=1,$M1407&lt;1,$N1407&lt;1)</formula>
    </cfRule>
  </conditionalFormatting>
  <conditionalFormatting sqref="O1513:O1528">
    <cfRule type="expression" dxfId="166" priority="3252">
      <formula>AND($F1513=1,$M1513&lt;1,$N1513&lt;1)</formula>
    </cfRule>
  </conditionalFormatting>
  <conditionalFormatting sqref="O1513:O1529">
    <cfRule type="expression" dxfId="165" priority="222">
      <formula>AND($F1513=0,OR($K1513&gt;0,$M1513&gt;0,$N1513&gt;0))</formula>
    </cfRule>
  </conditionalFormatting>
  <conditionalFormatting sqref="O1529">
    <cfRule type="expression" dxfId="164" priority="223">
      <formula>AND($F1529=1,$M1529&lt;1,$N1529&lt;1)</formula>
    </cfRule>
  </conditionalFormatting>
  <conditionalFormatting sqref="O1530:O1538">
    <cfRule type="expression" dxfId="163" priority="3240">
      <formula>AND($F1530=1,$M1530&lt;1,$N1530&lt;1)</formula>
    </cfRule>
  </conditionalFormatting>
  <conditionalFormatting sqref="O1539:O1553">
    <cfRule type="expression" dxfId="162" priority="3299">
      <formula>AND($F1539=1,$M1539&lt;1,$N1539&lt;1)</formula>
    </cfRule>
  </conditionalFormatting>
  <conditionalFormatting sqref="O1687:O1853">
    <cfRule type="expression" dxfId="161" priority="1816">
      <formula>AND($F1687=1,$M1687&lt;1,$N1687&lt;1)</formula>
    </cfRule>
    <cfRule type="expression" dxfId="160" priority="1815">
      <formula>AND($F1687=0,OR($K1687&gt;0,$M1687&gt;0,$N1687&gt;0))</formula>
    </cfRule>
  </conditionalFormatting>
  <conditionalFormatting sqref="O2025:O2157">
    <cfRule type="expression" dxfId="159" priority="1733">
      <formula>AND($F2025=1,$M2025&lt;1,$N2025&lt;1)</formula>
    </cfRule>
  </conditionalFormatting>
  <conditionalFormatting sqref="O2162:O2187">
    <cfRule type="expression" dxfId="158" priority="3291">
      <formula>AND($F2162=1,$M2162&lt;1,$N2162&lt;1)</formula>
    </cfRule>
  </conditionalFormatting>
  <conditionalFormatting sqref="O2582:O2813">
    <cfRule type="expression" dxfId="157" priority="184">
      <formula>AND($F2582=1,$M2582&lt;1,$N2582&lt;1)</formula>
    </cfRule>
    <cfRule type="expression" dxfId="156" priority="183">
      <formula>AND($F2582=0,OR($K2582&gt;0,$M2582&gt;0,$N2582&gt;0))</formula>
    </cfRule>
  </conditionalFormatting>
  <conditionalFormatting sqref="O7:P57">
    <cfRule type="expression" dxfId="155" priority="3112">
      <formula>AND($H7&gt;0,$J7="")</formula>
    </cfRule>
  </conditionalFormatting>
  <conditionalFormatting sqref="O978:P981 R978:R981">
    <cfRule type="expression" dxfId="154" priority="77">
      <formula>AND($H978&gt;0,$J978="")</formula>
    </cfRule>
  </conditionalFormatting>
  <conditionalFormatting sqref="O982:P1528">
    <cfRule type="expression" dxfId="153" priority="3038">
      <formula>AND($H982&gt;0,$J982="")</formula>
    </cfRule>
  </conditionalFormatting>
  <conditionalFormatting sqref="O1428:P1428">
    <cfRule type="expression" dxfId="152" priority="1854">
      <formula>AND($H1428&gt;0,$J1428="")</formula>
    </cfRule>
  </conditionalFormatting>
  <conditionalFormatting sqref="O1529:P2161">
    <cfRule type="expression" dxfId="151" priority="221">
      <formula>AND($H1529&gt;0,$J1529="")</formula>
    </cfRule>
  </conditionalFormatting>
  <conditionalFormatting sqref="O1872:P1873">
    <cfRule type="expression" dxfId="150" priority="1768">
      <formula>AND($F1872=1,$M1872&lt;1,$N1872&lt;1)</formula>
    </cfRule>
    <cfRule type="expression" dxfId="149" priority="1767">
      <formula>AND($F1872=0,OR($K1872&gt;0,$M1872&gt;0,$N1872&gt;0))</formula>
    </cfRule>
  </conditionalFormatting>
  <conditionalFormatting sqref="O2158:P2159">
    <cfRule type="expression" dxfId="148" priority="262">
      <formula>AND($F2158=0,OR($K2158&gt;0,$M2158&gt;0,$N2158&gt;0))</formula>
    </cfRule>
  </conditionalFormatting>
  <conditionalFormatting sqref="O2159:P2159">
    <cfRule type="expression" dxfId="147" priority="263">
      <formula>AND($F2159=1,$M2159&lt;1,$N2159&lt;1)</formula>
    </cfRule>
  </conditionalFormatting>
  <conditionalFormatting sqref="O2162:P2698 R2162:R2698 R2702:R2812 R2814:R2864 P9:P977 O58:P977 R7:R977 P982:P1528 R982:R1528 R2871:R3203">
    <cfRule type="expression" dxfId="146" priority="3336">
      <formula>AND($H7&gt;0,$J7="")</formula>
    </cfRule>
  </conditionalFormatting>
  <conditionalFormatting sqref="O2699:P2864 R2699:R2700">
    <cfRule type="expression" dxfId="145" priority="185">
      <formula>AND($H2699&gt;0,$J2699="")</formula>
    </cfRule>
  </conditionalFormatting>
  <conditionalFormatting sqref="P53">
    <cfRule type="expression" dxfId="144" priority="3121">
      <formula>AND($F53=1,$M53&lt;1,$N53&lt;1)</formula>
    </cfRule>
  </conditionalFormatting>
  <conditionalFormatting sqref="P57">
    <cfRule type="expression" dxfId="143" priority="3281">
      <formula>AND($F57=1,$M57&lt;1,$N57&lt;1)</formula>
    </cfRule>
    <cfRule type="expression" dxfId="142" priority="3277">
      <formula>AND($F57=0,OR($K57&gt;0,$M57&gt;0,$N57&gt;0))</formula>
    </cfRule>
  </conditionalFormatting>
  <conditionalFormatting sqref="P392:P397 M396:N977">
    <cfRule type="expression" dxfId="141" priority="3537">
      <formula>AND($F392=0,OR($K392&gt;0,$M392&gt;0,$N392&gt;0))</formula>
    </cfRule>
  </conditionalFormatting>
  <conditionalFormatting sqref="P392:P397">
    <cfRule type="expression" dxfId="140" priority="3541">
      <formula>AND($F392=1,$M392&lt;1,$N392&lt;1)</formula>
    </cfRule>
  </conditionalFormatting>
  <conditionalFormatting sqref="P1406">
    <cfRule type="expression" dxfId="139" priority="3096">
      <formula>AND($F1406=1,$M1406&lt;1,$N1406&lt;1)</formula>
    </cfRule>
    <cfRule type="expression" dxfId="138" priority="3093">
      <formula>AND($F1406=0,OR($K1406&gt;0,$M1406&gt;0,$N1406&gt;0))</formula>
    </cfRule>
  </conditionalFormatting>
  <conditionalFormatting sqref="P1530:P1845 P1852:P2698 P2702:P2864">
    <cfRule type="expression" dxfId="137" priority="3285">
      <formula>AND($H1530&gt;0,$J1530="")</formula>
    </cfRule>
  </conditionalFormatting>
  <conditionalFormatting sqref="P1530:P2698">
    <cfRule type="expression" dxfId="136" priority="3556">
      <formula>AND($F1530=1,$M1530&lt;1,$N1530&lt;1)</formula>
    </cfRule>
  </conditionalFormatting>
  <conditionalFormatting sqref="P1537:P1538 K1538:K1540 M1538:N1541">
    <cfRule type="expression" dxfId="135" priority="3243">
      <formula>AND($F1537=0,OR($K1537&gt;0,$M1537&gt;0,$N1537&gt;0))</formula>
    </cfRule>
  </conditionalFormatting>
  <conditionalFormatting sqref="P1537:P1538 M1537:N1541">
    <cfRule type="expression" dxfId="134" priority="3246">
      <formula>AND($F1537=1,$M1537&lt;1,$N1537&lt;1)</formula>
    </cfRule>
  </conditionalFormatting>
  <conditionalFormatting sqref="P1687:P1688">
    <cfRule type="expression" dxfId="133" priority="1822">
      <formula>AND($F1687=1,$M1687&lt;1,$N1687&lt;1)</formula>
    </cfRule>
    <cfRule type="expression" dxfId="132" priority="1819">
      <formula>AND($F1687=0,OR($K1687&gt;0,$M1687&gt;0,$N1687&gt;0))</formula>
    </cfRule>
  </conditionalFormatting>
  <conditionalFormatting sqref="P1853">
    <cfRule type="expression" dxfId="131" priority="2960">
      <formula>AND($F1853=0,OR($K1853&gt;0,$M1853&gt;0,$N1853&gt;0))</formula>
    </cfRule>
    <cfRule type="expression" dxfId="130" priority="2963">
      <formula>AND($F1853=1,$M1853&lt;1,$N1853&lt;1)</formula>
    </cfRule>
  </conditionalFormatting>
  <conditionalFormatting sqref="P2025:P2026">
    <cfRule type="expression" dxfId="129" priority="1736">
      <formula>AND($F2025=0,OR($K2025&gt;0,$M2025&gt;0,$N2025&gt;0))</formula>
    </cfRule>
    <cfRule type="expression" dxfId="128" priority="1739">
      <formula>AND($F2025=1,$M2025&lt;1,$N2025&lt;1)</formula>
    </cfRule>
  </conditionalFormatting>
  <conditionalFormatting sqref="P2176:P2187 M2176:N2188">
    <cfRule type="expression" dxfId="127" priority="3335">
      <formula>AND($F2176=1,$M2176&lt;1,$N2176&lt;1)</formula>
    </cfRule>
  </conditionalFormatting>
  <conditionalFormatting sqref="P2176:P2187 M2177:N2188">
    <cfRule type="expression" dxfId="126" priority="3332">
      <formula>AND($F2176=0,OR($K2176&gt;0,$M2176&gt;0,$N2176&gt;0))</formula>
    </cfRule>
  </conditionalFormatting>
  <conditionalFormatting sqref="P2699:P2701">
    <cfRule type="expression" dxfId="125" priority="182">
      <formula>AND($H2699&gt;0,$J2699="")</formula>
    </cfRule>
  </conditionalFormatting>
  <conditionalFormatting sqref="P2813 R2813">
    <cfRule type="expression" dxfId="124" priority="241">
      <formula>AND($F2813=1,$M2813&lt;1,$N2813&lt;1)</formula>
    </cfRule>
    <cfRule type="expression" dxfId="123" priority="238">
      <formula>AND($F2813=0,OR($K2813&gt;0,$M2813&gt;0,$N2813&gt;0))</formula>
    </cfRule>
  </conditionalFormatting>
  <conditionalFormatting sqref="P2865:P2869">
    <cfRule type="expression" dxfId="122" priority="120">
      <formula>AND($F2865=1,$M2865&lt;1,$N2865&lt;1)</formula>
    </cfRule>
  </conditionalFormatting>
  <conditionalFormatting sqref="P2865:P2870">
    <cfRule type="expression" dxfId="121" priority="113">
      <formula>AND($H2865&gt;0,$J2865="")</formula>
    </cfRule>
  </conditionalFormatting>
  <conditionalFormatting sqref="R7:R977 P8:P977 M58:N392 M398:O977 M982:N1413 P982:P1528 R982:R1528 M1415:N1528 M1689:N1871 M1874:N2025 M2027:N2157 M2162:N2176 R2162:R2698 M2188:P2203 O2204:P2581 M2204:N2583 M2614:N2698 R2702:R2812 P2702:P2864 M2814:P2864 R2814:R2864 R2871:R3203 O982:O1405 M2871:P3203">
    <cfRule type="expression" dxfId="120" priority="3566">
      <formula>AND($F7=1,$M7&lt;1,$N7&lt;1)</formula>
    </cfRule>
  </conditionalFormatting>
  <conditionalFormatting sqref="R53">
    <cfRule type="expression" dxfId="119" priority="3109">
      <formula>AND($H53&gt;0,$J53="")</formula>
    </cfRule>
    <cfRule type="expression" dxfId="118" priority="3110">
      <formula>AND($F53=0,OR($K53&gt;0,$M53&gt;0,$N53&gt;0))</formula>
    </cfRule>
    <cfRule type="expression" dxfId="117" priority="3111">
      <formula>AND($F53=1,$M53&lt;1,$N53&lt;1)</formula>
    </cfRule>
  </conditionalFormatting>
  <conditionalFormatting sqref="R57">
    <cfRule type="expression" dxfId="116" priority="3269">
      <formula>AND($H57&gt;0,$J57="")</formula>
    </cfRule>
    <cfRule type="expression" dxfId="115" priority="3270">
      <formula>AND($F57=0,OR($K57&gt;0,$M57&gt;0,$N57&gt;0))</formula>
    </cfRule>
    <cfRule type="expression" dxfId="114" priority="3271">
      <formula>AND($F57=1,$M57&lt;1,$N57&lt;1)</formula>
    </cfRule>
  </conditionalFormatting>
  <conditionalFormatting sqref="R1406">
    <cfRule type="expression" dxfId="113" priority="3085">
      <formula>AND($H1406&gt;0,$J1406="")</formula>
    </cfRule>
    <cfRule type="expression" dxfId="112" priority="3086">
      <formula>AND($F1406=0,OR($K1406&gt;0,$M1406&gt;0,$N1406&gt;0))</formula>
    </cfRule>
    <cfRule type="expression" dxfId="111" priority="3087">
      <formula>AND($F1406=1,$M1406&lt;1,$N1406&lt;1)</formula>
    </cfRule>
  </conditionalFormatting>
  <conditionalFormatting sqref="R1411:R1414">
    <cfRule type="expression" dxfId="110" priority="3036">
      <formula>AND($F1411=0,OR($K1411&gt;0,$M1411&gt;0,$N1411&gt;0))</formula>
    </cfRule>
    <cfRule type="expression" dxfId="109" priority="3037">
      <formula>AND($F1411=1,$M1411&lt;1,$N1411&lt;1)</formula>
    </cfRule>
    <cfRule type="expression" dxfId="108" priority="3035">
      <formula>AND($H1411&gt;0,$J1411="")</formula>
    </cfRule>
  </conditionalFormatting>
  <conditionalFormatting sqref="R1428">
    <cfRule type="expression" dxfId="107" priority="1852">
      <formula>AND($F1428=0,OR($K1428&gt;0,$M1428&gt;0,$N1428&gt;0))</formula>
    </cfRule>
    <cfRule type="expression" dxfId="106" priority="1853">
      <formula>AND($F1428=1,$M1428&lt;1,$N1428&lt;1)</formula>
    </cfRule>
    <cfRule type="expression" dxfId="105" priority="1851">
      <formula>AND($H1428&gt;0,$J1428="")</formula>
    </cfRule>
  </conditionalFormatting>
  <conditionalFormatting sqref="R1513">
    <cfRule type="expression" dxfId="104" priority="3247">
      <formula>AND($H1513&gt;0,$J1513="")</formula>
    </cfRule>
    <cfRule type="expression" dxfId="103" priority="3248">
      <formula>AND($F1513=0,OR($K1513&gt;0,$M1513&gt;0,$N1513&gt;0))</formula>
    </cfRule>
    <cfRule type="expression" dxfId="102" priority="3249">
      <formula>AND($F1513=1,$M1513&lt;1,$N1513&lt;1)</formula>
    </cfRule>
  </conditionalFormatting>
  <conditionalFormatting sqref="R1529">
    <cfRule type="expression" dxfId="101" priority="220">
      <formula>AND($F1529=1,$M1529&lt;1,$N1529&lt;1)</formula>
    </cfRule>
    <cfRule type="expression" dxfId="100" priority="219">
      <formula>AND($F1529=0,OR($K1529&gt;0,$M1529&gt;0,$N1529&gt;0))</formula>
    </cfRule>
    <cfRule type="expression" dxfId="99" priority="218">
      <formula>AND($H1529&gt;0,$J1529="")</formula>
    </cfRule>
  </conditionalFormatting>
  <conditionalFormatting sqref="R1530:R2698 R2702:R2864">
    <cfRule type="expression" dxfId="98" priority="3284">
      <formula>AND($F1530=1,$M1530&lt;1,$N1530&lt;1)</formula>
    </cfRule>
    <cfRule type="expression" dxfId="97" priority="3283">
      <formula>AND($F1530=0,OR($K1530&gt;0,$M1530&gt;0,$N1530&gt;0))</formula>
    </cfRule>
    <cfRule type="expression" dxfId="96" priority="3282">
      <formula>AND($H1530&gt;0,$J1530="")</formula>
    </cfRule>
  </conditionalFormatting>
  <conditionalFormatting sqref="R1537:R1538">
    <cfRule type="expression" dxfId="95" priority="3235">
      <formula>AND($H1537&gt;0,$J1537="")</formula>
    </cfRule>
    <cfRule type="expression" dxfId="94" priority="3236">
      <formula>AND($F1537=0,OR($K1537&gt;0,$M1537&gt;0,$N1537&gt;0))</formula>
    </cfRule>
    <cfRule type="expression" dxfId="93" priority="3237">
      <formula>AND($F1537=1,$M1537&lt;1,$N1537&lt;1)</formula>
    </cfRule>
  </conditionalFormatting>
  <conditionalFormatting sqref="R1554">
    <cfRule type="expression" dxfId="92" priority="3021">
      <formula>AND($F1554=0,OR($K1554&gt;0,$M1554&gt;0,$N1554&gt;0))</formula>
    </cfRule>
    <cfRule type="expression" dxfId="91" priority="3020">
      <formula>AND($H1554&gt;0,$J1554="")</formula>
    </cfRule>
    <cfRule type="expression" dxfId="90" priority="3022">
      <formula>AND($F1554=1,$M1554&lt;1,$N1554&lt;1)</formula>
    </cfRule>
  </conditionalFormatting>
  <conditionalFormatting sqref="R1666">
    <cfRule type="expression" dxfId="89" priority="3008">
      <formula>AND($H1666&gt;0,$J1666="")</formula>
    </cfRule>
    <cfRule type="expression" dxfId="88" priority="3009">
      <formula>AND($F1666=0,OR($K1666&gt;0,$M1666&gt;0,$N1666&gt;0))</formula>
    </cfRule>
    <cfRule type="expression" dxfId="87" priority="3010">
      <formula>AND($F1666=1,$M1666&lt;1,$N1666&lt;1)</formula>
    </cfRule>
  </conditionalFormatting>
  <conditionalFormatting sqref="R1670:R1672">
    <cfRule type="expression" dxfId="86" priority="2969">
      <formula>AND($H1670&gt;0,$J1670="")</formula>
    </cfRule>
    <cfRule type="expression" dxfId="85" priority="2971">
      <formula>AND($F1670=1,$M1670&lt;1,$N1670&lt;1)</formula>
    </cfRule>
    <cfRule type="expression" dxfId="84" priority="2970">
      <formula>AND($F1670=0,OR($K1670&gt;0,$M1670&gt;0,$N1670&gt;0))</formula>
    </cfRule>
  </conditionalFormatting>
  <conditionalFormatting sqref="R1686:R1688">
    <cfRule type="expression" dxfId="83" priority="1811">
      <formula>AND($H1686&gt;0,$J1686="")</formula>
    </cfRule>
    <cfRule type="expression" dxfId="82" priority="1812">
      <formula>AND($F1686=0,OR($K1686&gt;0,$M1686&gt;0,$N1686&gt;0))</formula>
    </cfRule>
    <cfRule type="expression" dxfId="81" priority="1813">
      <formula>AND($F1686=1,$M1686&lt;1,$N1686&lt;1)</formula>
    </cfRule>
  </conditionalFormatting>
  <conditionalFormatting sqref="R1853">
    <cfRule type="expression" dxfId="80" priority="2954">
      <formula>AND($F1853=1,$M1853&lt;1,$N1853&lt;1)</formula>
    </cfRule>
    <cfRule type="expression" dxfId="79" priority="2952">
      <formula>AND($H1853&gt;0,$J1853="")</formula>
    </cfRule>
    <cfRule type="expression" dxfId="78" priority="2953">
      <formula>AND($F1853=0,OR($K1853&gt;0,$M1853&gt;0,$N1853&gt;0))</formula>
    </cfRule>
  </conditionalFormatting>
  <conditionalFormatting sqref="R1855:R1857">
    <cfRule type="expression" dxfId="77" priority="2917">
      <formula>AND($F1855=1,$M1855&lt;1,$N1855&lt;1)</formula>
    </cfRule>
    <cfRule type="expression" dxfId="76" priority="2916">
      <formula>AND($F1855=0,OR($K1855&gt;0,$M1855&gt;0,$N1855&gt;0))</formula>
    </cfRule>
    <cfRule type="expression" dxfId="75" priority="2915">
      <formula>AND($H1855&gt;0,$J1855="")</formula>
    </cfRule>
  </conditionalFormatting>
  <conditionalFormatting sqref="R1871:R1873">
    <cfRule type="expression" dxfId="74" priority="1765">
      <formula>AND($F1871=1,$M1871&lt;1,$N1871&lt;1)</formula>
    </cfRule>
    <cfRule type="expression" dxfId="73" priority="1764">
      <formula>AND($F1871=0,OR($K1871&gt;0,$M1871&gt;0,$N1871&gt;0))</formula>
    </cfRule>
    <cfRule type="expression" dxfId="72" priority="1763">
      <formula>AND($H1871&gt;0,$J1871="")</formula>
    </cfRule>
  </conditionalFormatting>
  <conditionalFormatting sqref="R2011:R2013">
    <cfRule type="expression" dxfId="71" priority="2871">
      <formula>AND($F2011=1,$M2011&lt;1,$N2011&lt;1)</formula>
    </cfRule>
    <cfRule type="expression" dxfId="70" priority="2870">
      <formula>AND($F2011=0,OR($K2011&gt;0,$M2011&gt;0,$N2011&gt;0))</formula>
    </cfRule>
    <cfRule type="expression" dxfId="69" priority="2869">
      <formula>AND($H2011&gt;0,$J2011="")</formula>
    </cfRule>
  </conditionalFormatting>
  <conditionalFormatting sqref="R2025:R2026">
    <cfRule type="expression" dxfId="68" priority="1730">
      <formula>AND($F2025=1,$M2025&lt;1,$N2025&lt;1)</formula>
    </cfRule>
    <cfRule type="expression" dxfId="67" priority="1729">
      <formula>AND($F2025=0,OR($K2025&gt;0,$M2025&gt;0,$N2025&gt;0))</formula>
    </cfRule>
    <cfRule type="expression" dxfId="66" priority="1728">
      <formula>AND($H2025&gt;0,$J2025="")</formula>
    </cfRule>
  </conditionalFormatting>
  <conditionalFormatting sqref="R2158:R2161">
    <cfRule type="expression" dxfId="65" priority="246">
      <formula>AND($H2158&gt;0,$J2158="")</formula>
    </cfRule>
    <cfRule type="expression" dxfId="64" priority="248">
      <formula>AND($F2158=1,$M2158&lt;1,$N2158&lt;1)</formula>
    </cfRule>
    <cfRule type="expression" dxfId="63" priority="247">
      <formula>AND($F2158=0,OR($K2158&gt;0,$M2158&gt;0,$N2158&gt;0))</formula>
    </cfRule>
  </conditionalFormatting>
  <conditionalFormatting sqref="R2699">
    <cfRule type="expression" dxfId="62" priority="181">
      <formula>AND($F2699=1,$M2699&lt;1,$N2699&lt;1)</formula>
    </cfRule>
    <cfRule type="expression" dxfId="61" priority="179">
      <formula>AND($H2699&gt;0,$J2699="")</formula>
    </cfRule>
    <cfRule type="expression" dxfId="60" priority="180">
      <formula>AND($F2699=0,OR($K2699&gt;0,$M2699&gt;0,$N2699&gt;0))</formula>
    </cfRule>
  </conditionalFormatting>
  <conditionalFormatting sqref="R2699:R2700 P2699:P2701">
    <cfRule type="expression" dxfId="59" priority="187">
      <formula>AND($F2699=0,OR($K2699&gt;0,$M2699&gt;0,$N2699&gt;0))</formula>
    </cfRule>
    <cfRule type="expression" dxfId="58" priority="190">
      <formula>AND($F2699=1,$M2699&lt;1,$N2699&lt;1)</formula>
    </cfRule>
  </conditionalFormatting>
  <conditionalFormatting sqref="R2700:R2701">
    <cfRule type="expression" dxfId="57" priority="203">
      <formula>AND($F2700=1,$M2700&lt;1,$N2700&lt;1)</formula>
    </cfRule>
    <cfRule type="expression" dxfId="56" priority="198">
      <formula>AND($H2700&gt;0,$J2700="")</formula>
    </cfRule>
    <cfRule type="expression" dxfId="55" priority="200">
      <formula>AND($F2700=0,OR($K2700&gt;0,$M2700&gt;0,$N2700&gt;0))</formula>
    </cfRule>
  </conditionalFormatting>
  <conditionalFormatting sqref="R2701">
    <cfRule type="expression" dxfId="54" priority="213">
      <formula>AND($F2701=0,OR($K2701&gt;0,$M2701&gt;0,$N2701&gt;0))</formula>
    </cfRule>
    <cfRule type="expression" dxfId="53" priority="211">
      <formula>AND($H2701&gt;0,$J2701="")</formula>
    </cfRule>
    <cfRule type="expression" dxfId="52" priority="216">
      <formula>AND($F2701=1,$M2701&lt;1,$N2701&lt;1)</formula>
    </cfRule>
  </conditionalFormatting>
  <conditionalFormatting sqref="R2813">
    <cfRule type="expression" dxfId="51" priority="237">
      <formula>AND($H2813&gt;0,$J2813="")</formula>
    </cfRule>
  </conditionalFormatting>
  <conditionalFormatting sqref="R2865">
    <cfRule type="expression" dxfId="50" priority="112">
      <formula>AND($F2865=1,$M2865&lt;1,$N2865&lt;1)</formula>
    </cfRule>
    <cfRule type="expression" dxfId="49" priority="110">
      <formula>AND($H2865&gt;0,$J2865="")</formula>
    </cfRule>
    <cfRule type="expression" dxfId="48" priority="111">
      <formula>AND($F2865=0,OR($K2865&gt;0,$M2865&gt;0,$N2865&gt;0))</formula>
    </cfRule>
  </conditionalFormatting>
  <conditionalFormatting sqref="R2865:R2866 M2865:P2868">
    <cfRule type="expression" dxfId="47" priority="119">
      <formula>AND($F2865=1,$M2865&lt;1,$N2865&lt;1)</formula>
    </cfRule>
  </conditionalFormatting>
  <conditionalFormatting sqref="R2865:R2866 O2865:P3203">
    <cfRule type="expression" dxfId="46" priority="114">
      <formula>AND($H2865&gt;0,$J2865="")</formula>
    </cfRule>
  </conditionalFormatting>
  <conditionalFormatting sqref="R2865:R2866">
    <cfRule type="expression" dxfId="45" priority="116">
      <formula>AND($F2865=0,OR($K2865&gt;0,$M2865&gt;0,$N2865&gt;0))</formula>
    </cfRule>
  </conditionalFormatting>
  <conditionalFormatting sqref="R2866:R2867">
    <cfRule type="expression" dxfId="44" priority="125">
      <formula>AND($H2866&gt;0,$J2866="")</formula>
    </cfRule>
    <cfRule type="expression" dxfId="43" priority="127">
      <formula>AND($F2866=0,OR($K2866&gt;0,$M2866&gt;0,$N2866&gt;0))</formula>
    </cfRule>
    <cfRule type="expression" dxfId="42" priority="130">
      <formula>AND($F2866=1,$M2866&lt;1,$N2866&lt;1)</formula>
    </cfRule>
  </conditionalFormatting>
  <conditionalFormatting sqref="R2867:R2868">
    <cfRule type="expression" dxfId="41" priority="141">
      <formula>AND($F2867=1,$M2867&lt;1,$N2867&lt;1)</formula>
    </cfRule>
    <cfRule type="expression" dxfId="40" priority="138">
      <formula>AND($F2867=0,OR($K2867&gt;0,$M2867&gt;0,$N2867&gt;0))</formula>
    </cfRule>
    <cfRule type="expression" dxfId="39" priority="136">
      <formula>AND($H2867&gt;0,$J2867="")</formula>
    </cfRule>
  </conditionalFormatting>
  <conditionalFormatting sqref="R2868:R2869">
    <cfRule type="expression" dxfId="38" priority="152">
      <formula>AND($F2868=1,$M2868&lt;1,$N2868&lt;1)</formula>
    </cfRule>
    <cfRule type="expression" dxfId="37" priority="149">
      <formula>AND($F2868=0,OR($K2868&gt;0,$M2868&gt;0,$N2868&gt;0))</formula>
    </cfRule>
    <cfRule type="expression" dxfId="36" priority="147">
      <formula>AND($H2868&gt;0,$J2868="")</formula>
    </cfRule>
  </conditionalFormatting>
  <conditionalFormatting sqref="R2869:R2870 O2869:P2870">
    <cfRule type="expression" dxfId="35" priority="163">
      <formula>AND($F2869=1,$M2869&lt;1,$N2869&lt;1)</formula>
    </cfRule>
  </conditionalFormatting>
  <conditionalFormatting sqref="R2869:R2870">
    <cfRule type="expression" dxfId="34" priority="160">
      <formula>AND($F2869=0,OR($K2869&gt;0,$M2869&gt;0,$N2869&gt;0))</formula>
    </cfRule>
    <cfRule type="expression" dxfId="33" priority="158">
      <formula>AND($H2869&gt;0,$J2869="")</formula>
    </cfRule>
  </conditionalFormatting>
  <conditionalFormatting sqref="R2870:R3203">
    <cfRule type="expression" dxfId="32" priority="171">
      <formula>AND($F2870=0,OR($K2870&gt;0,$M2870&gt;0,$N2870&gt;0))</formula>
    </cfRule>
    <cfRule type="expression" dxfId="31" priority="169">
      <formula>AND($H2870&gt;0,$J2870="")</formula>
    </cfRule>
    <cfRule type="expression" dxfId="30" priority="174">
      <formula>AND($F2870=1,$M2870&lt;1,$N2870&lt;1)</formula>
    </cfRule>
  </conditionalFormatting>
  <dataValidations count="1">
    <dataValidation type="list" allowBlank="1" showInputMessage="1" showErrorMessage="1" errorTitle="Error !!" error="Pilih Salah Satu !_x000a_Help: maulana.satria.n03@gmail.com" promptTitle="Pilih Salah Satu!" prompt="Created By:_x000a_Maulana Satria N." sqref="K7:K3203" xr:uid="{7CCFC3BB-55F7-4EA1-BA84-8FEF3A34B817}">
      <formula1>KodeAkun</formula1>
    </dataValidation>
  </dataValidations>
  <hyperlinks>
    <hyperlink ref="H1" location="Awal!A1" display="Kembali ke Halaman Awal" xr:uid="{E66F81E0-BD20-4CAC-AFC7-9338FB2845B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1"/>
  <sheetViews>
    <sheetView showGridLines="0" zoomScale="80" zoomScaleNormal="80" workbookViewId="0">
      <pane ySplit="7" topLeftCell="A8" activePane="bottomLeft" state="frozen"/>
      <selection pane="bottomLeft" activeCell="L3" sqref="L3"/>
    </sheetView>
  </sheetViews>
  <sheetFormatPr defaultColWidth="0" defaultRowHeight="14.5" zeroHeight="1" outlineLevelCol="1" x14ac:dyDescent="0.35"/>
  <cols>
    <col min="1" max="1" width="2" customWidth="1"/>
    <col min="2" max="3" width="9.1796875" hidden="1" customWidth="1" outlineLevel="1"/>
    <col min="4" max="4" width="4.453125" bestFit="1" customWidth="1" collapsed="1"/>
    <col min="5" max="5" width="12.81640625" style="1" customWidth="1"/>
    <col min="6" max="6" width="15.26953125" style="41" bestFit="1" customWidth="1"/>
    <col min="7" max="7" width="45.1796875" customWidth="1"/>
    <col min="8" max="9" width="15.54296875" style="2" customWidth="1"/>
    <col min="10" max="10" width="19.1796875" style="102" customWidth="1"/>
    <col min="11" max="11" width="1.7265625" customWidth="1"/>
    <col min="12" max="12" width="18.81640625" style="74" bestFit="1" customWidth="1"/>
    <col min="13" max="14" width="9.1796875" hidden="1" customWidth="1" outlineLevel="1"/>
    <col min="15" max="15" width="2.453125" customWidth="1" collapsed="1"/>
    <col min="16" max="17" width="9.1796875" hidden="1" customWidth="1"/>
    <col min="18" max="16384" width="9.1796875" hidden="1"/>
  </cols>
  <sheetData>
    <row r="1" spans="2:14" s="5" customFormat="1" ht="15" thickBot="1" x14ac:dyDescent="0.4">
      <c r="B1"/>
      <c r="C1"/>
      <c r="D1" s="139" t="s">
        <v>161</v>
      </c>
      <c r="E1" s="139"/>
      <c r="F1" s="139"/>
      <c r="H1" s="8"/>
      <c r="I1" s="8"/>
      <c r="J1" s="98"/>
      <c r="L1" s="72"/>
    </row>
    <row r="2" spans="2:14" s="5" customFormat="1" x14ac:dyDescent="0.35">
      <c r="B2"/>
      <c r="C2"/>
      <c r="D2" s="130" t="s">
        <v>86</v>
      </c>
      <c r="E2" s="131"/>
      <c r="F2" s="131"/>
      <c r="G2" s="131"/>
      <c r="H2" s="131"/>
      <c r="I2" s="131"/>
      <c r="J2" s="132"/>
      <c r="L2" s="73" t="s">
        <v>82</v>
      </c>
    </row>
    <row r="3" spans="2:14" s="5" customFormat="1" x14ac:dyDescent="0.35">
      <c r="B3"/>
      <c r="C3"/>
      <c r="D3" s="133" t="s">
        <v>83</v>
      </c>
      <c r="E3" s="134"/>
      <c r="F3" s="134"/>
      <c r="G3" s="134"/>
      <c r="H3" s="134"/>
      <c r="I3" s="134"/>
      <c r="J3" s="135"/>
      <c r="L3" s="75" t="s">
        <v>243</v>
      </c>
      <c r="M3" s="5" t="str">
        <f>VLOOKUP(Filter_BB,T_Akun,4,0)</f>
        <v>Db</v>
      </c>
    </row>
    <row r="4" spans="2:14" s="5" customFormat="1" x14ac:dyDescent="0.35">
      <c r="B4"/>
      <c r="C4"/>
      <c r="D4" s="133" t="str">
        <f>IF(Filter_BB="","Pilih Akun !",VLOOKUP(Filter_BB,T_Akun,2,0))</f>
        <v>Beban Iklan</v>
      </c>
      <c r="E4" s="134"/>
      <c r="F4" s="134"/>
      <c r="G4" s="134"/>
      <c r="H4" s="134"/>
      <c r="I4" s="134"/>
      <c r="J4" s="135"/>
      <c r="L4" s="72"/>
      <c r="M4" s="5">
        <f>VLOOKUP(Filter_BB,T_Akun,5,0)</f>
        <v>0</v>
      </c>
      <c r="N4" s="5">
        <f>VLOOKUP(Filter_BB,T_Akun,6,0)</f>
        <v>0</v>
      </c>
    </row>
    <row r="5" spans="2:14" s="5" customFormat="1" ht="15" thickBot="1" x14ac:dyDescent="0.4">
      <c r="B5"/>
      <c r="C5"/>
      <c r="D5" s="136" t="str">
        <f>"Periode "&amp;Awal!E5&amp;" "&amp;Awal!F5&amp;" - "&amp;Awal!E6&amp;" "&amp;Awal!F6</f>
        <v>Periode Januari 2021 - Desember 2021</v>
      </c>
      <c r="E5" s="137"/>
      <c r="F5" s="137"/>
      <c r="G5" s="137"/>
      <c r="H5" s="137"/>
      <c r="I5" s="137"/>
      <c r="J5" s="138"/>
      <c r="L5" s="72"/>
    </row>
    <row r="6" spans="2:14" s="5" customFormat="1" x14ac:dyDescent="0.35">
      <c r="B6"/>
      <c r="C6"/>
      <c r="E6" s="7"/>
      <c r="F6" s="9"/>
      <c r="H6" s="8"/>
      <c r="I6" s="8"/>
      <c r="J6" s="98"/>
      <c r="L6" s="72"/>
    </row>
    <row r="7" spans="2:14" s="5" customFormat="1" x14ac:dyDescent="0.35">
      <c r="B7" s="3" t="s">
        <v>87</v>
      </c>
      <c r="C7"/>
      <c r="D7" s="28" t="s">
        <v>78</v>
      </c>
      <c r="E7" s="32" t="s">
        <v>79</v>
      </c>
      <c r="F7" s="28" t="s">
        <v>75</v>
      </c>
      <c r="G7" s="28" t="s">
        <v>76</v>
      </c>
      <c r="H7" s="36" t="s">
        <v>17</v>
      </c>
      <c r="I7" s="36" t="s">
        <v>18</v>
      </c>
      <c r="J7" s="99" t="s">
        <v>80</v>
      </c>
      <c r="L7" s="72"/>
    </row>
    <row r="8" spans="2:14" s="5" customFormat="1" x14ac:dyDescent="0.35">
      <c r="B8" s="4">
        <v>1</v>
      </c>
      <c r="C8"/>
      <c r="D8" s="31"/>
      <c r="E8" s="37" t="str">
        <f>IFERROR("01/"&amp;TEXT(VLOOKUP(Awal!E5,Awal!C21:D32,2,FALSE),"0#")&amp;"/"&amp;Awal!F5,"Cek Periode")</f>
        <v>01/01/2021</v>
      </c>
      <c r="F8" s="40"/>
      <c r="G8" s="31" t="s">
        <v>81</v>
      </c>
      <c r="H8" s="38">
        <f>M4</f>
        <v>0</v>
      </c>
      <c r="I8" s="38">
        <f>N4</f>
        <v>0</v>
      </c>
      <c r="J8" s="100">
        <f>IF(M3="Db",H8-I8,I8-H8)</f>
        <v>0</v>
      </c>
      <c r="L8" s="72"/>
    </row>
    <row r="9" spans="2:14" s="5" customFormat="1" x14ac:dyDescent="0.35">
      <c r="B9" s="4">
        <f>IF(E9="",0,1)</f>
        <v>0</v>
      </c>
      <c r="C9"/>
      <c r="D9" s="31">
        <v>1</v>
      </c>
      <c r="E9" s="37" t="str">
        <f t="shared" ref="E9:E72" si="0">IFERROR(IF(Filter_BB="","",VLOOKUP(D9&amp;Filter_BB,T_Jurnal,5,0)),"")</f>
        <v/>
      </c>
      <c r="F9" s="40" t="str">
        <f t="shared" ref="F9:F72" si="1">IF(E9="","",VLOOKUP(D9&amp;Filter_BB,T_Jurnal,6,0))</f>
        <v/>
      </c>
      <c r="G9" s="31" t="str">
        <f t="shared" ref="G9:G72" si="2">IF(E9="","",VLOOKUP(D9&amp;Filter_BB,T_Jurnal,7,0))</f>
        <v/>
      </c>
      <c r="H9" s="38">
        <f t="shared" ref="H9:H72" si="3">IF(E9="",0,VLOOKUP(D9&amp;Filter_BB,T_Jurnal,10,0))</f>
        <v>0</v>
      </c>
      <c r="I9" s="38">
        <f t="shared" ref="I9:I72" si="4">IF(E9="",0,VLOOKUP(D9&amp;Filter_BB,T_Jurnal,11,0))</f>
        <v>0</v>
      </c>
      <c r="J9" s="100">
        <f>IF(E8="","",IF($M$3="Db",J8+H9-I9,J8+I9-H9))</f>
        <v>0</v>
      </c>
      <c r="L9" s="72"/>
    </row>
    <row r="10" spans="2:14" s="5" customFormat="1" x14ac:dyDescent="0.35">
      <c r="B10" s="4">
        <f t="shared" ref="B10:B73" si="5">IF(E10="",0,1)</f>
        <v>0</v>
      </c>
      <c r="C10"/>
      <c r="D10" s="31" t="str">
        <f>IF(E9="","",D9+1)</f>
        <v/>
      </c>
      <c r="E10" s="37" t="str">
        <f t="shared" si="0"/>
        <v/>
      </c>
      <c r="F10" s="40" t="str">
        <f t="shared" si="1"/>
        <v/>
      </c>
      <c r="G10" s="31" t="str">
        <f t="shared" si="2"/>
        <v/>
      </c>
      <c r="H10" s="38">
        <f t="shared" si="3"/>
        <v>0</v>
      </c>
      <c r="I10" s="38">
        <f t="shared" si="4"/>
        <v>0</v>
      </c>
      <c r="J10" s="100" t="str">
        <f t="shared" ref="J10:J73" si="6">IF(E9="","",IF($M$3="Db",J9+H10-I10,J9+I10-H10))</f>
        <v/>
      </c>
      <c r="L10" s="72"/>
    </row>
    <row r="11" spans="2:14" x14ac:dyDescent="0.35">
      <c r="B11" s="4">
        <f t="shared" si="5"/>
        <v>0</v>
      </c>
      <c r="D11" s="39" t="str">
        <f t="shared" ref="D11:D74" si="7">IF(E10="","",D10+1)</f>
        <v/>
      </c>
      <c r="E11" s="37" t="str">
        <f t="shared" si="0"/>
        <v/>
      </c>
      <c r="F11" s="40" t="str">
        <f t="shared" si="1"/>
        <v/>
      </c>
      <c r="G11" s="31" t="str">
        <f t="shared" si="2"/>
        <v/>
      </c>
      <c r="H11" s="38">
        <f t="shared" si="3"/>
        <v>0</v>
      </c>
      <c r="I11" s="38">
        <f t="shared" si="4"/>
        <v>0</v>
      </c>
      <c r="J11" s="100" t="str">
        <f t="shared" si="6"/>
        <v/>
      </c>
    </row>
    <row r="12" spans="2:14" x14ac:dyDescent="0.35">
      <c r="B12" s="4">
        <f t="shared" si="5"/>
        <v>0</v>
      </c>
      <c r="D12" s="39" t="str">
        <f t="shared" si="7"/>
        <v/>
      </c>
      <c r="E12" s="37" t="str">
        <f t="shared" si="0"/>
        <v/>
      </c>
      <c r="F12" s="40" t="str">
        <f t="shared" si="1"/>
        <v/>
      </c>
      <c r="G12" s="31" t="str">
        <f t="shared" si="2"/>
        <v/>
      </c>
      <c r="H12" s="38">
        <f t="shared" si="3"/>
        <v>0</v>
      </c>
      <c r="I12" s="38">
        <f t="shared" si="4"/>
        <v>0</v>
      </c>
      <c r="J12" s="100" t="str">
        <f t="shared" si="6"/>
        <v/>
      </c>
    </row>
    <row r="13" spans="2:14" x14ac:dyDescent="0.35">
      <c r="B13" s="4">
        <f t="shared" si="5"/>
        <v>0</v>
      </c>
      <c r="D13" s="39" t="str">
        <f t="shared" si="7"/>
        <v/>
      </c>
      <c r="E13" s="37" t="str">
        <f t="shared" si="0"/>
        <v/>
      </c>
      <c r="F13" s="40" t="str">
        <f t="shared" si="1"/>
        <v/>
      </c>
      <c r="G13" s="31" t="str">
        <f t="shared" si="2"/>
        <v/>
      </c>
      <c r="H13" s="38">
        <f t="shared" si="3"/>
        <v>0</v>
      </c>
      <c r="I13" s="38">
        <f t="shared" si="4"/>
        <v>0</v>
      </c>
      <c r="J13" s="100" t="str">
        <f t="shared" si="6"/>
        <v/>
      </c>
    </row>
    <row r="14" spans="2:14" x14ac:dyDescent="0.35">
      <c r="B14" s="4">
        <f t="shared" si="5"/>
        <v>0</v>
      </c>
      <c r="D14" s="39" t="str">
        <f t="shared" si="7"/>
        <v/>
      </c>
      <c r="E14" s="37" t="str">
        <f t="shared" si="0"/>
        <v/>
      </c>
      <c r="F14" s="40" t="str">
        <f t="shared" si="1"/>
        <v/>
      </c>
      <c r="G14" s="31" t="str">
        <f t="shared" si="2"/>
        <v/>
      </c>
      <c r="H14" s="38">
        <f t="shared" si="3"/>
        <v>0</v>
      </c>
      <c r="I14" s="38">
        <f t="shared" si="4"/>
        <v>0</v>
      </c>
      <c r="J14" s="100" t="str">
        <f t="shared" si="6"/>
        <v/>
      </c>
    </row>
    <row r="15" spans="2:14" x14ac:dyDescent="0.35">
      <c r="B15" s="4">
        <f t="shared" si="5"/>
        <v>0</v>
      </c>
      <c r="D15" s="39" t="str">
        <f t="shared" si="7"/>
        <v/>
      </c>
      <c r="E15" s="37" t="str">
        <f t="shared" si="0"/>
        <v/>
      </c>
      <c r="F15" s="40" t="str">
        <f t="shared" si="1"/>
        <v/>
      </c>
      <c r="G15" s="31" t="str">
        <f t="shared" si="2"/>
        <v/>
      </c>
      <c r="H15" s="38">
        <f t="shared" si="3"/>
        <v>0</v>
      </c>
      <c r="I15" s="38">
        <f t="shared" si="4"/>
        <v>0</v>
      </c>
      <c r="J15" s="100" t="str">
        <f t="shared" si="6"/>
        <v/>
      </c>
    </row>
    <row r="16" spans="2:14" x14ac:dyDescent="0.35">
      <c r="B16" s="4">
        <f t="shared" si="5"/>
        <v>0</v>
      </c>
      <c r="D16" s="39" t="str">
        <f t="shared" si="7"/>
        <v/>
      </c>
      <c r="E16" s="37" t="str">
        <f t="shared" si="0"/>
        <v/>
      </c>
      <c r="F16" s="40" t="str">
        <f t="shared" si="1"/>
        <v/>
      </c>
      <c r="G16" s="31" t="str">
        <f t="shared" si="2"/>
        <v/>
      </c>
      <c r="H16" s="38">
        <f t="shared" si="3"/>
        <v>0</v>
      </c>
      <c r="I16" s="38">
        <f t="shared" si="4"/>
        <v>0</v>
      </c>
      <c r="J16" s="100" t="str">
        <f t="shared" si="6"/>
        <v/>
      </c>
    </row>
    <row r="17" spans="2:10" x14ac:dyDescent="0.35">
      <c r="B17" s="4">
        <f t="shared" si="5"/>
        <v>0</v>
      </c>
      <c r="D17" s="39" t="str">
        <f t="shared" si="7"/>
        <v/>
      </c>
      <c r="E17" s="37" t="str">
        <f t="shared" si="0"/>
        <v/>
      </c>
      <c r="F17" s="40" t="str">
        <f t="shared" si="1"/>
        <v/>
      </c>
      <c r="G17" s="31" t="str">
        <f t="shared" si="2"/>
        <v/>
      </c>
      <c r="H17" s="38">
        <f t="shared" si="3"/>
        <v>0</v>
      </c>
      <c r="I17" s="38">
        <f t="shared" si="4"/>
        <v>0</v>
      </c>
      <c r="J17" s="100" t="str">
        <f t="shared" si="6"/>
        <v/>
      </c>
    </row>
    <row r="18" spans="2:10" x14ac:dyDescent="0.35">
      <c r="B18" s="4">
        <f t="shared" si="5"/>
        <v>0</v>
      </c>
      <c r="D18" s="39" t="str">
        <f t="shared" si="7"/>
        <v/>
      </c>
      <c r="E18" s="37" t="str">
        <f t="shared" si="0"/>
        <v/>
      </c>
      <c r="F18" s="40" t="str">
        <f t="shared" si="1"/>
        <v/>
      </c>
      <c r="G18" s="31" t="str">
        <f t="shared" si="2"/>
        <v/>
      </c>
      <c r="H18" s="38">
        <f t="shared" si="3"/>
        <v>0</v>
      </c>
      <c r="I18" s="38">
        <f t="shared" si="4"/>
        <v>0</v>
      </c>
      <c r="J18" s="100" t="str">
        <f t="shared" si="6"/>
        <v/>
      </c>
    </row>
    <row r="19" spans="2:10" x14ac:dyDescent="0.35">
      <c r="B19" s="4">
        <f t="shared" si="5"/>
        <v>0</v>
      </c>
      <c r="D19" s="39" t="str">
        <f t="shared" si="7"/>
        <v/>
      </c>
      <c r="E19" s="37" t="str">
        <f t="shared" si="0"/>
        <v/>
      </c>
      <c r="F19" s="40" t="str">
        <f t="shared" si="1"/>
        <v/>
      </c>
      <c r="G19" s="31" t="str">
        <f t="shared" si="2"/>
        <v/>
      </c>
      <c r="H19" s="38">
        <f t="shared" si="3"/>
        <v>0</v>
      </c>
      <c r="I19" s="38">
        <f t="shared" si="4"/>
        <v>0</v>
      </c>
      <c r="J19" s="100" t="str">
        <f t="shared" si="6"/>
        <v/>
      </c>
    </row>
    <row r="20" spans="2:10" x14ac:dyDescent="0.35">
      <c r="B20" s="4">
        <f t="shared" si="5"/>
        <v>0</v>
      </c>
      <c r="D20" s="39" t="str">
        <f t="shared" si="7"/>
        <v/>
      </c>
      <c r="E20" s="37" t="str">
        <f t="shared" si="0"/>
        <v/>
      </c>
      <c r="F20" s="40" t="str">
        <f t="shared" si="1"/>
        <v/>
      </c>
      <c r="G20" s="31" t="str">
        <f t="shared" si="2"/>
        <v/>
      </c>
      <c r="H20" s="38">
        <f t="shared" si="3"/>
        <v>0</v>
      </c>
      <c r="I20" s="38">
        <f t="shared" si="4"/>
        <v>0</v>
      </c>
      <c r="J20" s="100" t="str">
        <f t="shared" si="6"/>
        <v/>
      </c>
    </row>
    <row r="21" spans="2:10" x14ac:dyDescent="0.35">
      <c r="B21" s="4">
        <f t="shared" si="5"/>
        <v>0</v>
      </c>
      <c r="D21" s="39" t="str">
        <f t="shared" si="7"/>
        <v/>
      </c>
      <c r="E21" s="37" t="str">
        <f t="shared" si="0"/>
        <v/>
      </c>
      <c r="F21" s="40" t="str">
        <f t="shared" si="1"/>
        <v/>
      </c>
      <c r="G21" s="31" t="str">
        <f t="shared" si="2"/>
        <v/>
      </c>
      <c r="H21" s="38">
        <f t="shared" si="3"/>
        <v>0</v>
      </c>
      <c r="I21" s="38">
        <f t="shared" si="4"/>
        <v>0</v>
      </c>
      <c r="J21" s="100" t="str">
        <f t="shared" si="6"/>
        <v/>
      </c>
    </row>
    <row r="22" spans="2:10" x14ac:dyDescent="0.35">
      <c r="B22" s="4">
        <f t="shared" si="5"/>
        <v>0</v>
      </c>
      <c r="D22" s="39" t="str">
        <f t="shared" si="7"/>
        <v/>
      </c>
      <c r="E22" s="37" t="str">
        <f t="shared" si="0"/>
        <v/>
      </c>
      <c r="F22" s="40" t="str">
        <f t="shared" si="1"/>
        <v/>
      </c>
      <c r="G22" s="31" t="str">
        <f t="shared" si="2"/>
        <v/>
      </c>
      <c r="H22" s="38">
        <f t="shared" si="3"/>
        <v>0</v>
      </c>
      <c r="I22" s="38">
        <f t="shared" si="4"/>
        <v>0</v>
      </c>
      <c r="J22" s="100" t="str">
        <f t="shared" si="6"/>
        <v/>
      </c>
    </row>
    <row r="23" spans="2:10" x14ac:dyDescent="0.35">
      <c r="B23" s="4">
        <f t="shared" si="5"/>
        <v>0</v>
      </c>
      <c r="D23" s="39" t="str">
        <f t="shared" si="7"/>
        <v/>
      </c>
      <c r="E23" s="37" t="str">
        <f t="shared" si="0"/>
        <v/>
      </c>
      <c r="F23" s="40" t="str">
        <f t="shared" si="1"/>
        <v/>
      </c>
      <c r="G23" s="31" t="str">
        <f t="shared" si="2"/>
        <v/>
      </c>
      <c r="H23" s="38">
        <f t="shared" si="3"/>
        <v>0</v>
      </c>
      <c r="I23" s="38">
        <f t="shared" si="4"/>
        <v>0</v>
      </c>
      <c r="J23" s="100" t="str">
        <f t="shared" si="6"/>
        <v/>
      </c>
    </row>
    <row r="24" spans="2:10" x14ac:dyDescent="0.35">
      <c r="B24" s="4">
        <f t="shared" si="5"/>
        <v>0</v>
      </c>
      <c r="D24" s="39" t="str">
        <f t="shared" si="7"/>
        <v/>
      </c>
      <c r="E24" s="37" t="str">
        <f t="shared" si="0"/>
        <v/>
      </c>
      <c r="F24" s="40" t="str">
        <f t="shared" si="1"/>
        <v/>
      </c>
      <c r="G24" s="31" t="str">
        <f t="shared" si="2"/>
        <v/>
      </c>
      <c r="H24" s="38">
        <f t="shared" si="3"/>
        <v>0</v>
      </c>
      <c r="I24" s="38">
        <f t="shared" si="4"/>
        <v>0</v>
      </c>
      <c r="J24" s="100" t="str">
        <f t="shared" si="6"/>
        <v/>
      </c>
    </row>
    <row r="25" spans="2:10" x14ac:dyDescent="0.35">
      <c r="B25" s="4">
        <f t="shared" si="5"/>
        <v>0</v>
      </c>
      <c r="D25" s="39" t="str">
        <f t="shared" si="7"/>
        <v/>
      </c>
      <c r="E25" s="37" t="str">
        <f t="shared" si="0"/>
        <v/>
      </c>
      <c r="F25" s="40" t="str">
        <f t="shared" si="1"/>
        <v/>
      </c>
      <c r="G25" s="31" t="str">
        <f t="shared" si="2"/>
        <v/>
      </c>
      <c r="H25" s="38">
        <f t="shared" si="3"/>
        <v>0</v>
      </c>
      <c r="I25" s="38">
        <f t="shared" si="4"/>
        <v>0</v>
      </c>
      <c r="J25" s="100" t="str">
        <f t="shared" si="6"/>
        <v/>
      </c>
    </row>
    <row r="26" spans="2:10" x14ac:dyDescent="0.35">
      <c r="B26" s="4">
        <f t="shared" si="5"/>
        <v>0</v>
      </c>
      <c r="D26" s="39" t="str">
        <f t="shared" si="7"/>
        <v/>
      </c>
      <c r="E26" s="37" t="str">
        <f t="shared" si="0"/>
        <v/>
      </c>
      <c r="F26" s="40" t="str">
        <f t="shared" si="1"/>
        <v/>
      </c>
      <c r="G26" s="31" t="str">
        <f t="shared" si="2"/>
        <v/>
      </c>
      <c r="H26" s="38">
        <f t="shared" si="3"/>
        <v>0</v>
      </c>
      <c r="I26" s="38">
        <f t="shared" si="4"/>
        <v>0</v>
      </c>
      <c r="J26" s="100" t="str">
        <f t="shared" si="6"/>
        <v/>
      </c>
    </row>
    <row r="27" spans="2:10" x14ac:dyDescent="0.35">
      <c r="B27" s="4">
        <f t="shared" si="5"/>
        <v>0</v>
      </c>
      <c r="D27" s="39" t="str">
        <f t="shared" si="7"/>
        <v/>
      </c>
      <c r="E27" s="37" t="str">
        <f t="shared" si="0"/>
        <v/>
      </c>
      <c r="F27" s="40" t="str">
        <f t="shared" si="1"/>
        <v/>
      </c>
      <c r="G27" s="31" t="str">
        <f t="shared" si="2"/>
        <v/>
      </c>
      <c r="H27" s="38">
        <f t="shared" si="3"/>
        <v>0</v>
      </c>
      <c r="I27" s="38">
        <f t="shared" si="4"/>
        <v>0</v>
      </c>
      <c r="J27" s="100" t="str">
        <f t="shared" si="6"/>
        <v/>
      </c>
    </row>
    <row r="28" spans="2:10" x14ac:dyDescent="0.35">
      <c r="B28" s="4">
        <f t="shared" si="5"/>
        <v>0</v>
      </c>
      <c r="D28" s="39" t="str">
        <f t="shared" si="7"/>
        <v/>
      </c>
      <c r="E28" s="37" t="str">
        <f t="shared" si="0"/>
        <v/>
      </c>
      <c r="F28" s="40" t="str">
        <f t="shared" si="1"/>
        <v/>
      </c>
      <c r="G28" s="31" t="str">
        <f t="shared" si="2"/>
        <v/>
      </c>
      <c r="H28" s="38">
        <f t="shared" si="3"/>
        <v>0</v>
      </c>
      <c r="I28" s="38">
        <f t="shared" si="4"/>
        <v>0</v>
      </c>
      <c r="J28" s="100" t="str">
        <f t="shared" si="6"/>
        <v/>
      </c>
    </row>
    <row r="29" spans="2:10" x14ac:dyDescent="0.35">
      <c r="B29" s="4">
        <f t="shared" si="5"/>
        <v>0</v>
      </c>
      <c r="D29" s="39" t="str">
        <f t="shared" si="7"/>
        <v/>
      </c>
      <c r="E29" s="37" t="str">
        <f t="shared" si="0"/>
        <v/>
      </c>
      <c r="F29" s="40" t="str">
        <f t="shared" si="1"/>
        <v/>
      </c>
      <c r="G29" s="31" t="str">
        <f t="shared" si="2"/>
        <v/>
      </c>
      <c r="H29" s="38">
        <f t="shared" si="3"/>
        <v>0</v>
      </c>
      <c r="I29" s="38">
        <f t="shared" si="4"/>
        <v>0</v>
      </c>
      <c r="J29" s="100" t="str">
        <f t="shared" si="6"/>
        <v/>
      </c>
    </row>
    <row r="30" spans="2:10" x14ac:dyDescent="0.35">
      <c r="B30" s="4">
        <f t="shared" si="5"/>
        <v>0</v>
      </c>
      <c r="D30" s="39" t="str">
        <f t="shared" si="7"/>
        <v/>
      </c>
      <c r="E30" s="37" t="str">
        <f t="shared" si="0"/>
        <v/>
      </c>
      <c r="F30" s="40" t="str">
        <f t="shared" si="1"/>
        <v/>
      </c>
      <c r="G30" s="31" t="str">
        <f t="shared" si="2"/>
        <v/>
      </c>
      <c r="H30" s="38">
        <f t="shared" si="3"/>
        <v>0</v>
      </c>
      <c r="I30" s="38">
        <f t="shared" si="4"/>
        <v>0</v>
      </c>
      <c r="J30" s="100" t="str">
        <f t="shared" si="6"/>
        <v/>
      </c>
    </row>
    <row r="31" spans="2:10" x14ac:dyDescent="0.35">
      <c r="B31" s="4">
        <f t="shared" si="5"/>
        <v>0</v>
      </c>
      <c r="D31" s="39" t="str">
        <f t="shared" si="7"/>
        <v/>
      </c>
      <c r="E31" s="37" t="str">
        <f t="shared" si="0"/>
        <v/>
      </c>
      <c r="F31" s="40" t="str">
        <f t="shared" si="1"/>
        <v/>
      </c>
      <c r="G31" s="31" t="str">
        <f t="shared" si="2"/>
        <v/>
      </c>
      <c r="H31" s="38">
        <f t="shared" si="3"/>
        <v>0</v>
      </c>
      <c r="I31" s="38">
        <f t="shared" si="4"/>
        <v>0</v>
      </c>
      <c r="J31" s="100" t="str">
        <f t="shared" si="6"/>
        <v/>
      </c>
    </row>
    <row r="32" spans="2:10" x14ac:dyDescent="0.35">
      <c r="B32" s="4">
        <f t="shared" si="5"/>
        <v>0</v>
      </c>
      <c r="D32" s="39" t="str">
        <f t="shared" si="7"/>
        <v/>
      </c>
      <c r="E32" s="37" t="str">
        <f t="shared" si="0"/>
        <v/>
      </c>
      <c r="F32" s="40" t="str">
        <f t="shared" si="1"/>
        <v/>
      </c>
      <c r="G32" s="31" t="str">
        <f t="shared" si="2"/>
        <v/>
      </c>
      <c r="H32" s="38">
        <f t="shared" si="3"/>
        <v>0</v>
      </c>
      <c r="I32" s="38">
        <f t="shared" si="4"/>
        <v>0</v>
      </c>
      <c r="J32" s="100" t="str">
        <f t="shared" si="6"/>
        <v/>
      </c>
    </row>
    <row r="33" spans="2:10" x14ac:dyDescent="0.35">
      <c r="B33" s="4">
        <f t="shared" si="5"/>
        <v>0</v>
      </c>
      <c r="D33" s="39" t="str">
        <f t="shared" si="7"/>
        <v/>
      </c>
      <c r="E33" s="37" t="str">
        <f t="shared" si="0"/>
        <v/>
      </c>
      <c r="F33" s="40" t="str">
        <f t="shared" si="1"/>
        <v/>
      </c>
      <c r="G33" s="31" t="str">
        <f t="shared" si="2"/>
        <v/>
      </c>
      <c r="H33" s="38">
        <f t="shared" si="3"/>
        <v>0</v>
      </c>
      <c r="I33" s="38">
        <f t="shared" si="4"/>
        <v>0</v>
      </c>
      <c r="J33" s="100" t="str">
        <f t="shared" si="6"/>
        <v/>
      </c>
    </row>
    <row r="34" spans="2:10" x14ac:dyDescent="0.35">
      <c r="B34" s="4">
        <f t="shared" si="5"/>
        <v>0</v>
      </c>
      <c r="D34" s="39" t="str">
        <f t="shared" si="7"/>
        <v/>
      </c>
      <c r="E34" s="37" t="str">
        <f t="shared" si="0"/>
        <v/>
      </c>
      <c r="F34" s="40" t="str">
        <f t="shared" si="1"/>
        <v/>
      </c>
      <c r="G34" s="31" t="str">
        <f t="shared" si="2"/>
        <v/>
      </c>
      <c r="H34" s="38">
        <f t="shared" si="3"/>
        <v>0</v>
      </c>
      <c r="I34" s="38">
        <f t="shared" si="4"/>
        <v>0</v>
      </c>
      <c r="J34" s="100" t="str">
        <f t="shared" si="6"/>
        <v/>
      </c>
    </row>
    <row r="35" spans="2:10" x14ac:dyDescent="0.35">
      <c r="B35" s="4">
        <f t="shared" si="5"/>
        <v>0</v>
      </c>
      <c r="D35" s="39" t="str">
        <f t="shared" si="7"/>
        <v/>
      </c>
      <c r="E35" s="37" t="str">
        <f t="shared" si="0"/>
        <v/>
      </c>
      <c r="F35" s="40" t="str">
        <f t="shared" si="1"/>
        <v/>
      </c>
      <c r="G35" s="31" t="str">
        <f t="shared" si="2"/>
        <v/>
      </c>
      <c r="H35" s="38">
        <f t="shared" si="3"/>
        <v>0</v>
      </c>
      <c r="I35" s="38">
        <f t="shared" si="4"/>
        <v>0</v>
      </c>
      <c r="J35" s="100" t="str">
        <f t="shared" si="6"/>
        <v/>
      </c>
    </row>
    <row r="36" spans="2:10" x14ac:dyDescent="0.35">
      <c r="B36" s="4">
        <f t="shared" si="5"/>
        <v>0</v>
      </c>
      <c r="D36" s="39" t="str">
        <f t="shared" si="7"/>
        <v/>
      </c>
      <c r="E36" s="37" t="str">
        <f t="shared" si="0"/>
        <v/>
      </c>
      <c r="F36" s="40" t="str">
        <f t="shared" si="1"/>
        <v/>
      </c>
      <c r="G36" s="31" t="str">
        <f t="shared" si="2"/>
        <v/>
      </c>
      <c r="H36" s="38">
        <f t="shared" si="3"/>
        <v>0</v>
      </c>
      <c r="I36" s="38">
        <f t="shared" si="4"/>
        <v>0</v>
      </c>
      <c r="J36" s="100" t="str">
        <f t="shared" si="6"/>
        <v/>
      </c>
    </row>
    <row r="37" spans="2:10" x14ac:dyDescent="0.35">
      <c r="B37" s="4">
        <f t="shared" si="5"/>
        <v>0</v>
      </c>
      <c r="D37" s="39" t="str">
        <f t="shared" si="7"/>
        <v/>
      </c>
      <c r="E37" s="37" t="str">
        <f t="shared" si="0"/>
        <v/>
      </c>
      <c r="F37" s="40" t="str">
        <f t="shared" si="1"/>
        <v/>
      </c>
      <c r="G37" s="31" t="str">
        <f t="shared" si="2"/>
        <v/>
      </c>
      <c r="H37" s="38">
        <f t="shared" si="3"/>
        <v>0</v>
      </c>
      <c r="I37" s="38">
        <f t="shared" si="4"/>
        <v>0</v>
      </c>
      <c r="J37" s="100" t="str">
        <f t="shared" si="6"/>
        <v/>
      </c>
    </row>
    <row r="38" spans="2:10" x14ac:dyDescent="0.35">
      <c r="B38" s="4">
        <f t="shared" si="5"/>
        <v>0</v>
      </c>
      <c r="D38" s="39" t="str">
        <f t="shared" si="7"/>
        <v/>
      </c>
      <c r="E38" s="37" t="str">
        <f t="shared" si="0"/>
        <v/>
      </c>
      <c r="F38" s="40" t="str">
        <f t="shared" si="1"/>
        <v/>
      </c>
      <c r="G38" s="31" t="str">
        <f t="shared" si="2"/>
        <v/>
      </c>
      <c r="H38" s="38">
        <f t="shared" si="3"/>
        <v>0</v>
      </c>
      <c r="I38" s="38">
        <f t="shared" si="4"/>
        <v>0</v>
      </c>
      <c r="J38" s="100" t="str">
        <f t="shared" si="6"/>
        <v/>
      </c>
    </row>
    <row r="39" spans="2:10" x14ac:dyDescent="0.35">
      <c r="B39" s="4">
        <f t="shared" si="5"/>
        <v>0</v>
      </c>
      <c r="D39" s="39" t="str">
        <f t="shared" si="7"/>
        <v/>
      </c>
      <c r="E39" s="37" t="str">
        <f t="shared" si="0"/>
        <v/>
      </c>
      <c r="F39" s="40" t="str">
        <f t="shared" si="1"/>
        <v/>
      </c>
      <c r="G39" s="31" t="str">
        <f t="shared" si="2"/>
        <v/>
      </c>
      <c r="H39" s="38">
        <f t="shared" si="3"/>
        <v>0</v>
      </c>
      <c r="I39" s="38">
        <f t="shared" si="4"/>
        <v>0</v>
      </c>
      <c r="J39" s="100" t="str">
        <f t="shared" si="6"/>
        <v/>
      </c>
    </row>
    <row r="40" spans="2:10" x14ac:dyDescent="0.35">
      <c r="B40" s="4">
        <f t="shared" si="5"/>
        <v>0</v>
      </c>
      <c r="D40" s="39" t="str">
        <f t="shared" si="7"/>
        <v/>
      </c>
      <c r="E40" s="37" t="str">
        <f t="shared" si="0"/>
        <v/>
      </c>
      <c r="F40" s="40" t="str">
        <f t="shared" si="1"/>
        <v/>
      </c>
      <c r="G40" s="31" t="str">
        <f t="shared" si="2"/>
        <v/>
      </c>
      <c r="H40" s="38">
        <f t="shared" si="3"/>
        <v>0</v>
      </c>
      <c r="I40" s="38">
        <f t="shared" si="4"/>
        <v>0</v>
      </c>
      <c r="J40" s="100" t="str">
        <f t="shared" si="6"/>
        <v/>
      </c>
    </row>
    <row r="41" spans="2:10" x14ac:dyDescent="0.35">
      <c r="B41" s="4">
        <f t="shared" si="5"/>
        <v>0</v>
      </c>
      <c r="D41" s="39" t="str">
        <f t="shared" si="7"/>
        <v/>
      </c>
      <c r="E41" s="37" t="str">
        <f t="shared" si="0"/>
        <v/>
      </c>
      <c r="F41" s="40" t="str">
        <f t="shared" si="1"/>
        <v/>
      </c>
      <c r="G41" s="31" t="str">
        <f t="shared" si="2"/>
        <v/>
      </c>
      <c r="H41" s="38">
        <f t="shared" si="3"/>
        <v>0</v>
      </c>
      <c r="I41" s="38">
        <f t="shared" si="4"/>
        <v>0</v>
      </c>
      <c r="J41" s="100" t="str">
        <f t="shared" si="6"/>
        <v/>
      </c>
    </row>
    <row r="42" spans="2:10" x14ac:dyDescent="0.35">
      <c r="B42" s="4">
        <f t="shared" si="5"/>
        <v>0</v>
      </c>
      <c r="D42" s="39" t="str">
        <f t="shared" si="7"/>
        <v/>
      </c>
      <c r="E42" s="37" t="str">
        <f t="shared" si="0"/>
        <v/>
      </c>
      <c r="F42" s="40" t="str">
        <f t="shared" si="1"/>
        <v/>
      </c>
      <c r="G42" s="31" t="str">
        <f t="shared" si="2"/>
        <v/>
      </c>
      <c r="H42" s="38">
        <f t="shared" si="3"/>
        <v>0</v>
      </c>
      <c r="I42" s="38">
        <f t="shared" si="4"/>
        <v>0</v>
      </c>
      <c r="J42" s="100" t="str">
        <f t="shared" si="6"/>
        <v/>
      </c>
    </row>
    <row r="43" spans="2:10" x14ac:dyDescent="0.35">
      <c r="B43" s="4">
        <f t="shared" si="5"/>
        <v>0</v>
      </c>
      <c r="D43" s="39" t="str">
        <f t="shared" si="7"/>
        <v/>
      </c>
      <c r="E43" s="37" t="str">
        <f t="shared" si="0"/>
        <v/>
      </c>
      <c r="F43" s="40" t="str">
        <f t="shared" si="1"/>
        <v/>
      </c>
      <c r="G43" s="31" t="str">
        <f t="shared" si="2"/>
        <v/>
      </c>
      <c r="H43" s="38">
        <f t="shared" si="3"/>
        <v>0</v>
      </c>
      <c r="I43" s="38">
        <f t="shared" si="4"/>
        <v>0</v>
      </c>
      <c r="J43" s="100" t="str">
        <f t="shared" si="6"/>
        <v/>
      </c>
    </row>
    <row r="44" spans="2:10" x14ac:dyDescent="0.35">
      <c r="B44" s="4">
        <f t="shared" si="5"/>
        <v>0</v>
      </c>
      <c r="D44" s="39" t="str">
        <f t="shared" si="7"/>
        <v/>
      </c>
      <c r="E44" s="37" t="str">
        <f t="shared" si="0"/>
        <v/>
      </c>
      <c r="F44" s="40" t="str">
        <f t="shared" si="1"/>
        <v/>
      </c>
      <c r="G44" s="31" t="str">
        <f t="shared" si="2"/>
        <v/>
      </c>
      <c r="H44" s="38">
        <f t="shared" si="3"/>
        <v>0</v>
      </c>
      <c r="I44" s="38">
        <f t="shared" si="4"/>
        <v>0</v>
      </c>
      <c r="J44" s="100" t="str">
        <f t="shared" si="6"/>
        <v/>
      </c>
    </row>
    <row r="45" spans="2:10" x14ac:dyDescent="0.35">
      <c r="B45" s="4">
        <f t="shared" si="5"/>
        <v>0</v>
      </c>
      <c r="D45" s="39" t="str">
        <f t="shared" si="7"/>
        <v/>
      </c>
      <c r="E45" s="37" t="str">
        <f t="shared" si="0"/>
        <v/>
      </c>
      <c r="F45" s="40" t="str">
        <f t="shared" si="1"/>
        <v/>
      </c>
      <c r="G45" s="31" t="str">
        <f t="shared" si="2"/>
        <v/>
      </c>
      <c r="H45" s="38">
        <f t="shared" si="3"/>
        <v>0</v>
      </c>
      <c r="I45" s="38">
        <f t="shared" si="4"/>
        <v>0</v>
      </c>
      <c r="J45" s="100" t="str">
        <f t="shared" si="6"/>
        <v/>
      </c>
    </row>
    <row r="46" spans="2:10" x14ac:dyDescent="0.35">
      <c r="B46" s="4">
        <f t="shared" si="5"/>
        <v>0</v>
      </c>
      <c r="D46" s="39" t="str">
        <f t="shared" si="7"/>
        <v/>
      </c>
      <c r="E46" s="37" t="str">
        <f t="shared" si="0"/>
        <v/>
      </c>
      <c r="F46" s="40" t="str">
        <f t="shared" si="1"/>
        <v/>
      </c>
      <c r="G46" s="31" t="str">
        <f t="shared" si="2"/>
        <v/>
      </c>
      <c r="H46" s="38">
        <f t="shared" si="3"/>
        <v>0</v>
      </c>
      <c r="I46" s="38">
        <f t="shared" si="4"/>
        <v>0</v>
      </c>
      <c r="J46" s="100" t="str">
        <f t="shared" si="6"/>
        <v/>
      </c>
    </row>
    <row r="47" spans="2:10" x14ac:dyDescent="0.35">
      <c r="B47" s="4">
        <f t="shared" si="5"/>
        <v>0</v>
      </c>
      <c r="D47" s="39" t="str">
        <f t="shared" si="7"/>
        <v/>
      </c>
      <c r="E47" s="37" t="str">
        <f t="shared" si="0"/>
        <v/>
      </c>
      <c r="F47" s="40" t="str">
        <f t="shared" si="1"/>
        <v/>
      </c>
      <c r="G47" s="31" t="str">
        <f t="shared" si="2"/>
        <v/>
      </c>
      <c r="H47" s="38">
        <f t="shared" si="3"/>
        <v>0</v>
      </c>
      <c r="I47" s="38">
        <f t="shared" si="4"/>
        <v>0</v>
      </c>
      <c r="J47" s="100" t="str">
        <f t="shared" si="6"/>
        <v/>
      </c>
    </row>
    <row r="48" spans="2:10" x14ac:dyDescent="0.35">
      <c r="B48" s="4">
        <f t="shared" si="5"/>
        <v>0</v>
      </c>
      <c r="D48" s="39" t="str">
        <f t="shared" si="7"/>
        <v/>
      </c>
      <c r="E48" s="37" t="str">
        <f t="shared" si="0"/>
        <v/>
      </c>
      <c r="F48" s="40" t="str">
        <f t="shared" si="1"/>
        <v/>
      </c>
      <c r="G48" s="31" t="str">
        <f t="shared" si="2"/>
        <v/>
      </c>
      <c r="H48" s="38">
        <f t="shared" si="3"/>
        <v>0</v>
      </c>
      <c r="I48" s="38">
        <f t="shared" si="4"/>
        <v>0</v>
      </c>
      <c r="J48" s="100" t="str">
        <f t="shared" si="6"/>
        <v/>
      </c>
    </row>
    <row r="49" spans="2:10" x14ac:dyDescent="0.35">
      <c r="B49" s="4">
        <f t="shared" si="5"/>
        <v>0</v>
      </c>
      <c r="D49" s="39" t="str">
        <f t="shared" si="7"/>
        <v/>
      </c>
      <c r="E49" s="37" t="str">
        <f t="shared" si="0"/>
        <v/>
      </c>
      <c r="F49" s="40" t="str">
        <f t="shared" si="1"/>
        <v/>
      </c>
      <c r="G49" s="31" t="str">
        <f t="shared" si="2"/>
        <v/>
      </c>
      <c r="H49" s="38">
        <f t="shared" si="3"/>
        <v>0</v>
      </c>
      <c r="I49" s="38">
        <f t="shared" si="4"/>
        <v>0</v>
      </c>
      <c r="J49" s="100" t="str">
        <f t="shared" si="6"/>
        <v/>
      </c>
    </row>
    <row r="50" spans="2:10" x14ac:dyDescent="0.35">
      <c r="B50" s="4">
        <f t="shared" si="5"/>
        <v>0</v>
      </c>
      <c r="D50" s="39" t="str">
        <f t="shared" si="7"/>
        <v/>
      </c>
      <c r="E50" s="37" t="str">
        <f t="shared" si="0"/>
        <v/>
      </c>
      <c r="F50" s="40" t="str">
        <f t="shared" si="1"/>
        <v/>
      </c>
      <c r="G50" s="31" t="str">
        <f t="shared" si="2"/>
        <v/>
      </c>
      <c r="H50" s="38">
        <f t="shared" si="3"/>
        <v>0</v>
      </c>
      <c r="I50" s="38">
        <f t="shared" si="4"/>
        <v>0</v>
      </c>
      <c r="J50" s="100" t="str">
        <f t="shared" si="6"/>
        <v/>
      </c>
    </row>
    <row r="51" spans="2:10" x14ac:dyDescent="0.35">
      <c r="B51" s="4">
        <f t="shared" si="5"/>
        <v>0</v>
      </c>
      <c r="D51" s="39" t="str">
        <f t="shared" si="7"/>
        <v/>
      </c>
      <c r="E51" s="37" t="str">
        <f t="shared" si="0"/>
        <v/>
      </c>
      <c r="F51" s="40" t="str">
        <f t="shared" si="1"/>
        <v/>
      </c>
      <c r="G51" s="31" t="str">
        <f t="shared" si="2"/>
        <v/>
      </c>
      <c r="H51" s="38">
        <f t="shared" si="3"/>
        <v>0</v>
      </c>
      <c r="I51" s="38">
        <f t="shared" si="4"/>
        <v>0</v>
      </c>
      <c r="J51" s="100" t="str">
        <f t="shared" si="6"/>
        <v/>
      </c>
    </row>
    <row r="52" spans="2:10" x14ac:dyDescent="0.35">
      <c r="B52" s="4">
        <f t="shared" si="5"/>
        <v>0</v>
      </c>
      <c r="D52" s="39" t="str">
        <f t="shared" si="7"/>
        <v/>
      </c>
      <c r="E52" s="37" t="str">
        <f t="shared" si="0"/>
        <v/>
      </c>
      <c r="F52" s="40" t="str">
        <f t="shared" si="1"/>
        <v/>
      </c>
      <c r="G52" s="31" t="str">
        <f t="shared" si="2"/>
        <v/>
      </c>
      <c r="H52" s="38">
        <f t="shared" si="3"/>
        <v>0</v>
      </c>
      <c r="I52" s="38">
        <f t="shared" si="4"/>
        <v>0</v>
      </c>
      <c r="J52" s="100" t="str">
        <f t="shared" si="6"/>
        <v/>
      </c>
    </row>
    <row r="53" spans="2:10" x14ac:dyDescent="0.35">
      <c r="B53" s="4">
        <f t="shared" si="5"/>
        <v>0</v>
      </c>
      <c r="D53" s="39" t="str">
        <f t="shared" si="7"/>
        <v/>
      </c>
      <c r="E53" s="37" t="str">
        <f t="shared" si="0"/>
        <v/>
      </c>
      <c r="F53" s="40" t="str">
        <f t="shared" si="1"/>
        <v/>
      </c>
      <c r="G53" s="31" t="str">
        <f t="shared" si="2"/>
        <v/>
      </c>
      <c r="H53" s="38">
        <f t="shared" si="3"/>
        <v>0</v>
      </c>
      <c r="I53" s="38">
        <f t="shared" si="4"/>
        <v>0</v>
      </c>
      <c r="J53" s="100" t="str">
        <f t="shared" si="6"/>
        <v/>
      </c>
    </row>
    <row r="54" spans="2:10" x14ac:dyDescent="0.35">
      <c r="B54" s="4">
        <f t="shared" si="5"/>
        <v>0</v>
      </c>
      <c r="D54" s="39" t="str">
        <f t="shared" si="7"/>
        <v/>
      </c>
      <c r="E54" s="37" t="str">
        <f t="shared" si="0"/>
        <v/>
      </c>
      <c r="F54" s="40" t="str">
        <f t="shared" si="1"/>
        <v/>
      </c>
      <c r="G54" s="31" t="str">
        <f t="shared" si="2"/>
        <v/>
      </c>
      <c r="H54" s="38">
        <f t="shared" si="3"/>
        <v>0</v>
      </c>
      <c r="I54" s="38">
        <f t="shared" si="4"/>
        <v>0</v>
      </c>
      <c r="J54" s="100" t="str">
        <f t="shared" si="6"/>
        <v/>
      </c>
    </row>
    <row r="55" spans="2:10" x14ac:dyDescent="0.35">
      <c r="B55" s="4">
        <f t="shared" si="5"/>
        <v>0</v>
      </c>
      <c r="D55" s="39" t="str">
        <f t="shared" si="7"/>
        <v/>
      </c>
      <c r="E55" s="37" t="str">
        <f t="shared" si="0"/>
        <v/>
      </c>
      <c r="F55" s="40" t="str">
        <f t="shared" si="1"/>
        <v/>
      </c>
      <c r="G55" s="31" t="str">
        <f t="shared" si="2"/>
        <v/>
      </c>
      <c r="H55" s="38">
        <f t="shared" si="3"/>
        <v>0</v>
      </c>
      <c r="I55" s="38">
        <f t="shared" si="4"/>
        <v>0</v>
      </c>
      <c r="J55" s="100" t="str">
        <f t="shared" si="6"/>
        <v/>
      </c>
    </row>
    <row r="56" spans="2:10" x14ac:dyDescent="0.35">
      <c r="B56" s="4">
        <f t="shared" si="5"/>
        <v>0</v>
      </c>
      <c r="D56" s="39" t="str">
        <f t="shared" si="7"/>
        <v/>
      </c>
      <c r="E56" s="37" t="str">
        <f t="shared" si="0"/>
        <v/>
      </c>
      <c r="F56" s="40" t="str">
        <f t="shared" si="1"/>
        <v/>
      </c>
      <c r="G56" s="31" t="str">
        <f t="shared" si="2"/>
        <v/>
      </c>
      <c r="H56" s="38">
        <f t="shared" si="3"/>
        <v>0</v>
      </c>
      <c r="I56" s="38">
        <f t="shared" si="4"/>
        <v>0</v>
      </c>
      <c r="J56" s="100" t="str">
        <f t="shared" si="6"/>
        <v/>
      </c>
    </row>
    <row r="57" spans="2:10" x14ac:dyDescent="0.35">
      <c r="B57" s="4">
        <f t="shared" si="5"/>
        <v>0</v>
      </c>
      <c r="D57" s="39" t="str">
        <f t="shared" si="7"/>
        <v/>
      </c>
      <c r="E57" s="37" t="str">
        <f t="shared" si="0"/>
        <v/>
      </c>
      <c r="F57" s="40" t="str">
        <f t="shared" si="1"/>
        <v/>
      </c>
      <c r="G57" s="31" t="str">
        <f t="shared" si="2"/>
        <v/>
      </c>
      <c r="H57" s="38">
        <f t="shared" si="3"/>
        <v>0</v>
      </c>
      <c r="I57" s="38">
        <f t="shared" si="4"/>
        <v>0</v>
      </c>
      <c r="J57" s="100" t="str">
        <f t="shared" si="6"/>
        <v/>
      </c>
    </row>
    <row r="58" spans="2:10" x14ac:dyDescent="0.35">
      <c r="B58" s="4">
        <f t="shared" si="5"/>
        <v>0</v>
      </c>
      <c r="D58" s="39" t="str">
        <f t="shared" si="7"/>
        <v/>
      </c>
      <c r="E58" s="37" t="str">
        <f t="shared" si="0"/>
        <v/>
      </c>
      <c r="F58" s="40" t="str">
        <f t="shared" si="1"/>
        <v/>
      </c>
      <c r="G58" s="31" t="str">
        <f t="shared" si="2"/>
        <v/>
      </c>
      <c r="H58" s="38">
        <f t="shared" si="3"/>
        <v>0</v>
      </c>
      <c r="I58" s="38">
        <f t="shared" si="4"/>
        <v>0</v>
      </c>
      <c r="J58" s="100" t="str">
        <f t="shared" si="6"/>
        <v/>
      </c>
    </row>
    <row r="59" spans="2:10" x14ac:dyDescent="0.35">
      <c r="B59" s="4">
        <f t="shared" si="5"/>
        <v>0</v>
      </c>
      <c r="D59" s="39" t="str">
        <f t="shared" si="7"/>
        <v/>
      </c>
      <c r="E59" s="37" t="str">
        <f t="shared" si="0"/>
        <v/>
      </c>
      <c r="F59" s="40" t="str">
        <f t="shared" si="1"/>
        <v/>
      </c>
      <c r="G59" s="31" t="str">
        <f t="shared" si="2"/>
        <v/>
      </c>
      <c r="H59" s="38">
        <f t="shared" si="3"/>
        <v>0</v>
      </c>
      <c r="I59" s="38">
        <f t="shared" si="4"/>
        <v>0</v>
      </c>
      <c r="J59" s="100" t="str">
        <f t="shared" si="6"/>
        <v/>
      </c>
    </row>
    <row r="60" spans="2:10" x14ac:dyDescent="0.35">
      <c r="B60" s="4">
        <f t="shared" si="5"/>
        <v>0</v>
      </c>
      <c r="D60" s="39" t="str">
        <f t="shared" si="7"/>
        <v/>
      </c>
      <c r="E60" s="37" t="str">
        <f t="shared" si="0"/>
        <v/>
      </c>
      <c r="F60" s="40" t="str">
        <f t="shared" si="1"/>
        <v/>
      </c>
      <c r="G60" s="31" t="str">
        <f t="shared" si="2"/>
        <v/>
      </c>
      <c r="H60" s="38">
        <f t="shared" si="3"/>
        <v>0</v>
      </c>
      <c r="I60" s="38">
        <f t="shared" si="4"/>
        <v>0</v>
      </c>
      <c r="J60" s="100" t="str">
        <f t="shared" si="6"/>
        <v/>
      </c>
    </row>
    <row r="61" spans="2:10" x14ac:dyDescent="0.35">
      <c r="B61" s="4">
        <f t="shared" si="5"/>
        <v>0</v>
      </c>
      <c r="D61" s="39" t="str">
        <f t="shared" si="7"/>
        <v/>
      </c>
      <c r="E61" s="37" t="str">
        <f t="shared" si="0"/>
        <v/>
      </c>
      <c r="F61" s="40" t="str">
        <f t="shared" si="1"/>
        <v/>
      </c>
      <c r="G61" s="31" t="str">
        <f t="shared" si="2"/>
        <v/>
      </c>
      <c r="H61" s="38">
        <f t="shared" si="3"/>
        <v>0</v>
      </c>
      <c r="I61" s="38">
        <f t="shared" si="4"/>
        <v>0</v>
      </c>
      <c r="J61" s="100" t="str">
        <f t="shared" si="6"/>
        <v/>
      </c>
    </row>
    <row r="62" spans="2:10" x14ac:dyDescent="0.35">
      <c r="B62" s="4">
        <f t="shared" si="5"/>
        <v>0</v>
      </c>
      <c r="D62" s="39" t="str">
        <f t="shared" si="7"/>
        <v/>
      </c>
      <c r="E62" s="37" t="str">
        <f t="shared" si="0"/>
        <v/>
      </c>
      <c r="F62" s="40" t="str">
        <f t="shared" si="1"/>
        <v/>
      </c>
      <c r="G62" s="31" t="str">
        <f t="shared" si="2"/>
        <v/>
      </c>
      <c r="H62" s="38">
        <f t="shared" si="3"/>
        <v>0</v>
      </c>
      <c r="I62" s="38">
        <f t="shared" si="4"/>
        <v>0</v>
      </c>
      <c r="J62" s="100" t="str">
        <f t="shared" si="6"/>
        <v/>
      </c>
    </row>
    <row r="63" spans="2:10" x14ac:dyDescent="0.35">
      <c r="B63" s="4">
        <f t="shared" si="5"/>
        <v>0</v>
      </c>
      <c r="D63" s="39" t="str">
        <f t="shared" si="7"/>
        <v/>
      </c>
      <c r="E63" s="37" t="str">
        <f t="shared" si="0"/>
        <v/>
      </c>
      <c r="F63" s="40" t="str">
        <f t="shared" si="1"/>
        <v/>
      </c>
      <c r="G63" s="31" t="str">
        <f t="shared" si="2"/>
        <v/>
      </c>
      <c r="H63" s="38">
        <f t="shared" si="3"/>
        <v>0</v>
      </c>
      <c r="I63" s="38">
        <f t="shared" si="4"/>
        <v>0</v>
      </c>
      <c r="J63" s="100" t="str">
        <f t="shared" si="6"/>
        <v/>
      </c>
    </row>
    <row r="64" spans="2:10" x14ac:dyDescent="0.35">
      <c r="B64" s="4">
        <f t="shared" si="5"/>
        <v>0</v>
      </c>
      <c r="D64" s="39" t="str">
        <f t="shared" si="7"/>
        <v/>
      </c>
      <c r="E64" s="37" t="str">
        <f t="shared" si="0"/>
        <v/>
      </c>
      <c r="F64" s="40" t="str">
        <f t="shared" si="1"/>
        <v/>
      </c>
      <c r="G64" s="31" t="str">
        <f t="shared" si="2"/>
        <v/>
      </c>
      <c r="H64" s="38">
        <f t="shared" si="3"/>
        <v>0</v>
      </c>
      <c r="I64" s="38">
        <f t="shared" si="4"/>
        <v>0</v>
      </c>
      <c r="J64" s="100" t="str">
        <f t="shared" si="6"/>
        <v/>
      </c>
    </row>
    <row r="65" spans="2:10" x14ac:dyDescent="0.35">
      <c r="B65" s="4">
        <f t="shared" si="5"/>
        <v>0</v>
      </c>
      <c r="D65" s="39" t="str">
        <f t="shared" si="7"/>
        <v/>
      </c>
      <c r="E65" s="37" t="str">
        <f t="shared" si="0"/>
        <v/>
      </c>
      <c r="F65" s="40" t="str">
        <f t="shared" si="1"/>
        <v/>
      </c>
      <c r="G65" s="31" t="str">
        <f t="shared" si="2"/>
        <v/>
      </c>
      <c r="H65" s="38">
        <f t="shared" si="3"/>
        <v>0</v>
      </c>
      <c r="I65" s="38">
        <f t="shared" si="4"/>
        <v>0</v>
      </c>
      <c r="J65" s="100" t="str">
        <f t="shared" si="6"/>
        <v/>
      </c>
    </row>
    <row r="66" spans="2:10" x14ac:dyDescent="0.35">
      <c r="B66" s="4">
        <f t="shared" si="5"/>
        <v>0</v>
      </c>
      <c r="D66" s="39" t="str">
        <f t="shared" si="7"/>
        <v/>
      </c>
      <c r="E66" s="37" t="str">
        <f t="shared" si="0"/>
        <v/>
      </c>
      <c r="F66" s="40" t="str">
        <f t="shared" si="1"/>
        <v/>
      </c>
      <c r="G66" s="31" t="str">
        <f t="shared" si="2"/>
        <v/>
      </c>
      <c r="H66" s="38">
        <f t="shared" si="3"/>
        <v>0</v>
      </c>
      <c r="I66" s="38">
        <f t="shared" si="4"/>
        <v>0</v>
      </c>
      <c r="J66" s="100" t="str">
        <f t="shared" si="6"/>
        <v/>
      </c>
    </row>
    <row r="67" spans="2:10" x14ac:dyDescent="0.35">
      <c r="B67" s="4">
        <f t="shared" si="5"/>
        <v>0</v>
      </c>
      <c r="D67" s="39" t="str">
        <f t="shared" si="7"/>
        <v/>
      </c>
      <c r="E67" s="37" t="str">
        <f t="shared" si="0"/>
        <v/>
      </c>
      <c r="F67" s="40" t="str">
        <f t="shared" si="1"/>
        <v/>
      </c>
      <c r="G67" s="31" t="str">
        <f t="shared" si="2"/>
        <v/>
      </c>
      <c r="H67" s="38">
        <f t="shared" si="3"/>
        <v>0</v>
      </c>
      <c r="I67" s="38">
        <f t="shared" si="4"/>
        <v>0</v>
      </c>
      <c r="J67" s="100" t="str">
        <f t="shared" si="6"/>
        <v/>
      </c>
    </row>
    <row r="68" spans="2:10" x14ac:dyDescent="0.35">
      <c r="B68" s="4">
        <f t="shared" si="5"/>
        <v>0</v>
      </c>
      <c r="D68" s="39" t="str">
        <f t="shared" si="7"/>
        <v/>
      </c>
      <c r="E68" s="37" t="str">
        <f t="shared" si="0"/>
        <v/>
      </c>
      <c r="F68" s="40" t="str">
        <f t="shared" si="1"/>
        <v/>
      </c>
      <c r="G68" s="31" t="str">
        <f t="shared" si="2"/>
        <v/>
      </c>
      <c r="H68" s="38">
        <f t="shared" si="3"/>
        <v>0</v>
      </c>
      <c r="I68" s="38">
        <f t="shared" si="4"/>
        <v>0</v>
      </c>
      <c r="J68" s="100" t="str">
        <f t="shared" si="6"/>
        <v/>
      </c>
    </row>
    <row r="69" spans="2:10" x14ac:dyDescent="0.35">
      <c r="B69" s="4">
        <f t="shared" si="5"/>
        <v>0</v>
      </c>
      <c r="D69" s="39" t="str">
        <f t="shared" si="7"/>
        <v/>
      </c>
      <c r="E69" s="37" t="str">
        <f t="shared" si="0"/>
        <v/>
      </c>
      <c r="F69" s="40" t="str">
        <f t="shared" si="1"/>
        <v/>
      </c>
      <c r="G69" s="31" t="str">
        <f t="shared" si="2"/>
        <v/>
      </c>
      <c r="H69" s="38">
        <f t="shared" si="3"/>
        <v>0</v>
      </c>
      <c r="I69" s="38">
        <f t="shared" si="4"/>
        <v>0</v>
      </c>
      <c r="J69" s="100" t="str">
        <f t="shared" si="6"/>
        <v/>
      </c>
    </row>
    <row r="70" spans="2:10" x14ac:dyDescent="0.35">
      <c r="B70" s="4">
        <f t="shared" si="5"/>
        <v>0</v>
      </c>
      <c r="D70" s="39" t="str">
        <f t="shared" si="7"/>
        <v/>
      </c>
      <c r="E70" s="37" t="str">
        <f t="shared" si="0"/>
        <v/>
      </c>
      <c r="F70" s="40" t="str">
        <f t="shared" si="1"/>
        <v/>
      </c>
      <c r="G70" s="31" t="str">
        <f t="shared" si="2"/>
        <v/>
      </c>
      <c r="H70" s="38">
        <f t="shared" si="3"/>
        <v>0</v>
      </c>
      <c r="I70" s="38">
        <f t="shared" si="4"/>
        <v>0</v>
      </c>
      <c r="J70" s="100" t="str">
        <f t="shared" si="6"/>
        <v/>
      </c>
    </row>
    <row r="71" spans="2:10" x14ac:dyDescent="0.35">
      <c r="B71" s="4">
        <f t="shared" si="5"/>
        <v>0</v>
      </c>
      <c r="D71" s="39" t="str">
        <f t="shared" si="7"/>
        <v/>
      </c>
      <c r="E71" s="37" t="str">
        <f t="shared" si="0"/>
        <v/>
      </c>
      <c r="F71" s="40" t="str">
        <f t="shared" si="1"/>
        <v/>
      </c>
      <c r="G71" s="31" t="str">
        <f t="shared" si="2"/>
        <v/>
      </c>
      <c r="H71" s="38">
        <f t="shared" si="3"/>
        <v>0</v>
      </c>
      <c r="I71" s="38">
        <f t="shared" si="4"/>
        <v>0</v>
      </c>
      <c r="J71" s="100" t="str">
        <f t="shared" si="6"/>
        <v/>
      </c>
    </row>
    <row r="72" spans="2:10" x14ac:dyDescent="0.35">
      <c r="B72" s="4">
        <f t="shared" si="5"/>
        <v>0</v>
      </c>
      <c r="D72" s="39" t="str">
        <f t="shared" si="7"/>
        <v/>
      </c>
      <c r="E72" s="37" t="str">
        <f t="shared" si="0"/>
        <v/>
      </c>
      <c r="F72" s="40" t="str">
        <f t="shared" si="1"/>
        <v/>
      </c>
      <c r="G72" s="31" t="str">
        <f t="shared" si="2"/>
        <v/>
      </c>
      <c r="H72" s="38">
        <f t="shared" si="3"/>
        <v>0</v>
      </c>
      <c r="I72" s="38">
        <f t="shared" si="4"/>
        <v>0</v>
      </c>
      <c r="J72" s="100" t="str">
        <f t="shared" si="6"/>
        <v/>
      </c>
    </row>
    <row r="73" spans="2:10" x14ac:dyDescent="0.35">
      <c r="B73" s="4">
        <f t="shared" si="5"/>
        <v>0</v>
      </c>
      <c r="D73" s="39" t="str">
        <f t="shared" si="7"/>
        <v/>
      </c>
      <c r="E73" s="37" t="str">
        <f t="shared" ref="E73:E136" si="8">IFERROR(IF(Filter_BB="","",VLOOKUP(D73&amp;Filter_BB,T_Jurnal,5,0)),"")</f>
        <v/>
      </c>
      <c r="F73" s="40" t="str">
        <f t="shared" ref="F73:F136" si="9">IF(E73="","",VLOOKUP(D73&amp;Filter_BB,T_Jurnal,6,0))</f>
        <v/>
      </c>
      <c r="G73" s="31" t="str">
        <f t="shared" ref="G73:G136" si="10">IF(E73="","",VLOOKUP(D73&amp;Filter_BB,T_Jurnal,7,0))</f>
        <v/>
      </c>
      <c r="H73" s="38">
        <f t="shared" ref="H73:H136" si="11">IF(E73="",0,VLOOKUP(D73&amp;Filter_BB,T_Jurnal,10,0))</f>
        <v>0</v>
      </c>
      <c r="I73" s="38">
        <f t="shared" ref="I73:I136" si="12">IF(E73="",0,VLOOKUP(D73&amp;Filter_BB,T_Jurnal,11,0))</f>
        <v>0</v>
      </c>
      <c r="J73" s="100" t="str">
        <f t="shared" si="6"/>
        <v/>
      </c>
    </row>
    <row r="74" spans="2:10" x14ac:dyDescent="0.35">
      <c r="B74" s="4">
        <f t="shared" ref="B74:B100" si="13">IF(E74="",0,1)</f>
        <v>0</v>
      </c>
      <c r="D74" s="39" t="str">
        <f t="shared" si="7"/>
        <v/>
      </c>
      <c r="E74" s="37" t="str">
        <f t="shared" si="8"/>
        <v/>
      </c>
      <c r="F74" s="40" t="str">
        <f t="shared" si="9"/>
        <v/>
      </c>
      <c r="G74" s="31" t="str">
        <f t="shared" si="10"/>
        <v/>
      </c>
      <c r="H74" s="38">
        <f t="shared" si="11"/>
        <v>0</v>
      </c>
      <c r="I74" s="38">
        <f t="shared" si="12"/>
        <v>0</v>
      </c>
      <c r="J74" s="100" t="str">
        <f t="shared" ref="J74:J137" si="14">IF(E73="","",IF($M$3="Db",J73+H74-I74,J73+I74-H74))</f>
        <v/>
      </c>
    </row>
    <row r="75" spans="2:10" x14ac:dyDescent="0.35">
      <c r="B75" s="4">
        <f t="shared" si="13"/>
        <v>0</v>
      </c>
      <c r="D75" s="39" t="str">
        <f t="shared" ref="D75:D100" si="15">IF(E74="","",D74+1)</f>
        <v/>
      </c>
      <c r="E75" s="37" t="str">
        <f t="shared" si="8"/>
        <v/>
      </c>
      <c r="F75" s="40" t="str">
        <f t="shared" si="9"/>
        <v/>
      </c>
      <c r="G75" s="31" t="str">
        <f t="shared" si="10"/>
        <v/>
      </c>
      <c r="H75" s="38">
        <f t="shared" si="11"/>
        <v>0</v>
      </c>
      <c r="I75" s="38">
        <f t="shared" si="12"/>
        <v>0</v>
      </c>
      <c r="J75" s="100" t="str">
        <f t="shared" si="14"/>
        <v/>
      </c>
    </row>
    <row r="76" spans="2:10" x14ac:dyDescent="0.35">
      <c r="B76" s="4">
        <f t="shared" si="13"/>
        <v>0</v>
      </c>
      <c r="D76" s="39" t="str">
        <f t="shared" si="15"/>
        <v/>
      </c>
      <c r="E76" s="37" t="str">
        <f t="shared" si="8"/>
        <v/>
      </c>
      <c r="F76" s="40" t="str">
        <f t="shared" si="9"/>
        <v/>
      </c>
      <c r="G76" s="31" t="str">
        <f t="shared" si="10"/>
        <v/>
      </c>
      <c r="H76" s="38">
        <f t="shared" si="11"/>
        <v>0</v>
      </c>
      <c r="I76" s="38">
        <f t="shared" si="12"/>
        <v>0</v>
      </c>
      <c r="J76" s="100" t="str">
        <f t="shared" si="14"/>
        <v/>
      </c>
    </row>
    <row r="77" spans="2:10" x14ac:dyDescent="0.35">
      <c r="B77" s="4">
        <f t="shared" si="13"/>
        <v>0</v>
      </c>
      <c r="D77" s="39" t="str">
        <f t="shared" si="15"/>
        <v/>
      </c>
      <c r="E77" s="37" t="str">
        <f t="shared" si="8"/>
        <v/>
      </c>
      <c r="F77" s="40" t="str">
        <f t="shared" si="9"/>
        <v/>
      </c>
      <c r="G77" s="31" t="str">
        <f t="shared" si="10"/>
        <v/>
      </c>
      <c r="H77" s="38">
        <f t="shared" si="11"/>
        <v>0</v>
      </c>
      <c r="I77" s="38">
        <f t="shared" si="12"/>
        <v>0</v>
      </c>
      <c r="J77" s="100" t="str">
        <f t="shared" si="14"/>
        <v/>
      </c>
    </row>
    <row r="78" spans="2:10" x14ac:dyDescent="0.35">
      <c r="B78" s="4">
        <f t="shared" si="13"/>
        <v>0</v>
      </c>
      <c r="D78" s="39" t="str">
        <f t="shared" si="15"/>
        <v/>
      </c>
      <c r="E78" s="37" t="str">
        <f t="shared" si="8"/>
        <v/>
      </c>
      <c r="F78" s="40" t="str">
        <f t="shared" si="9"/>
        <v/>
      </c>
      <c r="G78" s="31" t="str">
        <f t="shared" si="10"/>
        <v/>
      </c>
      <c r="H78" s="38">
        <f t="shared" si="11"/>
        <v>0</v>
      </c>
      <c r="I78" s="38">
        <f t="shared" si="12"/>
        <v>0</v>
      </c>
      <c r="J78" s="100" t="str">
        <f t="shared" si="14"/>
        <v/>
      </c>
    </row>
    <row r="79" spans="2:10" x14ac:dyDescent="0.35">
      <c r="B79" s="4">
        <f t="shared" si="13"/>
        <v>0</v>
      </c>
      <c r="D79" s="39" t="str">
        <f t="shared" si="15"/>
        <v/>
      </c>
      <c r="E79" s="37" t="str">
        <f t="shared" si="8"/>
        <v/>
      </c>
      <c r="F79" s="40" t="str">
        <f t="shared" si="9"/>
        <v/>
      </c>
      <c r="G79" s="31" t="str">
        <f t="shared" si="10"/>
        <v/>
      </c>
      <c r="H79" s="38">
        <f t="shared" si="11"/>
        <v>0</v>
      </c>
      <c r="I79" s="38">
        <f t="shared" si="12"/>
        <v>0</v>
      </c>
      <c r="J79" s="100" t="str">
        <f t="shared" si="14"/>
        <v/>
      </c>
    </row>
    <row r="80" spans="2:10" x14ac:dyDescent="0.35">
      <c r="B80" s="4">
        <f t="shared" si="13"/>
        <v>0</v>
      </c>
      <c r="D80" s="39" t="str">
        <f t="shared" si="15"/>
        <v/>
      </c>
      <c r="E80" s="37" t="str">
        <f t="shared" si="8"/>
        <v/>
      </c>
      <c r="F80" s="40" t="str">
        <f t="shared" si="9"/>
        <v/>
      </c>
      <c r="G80" s="31" t="str">
        <f t="shared" si="10"/>
        <v/>
      </c>
      <c r="H80" s="38">
        <f t="shared" si="11"/>
        <v>0</v>
      </c>
      <c r="I80" s="38">
        <f t="shared" si="12"/>
        <v>0</v>
      </c>
      <c r="J80" s="100" t="str">
        <f t="shared" si="14"/>
        <v/>
      </c>
    </row>
    <row r="81" spans="2:10" x14ac:dyDescent="0.35">
      <c r="B81" s="4">
        <f t="shared" si="13"/>
        <v>0</v>
      </c>
      <c r="D81" s="39" t="str">
        <f t="shared" si="15"/>
        <v/>
      </c>
      <c r="E81" s="37" t="str">
        <f t="shared" si="8"/>
        <v/>
      </c>
      <c r="F81" s="40" t="str">
        <f t="shared" si="9"/>
        <v/>
      </c>
      <c r="G81" s="31" t="str">
        <f t="shared" si="10"/>
        <v/>
      </c>
      <c r="H81" s="38">
        <f t="shared" si="11"/>
        <v>0</v>
      </c>
      <c r="I81" s="38">
        <f t="shared" si="12"/>
        <v>0</v>
      </c>
      <c r="J81" s="100" t="str">
        <f t="shared" si="14"/>
        <v/>
      </c>
    </row>
    <row r="82" spans="2:10" x14ac:dyDescent="0.35">
      <c r="B82" s="4">
        <f t="shared" si="13"/>
        <v>0</v>
      </c>
      <c r="D82" s="39" t="str">
        <f t="shared" si="15"/>
        <v/>
      </c>
      <c r="E82" s="37" t="str">
        <f t="shared" si="8"/>
        <v/>
      </c>
      <c r="F82" s="40" t="str">
        <f t="shared" si="9"/>
        <v/>
      </c>
      <c r="G82" s="31" t="str">
        <f t="shared" si="10"/>
        <v/>
      </c>
      <c r="H82" s="38">
        <f t="shared" si="11"/>
        <v>0</v>
      </c>
      <c r="I82" s="38">
        <f t="shared" si="12"/>
        <v>0</v>
      </c>
      <c r="J82" s="100" t="str">
        <f t="shared" si="14"/>
        <v/>
      </c>
    </row>
    <row r="83" spans="2:10" x14ac:dyDescent="0.35">
      <c r="B83" s="4">
        <f t="shared" si="13"/>
        <v>0</v>
      </c>
      <c r="D83" s="39" t="str">
        <f t="shared" si="15"/>
        <v/>
      </c>
      <c r="E83" s="37" t="str">
        <f t="shared" si="8"/>
        <v/>
      </c>
      <c r="F83" s="40" t="str">
        <f t="shared" si="9"/>
        <v/>
      </c>
      <c r="G83" s="31" t="str">
        <f t="shared" si="10"/>
        <v/>
      </c>
      <c r="H83" s="38">
        <f t="shared" si="11"/>
        <v>0</v>
      </c>
      <c r="I83" s="38">
        <f t="shared" si="12"/>
        <v>0</v>
      </c>
      <c r="J83" s="100" t="str">
        <f t="shared" si="14"/>
        <v/>
      </c>
    </row>
    <row r="84" spans="2:10" x14ac:dyDescent="0.35">
      <c r="B84" s="4">
        <f t="shared" si="13"/>
        <v>0</v>
      </c>
      <c r="D84" s="39" t="str">
        <f t="shared" si="15"/>
        <v/>
      </c>
      <c r="E84" s="37" t="str">
        <f t="shared" si="8"/>
        <v/>
      </c>
      <c r="F84" s="40" t="str">
        <f t="shared" si="9"/>
        <v/>
      </c>
      <c r="G84" s="31" t="str">
        <f t="shared" si="10"/>
        <v/>
      </c>
      <c r="H84" s="38">
        <f t="shared" si="11"/>
        <v>0</v>
      </c>
      <c r="I84" s="38">
        <f t="shared" si="12"/>
        <v>0</v>
      </c>
      <c r="J84" s="100" t="str">
        <f t="shared" si="14"/>
        <v/>
      </c>
    </row>
    <row r="85" spans="2:10" x14ac:dyDescent="0.35">
      <c r="B85" s="4">
        <f t="shared" si="13"/>
        <v>0</v>
      </c>
      <c r="D85" s="39" t="str">
        <f t="shared" si="15"/>
        <v/>
      </c>
      <c r="E85" s="37" t="str">
        <f t="shared" si="8"/>
        <v/>
      </c>
      <c r="F85" s="40" t="str">
        <f t="shared" si="9"/>
        <v/>
      </c>
      <c r="G85" s="31" t="str">
        <f t="shared" si="10"/>
        <v/>
      </c>
      <c r="H85" s="38">
        <f t="shared" si="11"/>
        <v>0</v>
      </c>
      <c r="I85" s="38">
        <f t="shared" si="12"/>
        <v>0</v>
      </c>
      <c r="J85" s="100" t="str">
        <f t="shared" si="14"/>
        <v/>
      </c>
    </row>
    <row r="86" spans="2:10" x14ac:dyDescent="0.35">
      <c r="B86" s="4">
        <f t="shared" si="13"/>
        <v>0</v>
      </c>
      <c r="D86" s="39" t="str">
        <f t="shared" si="15"/>
        <v/>
      </c>
      <c r="E86" s="37" t="str">
        <f t="shared" si="8"/>
        <v/>
      </c>
      <c r="F86" s="40" t="str">
        <f t="shared" si="9"/>
        <v/>
      </c>
      <c r="G86" s="31" t="str">
        <f t="shared" si="10"/>
        <v/>
      </c>
      <c r="H86" s="38">
        <f t="shared" si="11"/>
        <v>0</v>
      </c>
      <c r="I86" s="38">
        <f t="shared" si="12"/>
        <v>0</v>
      </c>
      <c r="J86" s="100" t="str">
        <f t="shared" si="14"/>
        <v/>
      </c>
    </row>
    <row r="87" spans="2:10" x14ac:dyDescent="0.35">
      <c r="B87" s="4">
        <f t="shared" si="13"/>
        <v>0</v>
      </c>
      <c r="D87" s="39" t="str">
        <f t="shared" si="15"/>
        <v/>
      </c>
      <c r="E87" s="37" t="str">
        <f t="shared" si="8"/>
        <v/>
      </c>
      <c r="F87" s="40" t="str">
        <f t="shared" si="9"/>
        <v/>
      </c>
      <c r="G87" s="31" t="str">
        <f t="shared" si="10"/>
        <v/>
      </c>
      <c r="H87" s="38">
        <f t="shared" si="11"/>
        <v>0</v>
      </c>
      <c r="I87" s="38">
        <f t="shared" si="12"/>
        <v>0</v>
      </c>
      <c r="J87" s="100" t="str">
        <f t="shared" si="14"/>
        <v/>
      </c>
    </row>
    <row r="88" spans="2:10" x14ac:dyDescent="0.35">
      <c r="B88" s="4">
        <f t="shared" si="13"/>
        <v>0</v>
      </c>
      <c r="D88" s="39" t="str">
        <f t="shared" si="15"/>
        <v/>
      </c>
      <c r="E88" s="37" t="str">
        <f t="shared" si="8"/>
        <v/>
      </c>
      <c r="F88" s="40" t="str">
        <f t="shared" si="9"/>
        <v/>
      </c>
      <c r="G88" s="31" t="str">
        <f t="shared" si="10"/>
        <v/>
      </c>
      <c r="H88" s="38">
        <f t="shared" si="11"/>
        <v>0</v>
      </c>
      <c r="I88" s="38">
        <f t="shared" si="12"/>
        <v>0</v>
      </c>
      <c r="J88" s="100" t="str">
        <f t="shared" si="14"/>
        <v/>
      </c>
    </row>
    <row r="89" spans="2:10" x14ac:dyDescent="0.35">
      <c r="B89" s="4">
        <f t="shared" si="13"/>
        <v>0</v>
      </c>
      <c r="D89" s="39" t="str">
        <f t="shared" si="15"/>
        <v/>
      </c>
      <c r="E89" s="37" t="str">
        <f t="shared" si="8"/>
        <v/>
      </c>
      <c r="F89" s="40" t="str">
        <f t="shared" si="9"/>
        <v/>
      </c>
      <c r="G89" s="31" t="str">
        <f t="shared" si="10"/>
        <v/>
      </c>
      <c r="H89" s="38">
        <f t="shared" si="11"/>
        <v>0</v>
      </c>
      <c r="I89" s="38">
        <f t="shared" si="12"/>
        <v>0</v>
      </c>
      <c r="J89" s="100" t="str">
        <f t="shared" si="14"/>
        <v/>
      </c>
    </row>
    <row r="90" spans="2:10" x14ac:dyDescent="0.35">
      <c r="B90" s="4">
        <f t="shared" si="13"/>
        <v>0</v>
      </c>
      <c r="D90" s="39" t="str">
        <f t="shared" si="15"/>
        <v/>
      </c>
      <c r="E90" s="37" t="str">
        <f t="shared" si="8"/>
        <v/>
      </c>
      <c r="F90" s="40" t="str">
        <f t="shared" si="9"/>
        <v/>
      </c>
      <c r="G90" s="31" t="str">
        <f t="shared" si="10"/>
        <v/>
      </c>
      <c r="H90" s="38">
        <f t="shared" si="11"/>
        <v>0</v>
      </c>
      <c r="I90" s="38">
        <f t="shared" si="12"/>
        <v>0</v>
      </c>
      <c r="J90" s="100" t="str">
        <f t="shared" si="14"/>
        <v/>
      </c>
    </row>
    <row r="91" spans="2:10" x14ac:dyDescent="0.35">
      <c r="B91" s="4">
        <f t="shared" si="13"/>
        <v>0</v>
      </c>
      <c r="D91" s="39" t="str">
        <f t="shared" si="15"/>
        <v/>
      </c>
      <c r="E91" s="37" t="str">
        <f t="shared" si="8"/>
        <v/>
      </c>
      <c r="F91" s="40" t="str">
        <f t="shared" si="9"/>
        <v/>
      </c>
      <c r="G91" s="31" t="str">
        <f t="shared" si="10"/>
        <v/>
      </c>
      <c r="H91" s="38">
        <f t="shared" si="11"/>
        <v>0</v>
      </c>
      <c r="I91" s="38">
        <f t="shared" si="12"/>
        <v>0</v>
      </c>
      <c r="J91" s="100" t="str">
        <f t="shared" si="14"/>
        <v/>
      </c>
    </row>
    <row r="92" spans="2:10" x14ac:dyDescent="0.35">
      <c r="B92" s="4">
        <f t="shared" si="13"/>
        <v>0</v>
      </c>
      <c r="D92" s="39" t="str">
        <f t="shared" si="15"/>
        <v/>
      </c>
      <c r="E92" s="37" t="str">
        <f t="shared" si="8"/>
        <v/>
      </c>
      <c r="F92" s="40" t="str">
        <f t="shared" si="9"/>
        <v/>
      </c>
      <c r="G92" s="31" t="str">
        <f t="shared" si="10"/>
        <v/>
      </c>
      <c r="H92" s="38">
        <f t="shared" si="11"/>
        <v>0</v>
      </c>
      <c r="I92" s="38">
        <f t="shared" si="12"/>
        <v>0</v>
      </c>
      <c r="J92" s="100" t="str">
        <f t="shared" si="14"/>
        <v/>
      </c>
    </row>
    <row r="93" spans="2:10" x14ac:dyDescent="0.35">
      <c r="B93" s="4">
        <f t="shared" si="13"/>
        <v>0</v>
      </c>
      <c r="D93" s="39" t="str">
        <f t="shared" si="15"/>
        <v/>
      </c>
      <c r="E93" s="37" t="str">
        <f t="shared" si="8"/>
        <v/>
      </c>
      <c r="F93" s="40" t="str">
        <f t="shared" si="9"/>
        <v/>
      </c>
      <c r="G93" s="31" t="str">
        <f t="shared" si="10"/>
        <v/>
      </c>
      <c r="H93" s="38">
        <f t="shared" si="11"/>
        <v>0</v>
      </c>
      <c r="I93" s="38">
        <f t="shared" si="12"/>
        <v>0</v>
      </c>
      <c r="J93" s="100" t="str">
        <f t="shared" si="14"/>
        <v/>
      </c>
    </row>
    <row r="94" spans="2:10" x14ac:dyDescent="0.35">
      <c r="B94" s="4">
        <f t="shared" si="13"/>
        <v>0</v>
      </c>
      <c r="D94" s="39" t="str">
        <f t="shared" si="15"/>
        <v/>
      </c>
      <c r="E94" s="37" t="str">
        <f t="shared" si="8"/>
        <v/>
      </c>
      <c r="F94" s="40" t="str">
        <f t="shared" si="9"/>
        <v/>
      </c>
      <c r="G94" s="31" t="str">
        <f t="shared" si="10"/>
        <v/>
      </c>
      <c r="H94" s="38">
        <f t="shared" si="11"/>
        <v>0</v>
      </c>
      <c r="I94" s="38">
        <f t="shared" si="12"/>
        <v>0</v>
      </c>
      <c r="J94" s="100" t="str">
        <f t="shared" si="14"/>
        <v/>
      </c>
    </row>
    <row r="95" spans="2:10" x14ac:dyDescent="0.35">
      <c r="B95" s="4">
        <f t="shared" si="13"/>
        <v>0</v>
      </c>
      <c r="D95" s="39" t="str">
        <f t="shared" si="15"/>
        <v/>
      </c>
      <c r="E95" s="37" t="str">
        <f t="shared" si="8"/>
        <v/>
      </c>
      <c r="F95" s="40" t="str">
        <f t="shared" si="9"/>
        <v/>
      </c>
      <c r="G95" s="31" t="str">
        <f t="shared" si="10"/>
        <v/>
      </c>
      <c r="H95" s="38">
        <f t="shared" si="11"/>
        <v>0</v>
      </c>
      <c r="I95" s="38">
        <f t="shared" si="12"/>
        <v>0</v>
      </c>
      <c r="J95" s="100" t="str">
        <f t="shared" si="14"/>
        <v/>
      </c>
    </row>
    <row r="96" spans="2:10" x14ac:dyDescent="0.35">
      <c r="B96" s="4">
        <f t="shared" si="13"/>
        <v>0</v>
      </c>
      <c r="D96" s="39" t="str">
        <f t="shared" si="15"/>
        <v/>
      </c>
      <c r="E96" s="37" t="str">
        <f t="shared" si="8"/>
        <v/>
      </c>
      <c r="F96" s="40" t="str">
        <f t="shared" si="9"/>
        <v/>
      </c>
      <c r="G96" s="31" t="str">
        <f t="shared" si="10"/>
        <v/>
      </c>
      <c r="H96" s="38">
        <f t="shared" si="11"/>
        <v>0</v>
      </c>
      <c r="I96" s="38">
        <f t="shared" si="12"/>
        <v>0</v>
      </c>
      <c r="J96" s="100" t="str">
        <f t="shared" si="14"/>
        <v/>
      </c>
    </row>
    <row r="97" spans="1:12" x14ac:dyDescent="0.35">
      <c r="B97" s="4">
        <f t="shared" si="13"/>
        <v>0</v>
      </c>
      <c r="D97" s="39" t="str">
        <f t="shared" si="15"/>
        <v/>
      </c>
      <c r="E97" s="37" t="str">
        <f t="shared" si="8"/>
        <v/>
      </c>
      <c r="F97" s="40" t="str">
        <f t="shared" si="9"/>
        <v/>
      </c>
      <c r="G97" s="31" t="str">
        <f t="shared" si="10"/>
        <v/>
      </c>
      <c r="H97" s="38">
        <f t="shared" si="11"/>
        <v>0</v>
      </c>
      <c r="I97" s="38">
        <f t="shared" si="12"/>
        <v>0</v>
      </c>
      <c r="J97" s="100" t="str">
        <f t="shared" si="14"/>
        <v/>
      </c>
    </row>
    <row r="98" spans="1:12" x14ac:dyDescent="0.35">
      <c r="B98" s="4">
        <f t="shared" si="13"/>
        <v>0</v>
      </c>
      <c r="D98" s="39" t="str">
        <f t="shared" si="15"/>
        <v/>
      </c>
      <c r="E98" s="37" t="str">
        <f t="shared" si="8"/>
        <v/>
      </c>
      <c r="F98" s="40" t="str">
        <f t="shared" si="9"/>
        <v/>
      </c>
      <c r="G98" s="31" t="str">
        <f t="shared" si="10"/>
        <v/>
      </c>
      <c r="H98" s="38">
        <f t="shared" si="11"/>
        <v>0</v>
      </c>
      <c r="I98" s="38">
        <f t="shared" si="12"/>
        <v>0</v>
      </c>
      <c r="J98" s="100" t="str">
        <f t="shared" si="14"/>
        <v/>
      </c>
    </row>
    <row r="99" spans="1:12" x14ac:dyDescent="0.35">
      <c r="B99" s="4">
        <f t="shared" si="13"/>
        <v>0</v>
      </c>
      <c r="D99" s="39" t="str">
        <f t="shared" si="15"/>
        <v/>
      </c>
      <c r="E99" s="37" t="str">
        <f t="shared" si="8"/>
        <v/>
      </c>
      <c r="F99" s="40" t="str">
        <f t="shared" si="9"/>
        <v/>
      </c>
      <c r="G99" s="31" t="str">
        <f t="shared" si="10"/>
        <v/>
      </c>
      <c r="H99" s="38">
        <f t="shared" si="11"/>
        <v>0</v>
      </c>
      <c r="I99" s="38">
        <f t="shared" si="12"/>
        <v>0</v>
      </c>
      <c r="J99" s="100" t="str">
        <f t="shared" si="14"/>
        <v/>
      </c>
    </row>
    <row r="100" spans="1:12" x14ac:dyDescent="0.35">
      <c r="B100" s="4">
        <f t="shared" si="13"/>
        <v>0</v>
      </c>
      <c r="D100" s="39" t="str">
        <f t="shared" si="15"/>
        <v/>
      </c>
      <c r="E100" s="37" t="str">
        <f t="shared" si="8"/>
        <v/>
      </c>
      <c r="F100" s="40" t="str">
        <f t="shared" si="9"/>
        <v/>
      </c>
      <c r="G100" s="31" t="str">
        <f t="shared" si="10"/>
        <v/>
      </c>
      <c r="H100" s="38">
        <f t="shared" si="11"/>
        <v>0</v>
      </c>
      <c r="I100" s="38">
        <f t="shared" si="12"/>
        <v>0</v>
      </c>
      <c r="J100" s="100" t="str">
        <f t="shared" si="14"/>
        <v/>
      </c>
    </row>
    <row r="101" spans="1:12" s="5" customFormat="1" x14ac:dyDescent="0.35">
      <c r="A101"/>
      <c r="B101" s="4">
        <f t="shared" ref="B101:B164" si="16">IF(E101="",0,1)</f>
        <v>0</v>
      </c>
      <c r="C101"/>
      <c r="D101" s="39" t="str">
        <f t="shared" ref="D101:D164" si="17">IF(E100="","",D100+1)</f>
        <v/>
      </c>
      <c r="E101" s="37" t="str">
        <f t="shared" si="8"/>
        <v/>
      </c>
      <c r="F101" s="40" t="str">
        <f t="shared" si="9"/>
        <v/>
      </c>
      <c r="G101" s="31" t="str">
        <f t="shared" si="10"/>
        <v/>
      </c>
      <c r="H101" s="38">
        <f t="shared" si="11"/>
        <v>0</v>
      </c>
      <c r="I101" s="38">
        <f t="shared" si="12"/>
        <v>0</v>
      </c>
      <c r="J101" s="100" t="str">
        <f t="shared" si="14"/>
        <v/>
      </c>
      <c r="K101"/>
      <c r="L101" s="74"/>
    </row>
    <row r="102" spans="1:12" x14ac:dyDescent="0.35">
      <c r="B102" s="4">
        <f t="shared" si="16"/>
        <v>0</v>
      </c>
      <c r="D102" s="39" t="str">
        <f t="shared" si="17"/>
        <v/>
      </c>
      <c r="E102" s="37" t="str">
        <f t="shared" si="8"/>
        <v/>
      </c>
      <c r="F102" s="40" t="str">
        <f t="shared" si="9"/>
        <v/>
      </c>
      <c r="G102" s="31" t="str">
        <f t="shared" si="10"/>
        <v/>
      </c>
      <c r="H102" s="38">
        <f t="shared" si="11"/>
        <v>0</v>
      </c>
      <c r="I102" s="38">
        <f t="shared" si="12"/>
        <v>0</v>
      </c>
      <c r="J102" s="100" t="str">
        <f t="shared" si="14"/>
        <v/>
      </c>
    </row>
    <row r="103" spans="1:12" x14ac:dyDescent="0.35">
      <c r="B103" s="4">
        <f t="shared" si="16"/>
        <v>0</v>
      </c>
      <c r="D103" s="39" t="str">
        <f t="shared" si="17"/>
        <v/>
      </c>
      <c r="E103" s="37" t="str">
        <f t="shared" si="8"/>
        <v/>
      </c>
      <c r="F103" s="40" t="str">
        <f t="shared" si="9"/>
        <v/>
      </c>
      <c r="G103" s="31" t="str">
        <f t="shared" si="10"/>
        <v/>
      </c>
      <c r="H103" s="38">
        <f t="shared" si="11"/>
        <v>0</v>
      </c>
      <c r="I103" s="38">
        <f t="shared" si="12"/>
        <v>0</v>
      </c>
      <c r="J103" s="100" t="str">
        <f t="shared" si="14"/>
        <v/>
      </c>
    </row>
    <row r="104" spans="1:12" x14ac:dyDescent="0.35">
      <c r="B104" s="4">
        <f t="shared" si="16"/>
        <v>0</v>
      </c>
      <c r="D104" s="39" t="str">
        <f t="shared" si="17"/>
        <v/>
      </c>
      <c r="E104" s="37" t="str">
        <f t="shared" si="8"/>
        <v/>
      </c>
      <c r="F104" s="40" t="str">
        <f t="shared" si="9"/>
        <v/>
      </c>
      <c r="G104" s="31" t="str">
        <f t="shared" si="10"/>
        <v/>
      </c>
      <c r="H104" s="38">
        <f t="shared" si="11"/>
        <v>0</v>
      </c>
      <c r="I104" s="38">
        <f t="shared" si="12"/>
        <v>0</v>
      </c>
      <c r="J104" s="100" t="str">
        <f t="shared" si="14"/>
        <v/>
      </c>
    </row>
    <row r="105" spans="1:12" x14ac:dyDescent="0.35">
      <c r="B105" s="4">
        <f t="shared" si="16"/>
        <v>0</v>
      </c>
      <c r="D105" s="39" t="str">
        <f t="shared" si="17"/>
        <v/>
      </c>
      <c r="E105" s="37" t="str">
        <f t="shared" si="8"/>
        <v/>
      </c>
      <c r="F105" s="40" t="str">
        <f t="shared" si="9"/>
        <v/>
      </c>
      <c r="G105" s="31" t="str">
        <f t="shared" si="10"/>
        <v/>
      </c>
      <c r="H105" s="38">
        <f t="shared" si="11"/>
        <v>0</v>
      </c>
      <c r="I105" s="38">
        <f t="shared" si="12"/>
        <v>0</v>
      </c>
      <c r="J105" s="100" t="str">
        <f t="shared" si="14"/>
        <v/>
      </c>
    </row>
    <row r="106" spans="1:12" x14ac:dyDescent="0.35">
      <c r="B106" s="4">
        <f t="shared" si="16"/>
        <v>0</v>
      </c>
      <c r="D106" s="39" t="str">
        <f t="shared" si="17"/>
        <v/>
      </c>
      <c r="E106" s="37" t="str">
        <f t="shared" si="8"/>
        <v/>
      </c>
      <c r="F106" s="40" t="str">
        <f t="shared" si="9"/>
        <v/>
      </c>
      <c r="G106" s="31" t="str">
        <f t="shared" si="10"/>
        <v/>
      </c>
      <c r="H106" s="38">
        <f t="shared" si="11"/>
        <v>0</v>
      </c>
      <c r="I106" s="38">
        <f t="shared" si="12"/>
        <v>0</v>
      </c>
      <c r="J106" s="100" t="str">
        <f t="shared" si="14"/>
        <v/>
      </c>
    </row>
    <row r="107" spans="1:12" x14ac:dyDescent="0.35">
      <c r="B107" s="4">
        <f t="shared" si="16"/>
        <v>0</v>
      </c>
      <c r="D107" s="39" t="str">
        <f t="shared" si="17"/>
        <v/>
      </c>
      <c r="E107" s="37" t="str">
        <f t="shared" si="8"/>
        <v/>
      </c>
      <c r="F107" s="40" t="str">
        <f t="shared" si="9"/>
        <v/>
      </c>
      <c r="G107" s="31" t="str">
        <f t="shared" si="10"/>
        <v/>
      </c>
      <c r="H107" s="38">
        <f t="shared" si="11"/>
        <v>0</v>
      </c>
      <c r="I107" s="38">
        <f t="shared" si="12"/>
        <v>0</v>
      </c>
      <c r="J107" s="100" t="str">
        <f t="shared" si="14"/>
        <v/>
      </c>
    </row>
    <row r="108" spans="1:12" x14ac:dyDescent="0.35">
      <c r="B108" s="4">
        <f t="shared" si="16"/>
        <v>0</v>
      </c>
      <c r="D108" s="39" t="str">
        <f t="shared" si="17"/>
        <v/>
      </c>
      <c r="E108" s="37" t="str">
        <f t="shared" si="8"/>
        <v/>
      </c>
      <c r="F108" s="40" t="str">
        <f t="shared" si="9"/>
        <v/>
      </c>
      <c r="G108" s="31" t="str">
        <f t="shared" si="10"/>
        <v/>
      </c>
      <c r="H108" s="38">
        <f t="shared" si="11"/>
        <v>0</v>
      </c>
      <c r="I108" s="38">
        <f t="shared" si="12"/>
        <v>0</v>
      </c>
      <c r="J108" s="100" t="str">
        <f t="shared" si="14"/>
        <v/>
      </c>
    </row>
    <row r="109" spans="1:12" x14ac:dyDescent="0.35">
      <c r="B109" s="4">
        <f t="shared" si="16"/>
        <v>0</v>
      </c>
      <c r="D109" s="39" t="str">
        <f t="shared" si="17"/>
        <v/>
      </c>
      <c r="E109" s="37" t="str">
        <f t="shared" si="8"/>
        <v/>
      </c>
      <c r="F109" s="40" t="str">
        <f t="shared" si="9"/>
        <v/>
      </c>
      <c r="G109" s="31" t="str">
        <f t="shared" si="10"/>
        <v/>
      </c>
      <c r="H109" s="38">
        <f t="shared" si="11"/>
        <v>0</v>
      </c>
      <c r="I109" s="38">
        <f t="shared" si="12"/>
        <v>0</v>
      </c>
      <c r="J109" s="100" t="str">
        <f t="shared" si="14"/>
        <v/>
      </c>
    </row>
    <row r="110" spans="1:12" x14ac:dyDescent="0.35">
      <c r="B110" s="4">
        <f t="shared" si="16"/>
        <v>0</v>
      </c>
      <c r="D110" s="39" t="str">
        <f t="shared" si="17"/>
        <v/>
      </c>
      <c r="E110" s="37" t="str">
        <f t="shared" si="8"/>
        <v/>
      </c>
      <c r="F110" s="40" t="str">
        <f t="shared" si="9"/>
        <v/>
      </c>
      <c r="G110" s="31" t="str">
        <f t="shared" si="10"/>
        <v/>
      </c>
      <c r="H110" s="38">
        <f t="shared" si="11"/>
        <v>0</v>
      </c>
      <c r="I110" s="38">
        <f t="shared" si="12"/>
        <v>0</v>
      </c>
      <c r="J110" s="100" t="str">
        <f t="shared" si="14"/>
        <v/>
      </c>
    </row>
    <row r="111" spans="1:12" x14ac:dyDescent="0.35">
      <c r="B111" s="4">
        <f t="shared" si="16"/>
        <v>0</v>
      </c>
      <c r="D111" s="39" t="str">
        <f t="shared" si="17"/>
        <v/>
      </c>
      <c r="E111" s="37" t="str">
        <f t="shared" si="8"/>
        <v/>
      </c>
      <c r="F111" s="40" t="str">
        <f t="shared" si="9"/>
        <v/>
      </c>
      <c r="G111" s="31" t="str">
        <f t="shared" si="10"/>
        <v/>
      </c>
      <c r="H111" s="38">
        <f t="shared" si="11"/>
        <v>0</v>
      </c>
      <c r="I111" s="38">
        <f t="shared" si="12"/>
        <v>0</v>
      </c>
      <c r="J111" s="100" t="str">
        <f t="shared" si="14"/>
        <v/>
      </c>
    </row>
    <row r="112" spans="1:12" x14ac:dyDescent="0.35">
      <c r="B112" s="4">
        <f t="shared" si="16"/>
        <v>0</v>
      </c>
      <c r="D112" s="39" t="str">
        <f t="shared" si="17"/>
        <v/>
      </c>
      <c r="E112" s="37" t="str">
        <f t="shared" si="8"/>
        <v/>
      </c>
      <c r="F112" s="40" t="str">
        <f t="shared" si="9"/>
        <v/>
      </c>
      <c r="G112" s="31" t="str">
        <f t="shared" si="10"/>
        <v/>
      </c>
      <c r="H112" s="38">
        <f t="shared" si="11"/>
        <v>0</v>
      </c>
      <c r="I112" s="38">
        <f t="shared" si="12"/>
        <v>0</v>
      </c>
      <c r="J112" s="100" t="str">
        <f t="shared" si="14"/>
        <v/>
      </c>
    </row>
    <row r="113" spans="2:10" x14ac:dyDescent="0.35">
      <c r="B113" s="4">
        <f t="shared" si="16"/>
        <v>0</v>
      </c>
      <c r="D113" s="39" t="str">
        <f t="shared" si="17"/>
        <v/>
      </c>
      <c r="E113" s="37" t="str">
        <f t="shared" si="8"/>
        <v/>
      </c>
      <c r="F113" s="40" t="str">
        <f t="shared" si="9"/>
        <v/>
      </c>
      <c r="G113" s="31" t="str">
        <f t="shared" si="10"/>
        <v/>
      </c>
      <c r="H113" s="38">
        <f t="shared" si="11"/>
        <v>0</v>
      </c>
      <c r="I113" s="38">
        <f t="shared" si="12"/>
        <v>0</v>
      </c>
      <c r="J113" s="100" t="str">
        <f t="shared" si="14"/>
        <v/>
      </c>
    </row>
    <row r="114" spans="2:10" x14ac:dyDescent="0.35">
      <c r="B114" s="4">
        <f t="shared" si="16"/>
        <v>0</v>
      </c>
      <c r="D114" s="39" t="str">
        <f t="shared" si="17"/>
        <v/>
      </c>
      <c r="E114" s="37" t="str">
        <f t="shared" si="8"/>
        <v/>
      </c>
      <c r="F114" s="40" t="str">
        <f t="shared" si="9"/>
        <v/>
      </c>
      <c r="G114" s="31" t="str">
        <f t="shared" si="10"/>
        <v/>
      </c>
      <c r="H114" s="38">
        <f t="shared" si="11"/>
        <v>0</v>
      </c>
      <c r="I114" s="38">
        <f t="shared" si="12"/>
        <v>0</v>
      </c>
      <c r="J114" s="100" t="str">
        <f t="shared" si="14"/>
        <v/>
      </c>
    </row>
    <row r="115" spans="2:10" x14ac:dyDescent="0.35">
      <c r="B115" s="4">
        <f t="shared" si="16"/>
        <v>0</v>
      </c>
      <c r="D115" s="39" t="str">
        <f t="shared" si="17"/>
        <v/>
      </c>
      <c r="E115" s="37" t="str">
        <f t="shared" si="8"/>
        <v/>
      </c>
      <c r="F115" s="40" t="str">
        <f t="shared" si="9"/>
        <v/>
      </c>
      <c r="G115" s="31" t="str">
        <f t="shared" si="10"/>
        <v/>
      </c>
      <c r="H115" s="38">
        <f t="shared" si="11"/>
        <v>0</v>
      </c>
      <c r="I115" s="38">
        <f t="shared" si="12"/>
        <v>0</v>
      </c>
      <c r="J115" s="100" t="str">
        <f t="shared" si="14"/>
        <v/>
      </c>
    </row>
    <row r="116" spans="2:10" x14ac:dyDescent="0.35">
      <c r="B116" s="4">
        <f t="shared" si="16"/>
        <v>0</v>
      </c>
      <c r="D116" s="39" t="str">
        <f t="shared" si="17"/>
        <v/>
      </c>
      <c r="E116" s="37" t="str">
        <f t="shared" si="8"/>
        <v/>
      </c>
      <c r="F116" s="40" t="str">
        <f t="shared" si="9"/>
        <v/>
      </c>
      <c r="G116" s="31" t="str">
        <f t="shared" si="10"/>
        <v/>
      </c>
      <c r="H116" s="38">
        <f t="shared" si="11"/>
        <v>0</v>
      </c>
      <c r="I116" s="38">
        <f t="shared" si="12"/>
        <v>0</v>
      </c>
      <c r="J116" s="100" t="str">
        <f t="shared" si="14"/>
        <v/>
      </c>
    </row>
    <row r="117" spans="2:10" x14ac:dyDescent="0.35">
      <c r="B117" s="4">
        <f t="shared" si="16"/>
        <v>0</v>
      </c>
      <c r="D117" s="39" t="str">
        <f t="shared" si="17"/>
        <v/>
      </c>
      <c r="E117" s="37" t="str">
        <f t="shared" si="8"/>
        <v/>
      </c>
      <c r="F117" s="40" t="str">
        <f t="shared" si="9"/>
        <v/>
      </c>
      <c r="G117" s="31" t="str">
        <f t="shared" si="10"/>
        <v/>
      </c>
      <c r="H117" s="38">
        <f t="shared" si="11"/>
        <v>0</v>
      </c>
      <c r="I117" s="38">
        <f t="shared" si="12"/>
        <v>0</v>
      </c>
      <c r="J117" s="100" t="str">
        <f t="shared" si="14"/>
        <v/>
      </c>
    </row>
    <row r="118" spans="2:10" x14ac:dyDescent="0.35">
      <c r="B118" s="4">
        <f t="shared" si="16"/>
        <v>0</v>
      </c>
      <c r="D118" s="39" t="str">
        <f t="shared" si="17"/>
        <v/>
      </c>
      <c r="E118" s="37" t="str">
        <f t="shared" si="8"/>
        <v/>
      </c>
      <c r="F118" s="40" t="str">
        <f t="shared" si="9"/>
        <v/>
      </c>
      <c r="G118" s="31" t="str">
        <f t="shared" si="10"/>
        <v/>
      </c>
      <c r="H118" s="38">
        <f t="shared" si="11"/>
        <v>0</v>
      </c>
      <c r="I118" s="38">
        <f t="shared" si="12"/>
        <v>0</v>
      </c>
      <c r="J118" s="100" t="str">
        <f t="shared" si="14"/>
        <v/>
      </c>
    </row>
    <row r="119" spans="2:10" x14ac:dyDescent="0.35">
      <c r="B119" s="4">
        <f t="shared" si="16"/>
        <v>0</v>
      </c>
      <c r="D119" s="39" t="str">
        <f t="shared" si="17"/>
        <v/>
      </c>
      <c r="E119" s="37" t="str">
        <f t="shared" si="8"/>
        <v/>
      </c>
      <c r="F119" s="40" t="str">
        <f t="shared" si="9"/>
        <v/>
      </c>
      <c r="G119" s="31" t="str">
        <f t="shared" si="10"/>
        <v/>
      </c>
      <c r="H119" s="38">
        <f t="shared" si="11"/>
        <v>0</v>
      </c>
      <c r="I119" s="38">
        <f t="shared" si="12"/>
        <v>0</v>
      </c>
      <c r="J119" s="100" t="str">
        <f t="shared" si="14"/>
        <v/>
      </c>
    </row>
    <row r="120" spans="2:10" x14ac:dyDescent="0.35">
      <c r="B120" s="4">
        <f t="shared" si="16"/>
        <v>0</v>
      </c>
      <c r="D120" s="39" t="str">
        <f t="shared" si="17"/>
        <v/>
      </c>
      <c r="E120" s="37" t="str">
        <f t="shared" si="8"/>
        <v/>
      </c>
      <c r="F120" s="40" t="str">
        <f t="shared" si="9"/>
        <v/>
      </c>
      <c r="G120" s="31" t="str">
        <f t="shared" si="10"/>
        <v/>
      </c>
      <c r="H120" s="38">
        <f t="shared" si="11"/>
        <v>0</v>
      </c>
      <c r="I120" s="38">
        <f t="shared" si="12"/>
        <v>0</v>
      </c>
      <c r="J120" s="100" t="str">
        <f t="shared" si="14"/>
        <v/>
      </c>
    </row>
    <row r="121" spans="2:10" x14ac:dyDescent="0.35">
      <c r="B121" s="4">
        <f t="shared" si="16"/>
        <v>0</v>
      </c>
      <c r="D121" s="39" t="str">
        <f t="shared" si="17"/>
        <v/>
      </c>
      <c r="E121" s="37" t="str">
        <f t="shared" si="8"/>
        <v/>
      </c>
      <c r="F121" s="40" t="str">
        <f t="shared" si="9"/>
        <v/>
      </c>
      <c r="G121" s="31" t="str">
        <f t="shared" si="10"/>
        <v/>
      </c>
      <c r="H121" s="38">
        <f t="shared" si="11"/>
        <v>0</v>
      </c>
      <c r="I121" s="38">
        <f t="shared" si="12"/>
        <v>0</v>
      </c>
      <c r="J121" s="100" t="str">
        <f t="shared" si="14"/>
        <v/>
      </c>
    </row>
    <row r="122" spans="2:10" x14ac:dyDescent="0.35">
      <c r="B122" s="4">
        <f t="shared" si="16"/>
        <v>0</v>
      </c>
      <c r="D122" s="39" t="str">
        <f t="shared" si="17"/>
        <v/>
      </c>
      <c r="E122" s="37" t="str">
        <f t="shared" si="8"/>
        <v/>
      </c>
      <c r="F122" s="40" t="str">
        <f t="shared" si="9"/>
        <v/>
      </c>
      <c r="G122" s="31" t="str">
        <f t="shared" si="10"/>
        <v/>
      </c>
      <c r="H122" s="38">
        <f t="shared" si="11"/>
        <v>0</v>
      </c>
      <c r="I122" s="38">
        <f t="shared" si="12"/>
        <v>0</v>
      </c>
      <c r="J122" s="100" t="str">
        <f t="shared" si="14"/>
        <v/>
      </c>
    </row>
    <row r="123" spans="2:10" x14ac:dyDescent="0.35">
      <c r="B123" s="4">
        <f t="shared" si="16"/>
        <v>0</v>
      </c>
      <c r="D123" s="39" t="str">
        <f t="shared" si="17"/>
        <v/>
      </c>
      <c r="E123" s="37" t="str">
        <f t="shared" si="8"/>
        <v/>
      </c>
      <c r="F123" s="40" t="str">
        <f t="shared" si="9"/>
        <v/>
      </c>
      <c r="G123" s="31" t="str">
        <f t="shared" si="10"/>
        <v/>
      </c>
      <c r="H123" s="38">
        <f t="shared" si="11"/>
        <v>0</v>
      </c>
      <c r="I123" s="38">
        <f t="shared" si="12"/>
        <v>0</v>
      </c>
      <c r="J123" s="100" t="str">
        <f t="shared" si="14"/>
        <v/>
      </c>
    </row>
    <row r="124" spans="2:10" x14ac:dyDescent="0.35">
      <c r="B124" s="4">
        <f t="shared" si="16"/>
        <v>0</v>
      </c>
      <c r="D124" s="39" t="str">
        <f t="shared" si="17"/>
        <v/>
      </c>
      <c r="E124" s="37" t="str">
        <f t="shared" si="8"/>
        <v/>
      </c>
      <c r="F124" s="40" t="str">
        <f t="shared" si="9"/>
        <v/>
      </c>
      <c r="G124" s="31" t="str">
        <f t="shared" si="10"/>
        <v/>
      </c>
      <c r="H124" s="38">
        <f t="shared" si="11"/>
        <v>0</v>
      </c>
      <c r="I124" s="38">
        <f t="shared" si="12"/>
        <v>0</v>
      </c>
      <c r="J124" s="100" t="str">
        <f t="shared" si="14"/>
        <v/>
      </c>
    </row>
    <row r="125" spans="2:10" x14ac:dyDescent="0.35">
      <c r="B125" s="4">
        <f t="shared" si="16"/>
        <v>0</v>
      </c>
      <c r="D125" s="39" t="str">
        <f t="shared" si="17"/>
        <v/>
      </c>
      <c r="E125" s="37" t="str">
        <f t="shared" si="8"/>
        <v/>
      </c>
      <c r="F125" s="40" t="str">
        <f t="shared" si="9"/>
        <v/>
      </c>
      <c r="G125" s="31" t="str">
        <f t="shared" si="10"/>
        <v/>
      </c>
      <c r="H125" s="38">
        <f t="shared" si="11"/>
        <v>0</v>
      </c>
      <c r="I125" s="38">
        <f t="shared" si="12"/>
        <v>0</v>
      </c>
      <c r="J125" s="100" t="str">
        <f t="shared" si="14"/>
        <v/>
      </c>
    </row>
    <row r="126" spans="2:10" x14ac:dyDescent="0.35">
      <c r="B126" s="4">
        <f t="shared" si="16"/>
        <v>0</v>
      </c>
      <c r="D126" s="39" t="str">
        <f t="shared" si="17"/>
        <v/>
      </c>
      <c r="E126" s="37" t="str">
        <f t="shared" si="8"/>
        <v/>
      </c>
      <c r="F126" s="40" t="str">
        <f t="shared" si="9"/>
        <v/>
      </c>
      <c r="G126" s="31" t="str">
        <f t="shared" si="10"/>
        <v/>
      </c>
      <c r="H126" s="38">
        <f t="shared" si="11"/>
        <v>0</v>
      </c>
      <c r="I126" s="38">
        <f t="shared" si="12"/>
        <v>0</v>
      </c>
      <c r="J126" s="100" t="str">
        <f t="shared" si="14"/>
        <v/>
      </c>
    </row>
    <row r="127" spans="2:10" x14ac:dyDescent="0.35">
      <c r="B127" s="4">
        <f t="shared" si="16"/>
        <v>0</v>
      </c>
      <c r="D127" s="39" t="str">
        <f t="shared" si="17"/>
        <v/>
      </c>
      <c r="E127" s="37" t="str">
        <f t="shared" si="8"/>
        <v/>
      </c>
      <c r="F127" s="40" t="str">
        <f t="shared" si="9"/>
        <v/>
      </c>
      <c r="G127" s="31" t="str">
        <f t="shared" si="10"/>
        <v/>
      </c>
      <c r="H127" s="38">
        <f t="shared" si="11"/>
        <v>0</v>
      </c>
      <c r="I127" s="38">
        <f t="shared" si="12"/>
        <v>0</v>
      </c>
      <c r="J127" s="100" t="str">
        <f t="shared" si="14"/>
        <v/>
      </c>
    </row>
    <row r="128" spans="2:10" x14ac:dyDescent="0.35">
      <c r="B128" s="4">
        <f t="shared" si="16"/>
        <v>0</v>
      </c>
      <c r="D128" s="39" t="str">
        <f t="shared" si="17"/>
        <v/>
      </c>
      <c r="E128" s="37" t="str">
        <f t="shared" si="8"/>
        <v/>
      </c>
      <c r="F128" s="40" t="str">
        <f t="shared" si="9"/>
        <v/>
      </c>
      <c r="G128" s="31" t="str">
        <f t="shared" si="10"/>
        <v/>
      </c>
      <c r="H128" s="38">
        <f t="shared" si="11"/>
        <v>0</v>
      </c>
      <c r="I128" s="38">
        <f t="shared" si="12"/>
        <v>0</v>
      </c>
      <c r="J128" s="100" t="str">
        <f t="shared" si="14"/>
        <v/>
      </c>
    </row>
    <row r="129" spans="2:10" x14ac:dyDescent="0.35">
      <c r="B129" s="4">
        <f t="shared" si="16"/>
        <v>0</v>
      </c>
      <c r="D129" s="39" t="str">
        <f t="shared" si="17"/>
        <v/>
      </c>
      <c r="E129" s="37" t="str">
        <f t="shared" si="8"/>
        <v/>
      </c>
      <c r="F129" s="40" t="str">
        <f t="shared" si="9"/>
        <v/>
      </c>
      <c r="G129" s="31" t="str">
        <f t="shared" si="10"/>
        <v/>
      </c>
      <c r="H129" s="38">
        <f t="shared" si="11"/>
        <v>0</v>
      </c>
      <c r="I129" s="38">
        <f t="shared" si="12"/>
        <v>0</v>
      </c>
      <c r="J129" s="100" t="str">
        <f t="shared" si="14"/>
        <v/>
      </c>
    </row>
    <row r="130" spans="2:10" x14ac:dyDescent="0.35">
      <c r="B130" s="4">
        <f t="shared" si="16"/>
        <v>0</v>
      </c>
      <c r="D130" s="39" t="str">
        <f t="shared" si="17"/>
        <v/>
      </c>
      <c r="E130" s="37" t="str">
        <f t="shared" si="8"/>
        <v/>
      </c>
      <c r="F130" s="40" t="str">
        <f t="shared" si="9"/>
        <v/>
      </c>
      <c r="G130" s="31" t="str">
        <f t="shared" si="10"/>
        <v/>
      </c>
      <c r="H130" s="38">
        <f t="shared" si="11"/>
        <v>0</v>
      </c>
      <c r="I130" s="38">
        <f t="shared" si="12"/>
        <v>0</v>
      </c>
      <c r="J130" s="100" t="str">
        <f t="shared" si="14"/>
        <v/>
      </c>
    </row>
    <row r="131" spans="2:10" x14ac:dyDescent="0.35">
      <c r="B131" s="4">
        <f t="shared" si="16"/>
        <v>0</v>
      </c>
      <c r="D131" s="39" t="str">
        <f t="shared" si="17"/>
        <v/>
      </c>
      <c r="E131" s="37" t="str">
        <f t="shared" si="8"/>
        <v/>
      </c>
      <c r="F131" s="40" t="str">
        <f t="shared" si="9"/>
        <v/>
      </c>
      <c r="G131" s="31" t="str">
        <f t="shared" si="10"/>
        <v/>
      </c>
      <c r="H131" s="38">
        <f t="shared" si="11"/>
        <v>0</v>
      </c>
      <c r="I131" s="38">
        <f t="shared" si="12"/>
        <v>0</v>
      </c>
      <c r="J131" s="100" t="str">
        <f t="shared" si="14"/>
        <v/>
      </c>
    </row>
    <row r="132" spans="2:10" x14ac:dyDescent="0.35">
      <c r="B132" s="4">
        <f t="shared" si="16"/>
        <v>0</v>
      </c>
      <c r="D132" s="39" t="str">
        <f t="shared" si="17"/>
        <v/>
      </c>
      <c r="E132" s="37" t="str">
        <f t="shared" si="8"/>
        <v/>
      </c>
      <c r="F132" s="40" t="str">
        <f t="shared" si="9"/>
        <v/>
      </c>
      <c r="G132" s="31" t="str">
        <f t="shared" si="10"/>
        <v/>
      </c>
      <c r="H132" s="38">
        <f t="shared" si="11"/>
        <v>0</v>
      </c>
      <c r="I132" s="38">
        <f t="shared" si="12"/>
        <v>0</v>
      </c>
      <c r="J132" s="100" t="str">
        <f t="shared" si="14"/>
        <v/>
      </c>
    </row>
    <row r="133" spans="2:10" x14ac:dyDescent="0.35">
      <c r="B133" s="4">
        <f t="shared" si="16"/>
        <v>0</v>
      </c>
      <c r="D133" s="39" t="str">
        <f t="shared" si="17"/>
        <v/>
      </c>
      <c r="E133" s="37" t="str">
        <f t="shared" si="8"/>
        <v/>
      </c>
      <c r="F133" s="40" t="str">
        <f t="shared" si="9"/>
        <v/>
      </c>
      <c r="G133" s="31" t="str">
        <f t="shared" si="10"/>
        <v/>
      </c>
      <c r="H133" s="38">
        <f t="shared" si="11"/>
        <v>0</v>
      </c>
      <c r="I133" s="38">
        <f t="shared" si="12"/>
        <v>0</v>
      </c>
      <c r="J133" s="100" t="str">
        <f t="shared" si="14"/>
        <v/>
      </c>
    </row>
    <row r="134" spans="2:10" x14ac:dyDescent="0.35">
      <c r="B134" s="4">
        <f t="shared" si="16"/>
        <v>0</v>
      </c>
      <c r="D134" s="39" t="str">
        <f t="shared" si="17"/>
        <v/>
      </c>
      <c r="E134" s="37" t="str">
        <f t="shared" si="8"/>
        <v/>
      </c>
      <c r="F134" s="40" t="str">
        <f t="shared" si="9"/>
        <v/>
      </c>
      <c r="G134" s="31" t="str">
        <f t="shared" si="10"/>
        <v/>
      </c>
      <c r="H134" s="38">
        <f t="shared" si="11"/>
        <v>0</v>
      </c>
      <c r="I134" s="38">
        <f t="shared" si="12"/>
        <v>0</v>
      </c>
      <c r="J134" s="100" t="str">
        <f t="shared" si="14"/>
        <v/>
      </c>
    </row>
    <row r="135" spans="2:10" x14ac:dyDescent="0.35">
      <c r="B135" s="4">
        <f t="shared" si="16"/>
        <v>0</v>
      </c>
      <c r="D135" s="39" t="str">
        <f t="shared" si="17"/>
        <v/>
      </c>
      <c r="E135" s="37" t="str">
        <f t="shared" si="8"/>
        <v/>
      </c>
      <c r="F135" s="40" t="str">
        <f t="shared" si="9"/>
        <v/>
      </c>
      <c r="G135" s="31" t="str">
        <f t="shared" si="10"/>
        <v/>
      </c>
      <c r="H135" s="38">
        <f t="shared" si="11"/>
        <v>0</v>
      </c>
      <c r="I135" s="38">
        <f t="shared" si="12"/>
        <v>0</v>
      </c>
      <c r="J135" s="100" t="str">
        <f t="shared" si="14"/>
        <v/>
      </c>
    </row>
    <row r="136" spans="2:10" x14ac:dyDescent="0.35">
      <c r="B136" s="4">
        <f t="shared" si="16"/>
        <v>0</v>
      </c>
      <c r="D136" s="39" t="str">
        <f t="shared" si="17"/>
        <v/>
      </c>
      <c r="E136" s="37" t="str">
        <f t="shared" si="8"/>
        <v/>
      </c>
      <c r="F136" s="40" t="str">
        <f t="shared" si="9"/>
        <v/>
      </c>
      <c r="G136" s="31" t="str">
        <f t="shared" si="10"/>
        <v/>
      </c>
      <c r="H136" s="38">
        <f t="shared" si="11"/>
        <v>0</v>
      </c>
      <c r="I136" s="38">
        <f t="shared" si="12"/>
        <v>0</v>
      </c>
      <c r="J136" s="100" t="str">
        <f t="shared" si="14"/>
        <v/>
      </c>
    </row>
    <row r="137" spans="2:10" x14ac:dyDescent="0.35">
      <c r="B137" s="4">
        <f t="shared" si="16"/>
        <v>0</v>
      </c>
      <c r="D137" s="39" t="str">
        <f t="shared" si="17"/>
        <v/>
      </c>
      <c r="E137" s="37" t="str">
        <f t="shared" ref="E137:E200" si="18">IFERROR(IF(Filter_BB="","",VLOOKUP(D137&amp;Filter_BB,T_Jurnal,5,0)),"")</f>
        <v/>
      </c>
      <c r="F137" s="40" t="str">
        <f t="shared" ref="F137:F200" si="19">IF(E137="","",VLOOKUP(D137&amp;Filter_BB,T_Jurnal,6,0))</f>
        <v/>
      </c>
      <c r="G137" s="31" t="str">
        <f t="shared" ref="G137:G200" si="20">IF(E137="","",VLOOKUP(D137&amp;Filter_BB,T_Jurnal,7,0))</f>
        <v/>
      </c>
      <c r="H137" s="38">
        <f t="shared" ref="H137:H200" si="21">IF(E137="",0,VLOOKUP(D137&amp;Filter_BB,T_Jurnal,10,0))</f>
        <v>0</v>
      </c>
      <c r="I137" s="38">
        <f t="shared" ref="I137:I200" si="22">IF(E137="",0,VLOOKUP(D137&amp;Filter_BB,T_Jurnal,11,0))</f>
        <v>0</v>
      </c>
      <c r="J137" s="100" t="str">
        <f t="shared" si="14"/>
        <v/>
      </c>
    </row>
    <row r="138" spans="2:10" x14ac:dyDescent="0.35">
      <c r="B138" s="4">
        <f t="shared" si="16"/>
        <v>0</v>
      </c>
      <c r="D138" s="39" t="str">
        <f t="shared" si="17"/>
        <v/>
      </c>
      <c r="E138" s="37" t="str">
        <f t="shared" si="18"/>
        <v/>
      </c>
      <c r="F138" s="40" t="str">
        <f t="shared" si="19"/>
        <v/>
      </c>
      <c r="G138" s="31" t="str">
        <f t="shared" si="20"/>
        <v/>
      </c>
      <c r="H138" s="38">
        <f t="shared" si="21"/>
        <v>0</v>
      </c>
      <c r="I138" s="38">
        <f t="shared" si="22"/>
        <v>0</v>
      </c>
      <c r="J138" s="100" t="str">
        <f t="shared" ref="J138:J201" si="23">IF(E137="","",IF($M$3="Db",J137+H138-I138,J137+I138-H138))</f>
        <v/>
      </c>
    </row>
    <row r="139" spans="2:10" x14ac:dyDescent="0.35">
      <c r="B139" s="4">
        <f t="shared" si="16"/>
        <v>0</v>
      </c>
      <c r="D139" s="39" t="str">
        <f t="shared" si="17"/>
        <v/>
      </c>
      <c r="E139" s="37" t="str">
        <f t="shared" si="18"/>
        <v/>
      </c>
      <c r="F139" s="40" t="str">
        <f t="shared" si="19"/>
        <v/>
      </c>
      <c r="G139" s="31" t="str">
        <f t="shared" si="20"/>
        <v/>
      </c>
      <c r="H139" s="38">
        <f t="shared" si="21"/>
        <v>0</v>
      </c>
      <c r="I139" s="38">
        <f t="shared" si="22"/>
        <v>0</v>
      </c>
      <c r="J139" s="100" t="str">
        <f t="shared" si="23"/>
        <v/>
      </c>
    </row>
    <row r="140" spans="2:10" x14ac:dyDescent="0.35">
      <c r="B140" s="4">
        <f t="shared" si="16"/>
        <v>0</v>
      </c>
      <c r="D140" s="39" t="str">
        <f t="shared" si="17"/>
        <v/>
      </c>
      <c r="E140" s="37" t="str">
        <f t="shared" si="18"/>
        <v/>
      </c>
      <c r="F140" s="40" t="str">
        <f t="shared" si="19"/>
        <v/>
      </c>
      <c r="G140" s="31" t="str">
        <f t="shared" si="20"/>
        <v/>
      </c>
      <c r="H140" s="38">
        <f t="shared" si="21"/>
        <v>0</v>
      </c>
      <c r="I140" s="38">
        <f t="shared" si="22"/>
        <v>0</v>
      </c>
      <c r="J140" s="100" t="str">
        <f t="shared" si="23"/>
        <v/>
      </c>
    </row>
    <row r="141" spans="2:10" x14ac:dyDescent="0.35">
      <c r="B141" s="4">
        <f t="shared" si="16"/>
        <v>0</v>
      </c>
      <c r="D141" s="39" t="str">
        <f t="shared" si="17"/>
        <v/>
      </c>
      <c r="E141" s="37" t="str">
        <f t="shared" si="18"/>
        <v/>
      </c>
      <c r="F141" s="40" t="str">
        <f t="shared" si="19"/>
        <v/>
      </c>
      <c r="G141" s="31" t="str">
        <f t="shared" si="20"/>
        <v/>
      </c>
      <c r="H141" s="38">
        <f t="shared" si="21"/>
        <v>0</v>
      </c>
      <c r="I141" s="38">
        <f t="shared" si="22"/>
        <v>0</v>
      </c>
      <c r="J141" s="100" t="str">
        <f t="shared" si="23"/>
        <v/>
      </c>
    </row>
    <row r="142" spans="2:10" x14ac:dyDescent="0.35">
      <c r="B142" s="4">
        <f t="shared" si="16"/>
        <v>0</v>
      </c>
      <c r="D142" s="39" t="str">
        <f t="shared" si="17"/>
        <v/>
      </c>
      <c r="E142" s="37" t="str">
        <f t="shared" si="18"/>
        <v/>
      </c>
      <c r="F142" s="40" t="str">
        <f t="shared" si="19"/>
        <v/>
      </c>
      <c r="G142" s="31" t="str">
        <f t="shared" si="20"/>
        <v/>
      </c>
      <c r="H142" s="38">
        <f t="shared" si="21"/>
        <v>0</v>
      </c>
      <c r="I142" s="38">
        <f t="shared" si="22"/>
        <v>0</v>
      </c>
      <c r="J142" s="100" t="str">
        <f t="shared" si="23"/>
        <v/>
      </c>
    </row>
    <row r="143" spans="2:10" x14ac:dyDescent="0.35">
      <c r="B143" s="4">
        <f t="shared" si="16"/>
        <v>0</v>
      </c>
      <c r="D143" s="39" t="str">
        <f t="shared" si="17"/>
        <v/>
      </c>
      <c r="E143" s="37" t="str">
        <f t="shared" si="18"/>
        <v/>
      </c>
      <c r="F143" s="40" t="str">
        <f t="shared" si="19"/>
        <v/>
      </c>
      <c r="G143" s="31" t="str">
        <f t="shared" si="20"/>
        <v/>
      </c>
      <c r="H143" s="38">
        <f t="shared" si="21"/>
        <v>0</v>
      </c>
      <c r="I143" s="38">
        <f t="shared" si="22"/>
        <v>0</v>
      </c>
      <c r="J143" s="100" t="str">
        <f t="shared" si="23"/>
        <v/>
      </c>
    </row>
    <row r="144" spans="2:10" x14ac:dyDescent="0.35">
      <c r="B144" s="4">
        <f t="shared" si="16"/>
        <v>0</v>
      </c>
      <c r="D144" s="39" t="str">
        <f t="shared" si="17"/>
        <v/>
      </c>
      <c r="E144" s="37" t="str">
        <f t="shared" si="18"/>
        <v/>
      </c>
      <c r="F144" s="40" t="str">
        <f t="shared" si="19"/>
        <v/>
      </c>
      <c r="G144" s="31" t="str">
        <f t="shared" si="20"/>
        <v/>
      </c>
      <c r="H144" s="38">
        <f t="shared" si="21"/>
        <v>0</v>
      </c>
      <c r="I144" s="38">
        <f t="shared" si="22"/>
        <v>0</v>
      </c>
      <c r="J144" s="100" t="str">
        <f t="shared" si="23"/>
        <v/>
      </c>
    </row>
    <row r="145" spans="2:10" x14ac:dyDescent="0.35">
      <c r="B145" s="4">
        <f t="shared" si="16"/>
        <v>0</v>
      </c>
      <c r="D145" s="39" t="str">
        <f t="shared" si="17"/>
        <v/>
      </c>
      <c r="E145" s="37" t="str">
        <f t="shared" si="18"/>
        <v/>
      </c>
      <c r="F145" s="40" t="str">
        <f t="shared" si="19"/>
        <v/>
      </c>
      <c r="G145" s="31" t="str">
        <f t="shared" si="20"/>
        <v/>
      </c>
      <c r="H145" s="38">
        <f t="shared" si="21"/>
        <v>0</v>
      </c>
      <c r="I145" s="38">
        <f t="shared" si="22"/>
        <v>0</v>
      </c>
      <c r="J145" s="100" t="str">
        <f t="shared" si="23"/>
        <v/>
      </c>
    </row>
    <row r="146" spans="2:10" x14ac:dyDescent="0.35">
      <c r="B146" s="4">
        <f t="shared" si="16"/>
        <v>0</v>
      </c>
      <c r="D146" s="39" t="str">
        <f t="shared" si="17"/>
        <v/>
      </c>
      <c r="E146" s="37" t="str">
        <f t="shared" si="18"/>
        <v/>
      </c>
      <c r="F146" s="40" t="str">
        <f t="shared" si="19"/>
        <v/>
      </c>
      <c r="G146" s="31" t="str">
        <f t="shared" si="20"/>
        <v/>
      </c>
      <c r="H146" s="38">
        <f t="shared" si="21"/>
        <v>0</v>
      </c>
      <c r="I146" s="38">
        <f t="shared" si="22"/>
        <v>0</v>
      </c>
      <c r="J146" s="100" t="str">
        <f t="shared" si="23"/>
        <v/>
      </c>
    </row>
    <row r="147" spans="2:10" x14ac:dyDescent="0.35">
      <c r="B147" s="4">
        <f t="shared" si="16"/>
        <v>0</v>
      </c>
      <c r="D147" s="39" t="str">
        <f t="shared" si="17"/>
        <v/>
      </c>
      <c r="E147" s="37" t="str">
        <f t="shared" si="18"/>
        <v/>
      </c>
      <c r="F147" s="40" t="str">
        <f t="shared" si="19"/>
        <v/>
      </c>
      <c r="G147" s="31" t="str">
        <f t="shared" si="20"/>
        <v/>
      </c>
      <c r="H147" s="38">
        <f t="shared" si="21"/>
        <v>0</v>
      </c>
      <c r="I147" s="38">
        <f t="shared" si="22"/>
        <v>0</v>
      </c>
      <c r="J147" s="100" t="str">
        <f t="shared" si="23"/>
        <v/>
      </c>
    </row>
    <row r="148" spans="2:10" x14ac:dyDescent="0.35">
      <c r="B148" s="4">
        <f t="shared" si="16"/>
        <v>0</v>
      </c>
      <c r="D148" s="39" t="str">
        <f t="shared" si="17"/>
        <v/>
      </c>
      <c r="E148" s="37" t="str">
        <f t="shared" si="18"/>
        <v/>
      </c>
      <c r="F148" s="40" t="str">
        <f t="shared" si="19"/>
        <v/>
      </c>
      <c r="G148" s="31" t="str">
        <f t="shared" si="20"/>
        <v/>
      </c>
      <c r="H148" s="38">
        <f t="shared" si="21"/>
        <v>0</v>
      </c>
      <c r="I148" s="38">
        <f t="shared" si="22"/>
        <v>0</v>
      </c>
      <c r="J148" s="100" t="str">
        <f t="shared" si="23"/>
        <v/>
      </c>
    </row>
    <row r="149" spans="2:10" x14ac:dyDescent="0.35">
      <c r="B149" s="4">
        <f t="shared" si="16"/>
        <v>0</v>
      </c>
      <c r="D149" s="39" t="str">
        <f t="shared" si="17"/>
        <v/>
      </c>
      <c r="E149" s="37" t="str">
        <f t="shared" si="18"/>
        <v/>
      </c>
      <c r="F149" s="40" t="str">
        <f t="shared" si="19"/>
        <v/>
      </c>
      <c r="G149" s="31" t="str">
        <f t="shared" si="20"/>
        <v/>
      </c>
      <c r="H149" s="38">
        <f t="shared" si="21"/>
        <v>0</v>
      </c>
      <c r="I149" s="38">
        <f t="shared" si="22"/>
        <v>0</v>
      </c>
      <c r="J149" s="100" t="str">
        <f t="shared" si="23"/>
        <v/>
      </c>
    </row>
    <row r="150" spans="2:10" x14ac:dyDescent="0.35">
      <c r="B150" s="4">
        <f t="shared" si="16"/>
        <v>0</v>
      </c>
      <c r="D150" s="39" t="str">
        <f t="shared" si="17"/>
        <v/>
      </c>
      <c r="E150" s="37" t="str">
        <f t="shared" si="18"/>
        <v/>
      </c>
      <c r="F150" s="40" t="str">
        <f t="shared" si="19"/>
        <v/>
      </c>
      <c r="G150" s="31" t="str">
        <f t="shared" si="20"/>
        <v/>
      </c>
      <c r="H150" s="38">
        <f t="shared" si="21"/>
        <v>0</v>
      </c>
      <c r="I150" s="38">
        <f t="shared" si="22"/>
        <v>0</v>
      </c>
      <c r="J150" s="100" t="str">
        <f t="shared" si="23"/>
        <v/>
      </c>
    </row>
    <row r="151" spans="2:10" x14ac:dyDescent="0.35">
      <c r="B151" s="4">
        <f t="shared" si="16"/>
        <v>0</v>
      </c>
      <c r="D151" s="39" t="str">
        <f t="shared" si="17"/>
        <v/>
      </c>
      <c r="E151" s="37" t="str">
        <f t="shared" si="18"/>
        <v/>
      </c>
      <c r="F151" s="40" t="str">
        <f t="shared" si="19"/>
        <v/>
      </c>
      <c r="G151" s="31" t="str">
        <f t="shared" si="20"/>
        <v/>
      </c>
      <c r="H151" s="38">
        <f t="shared" si="21"/>
        <v>0</v>
      </c>
      <c r="I151" s="38">
        <f t="shared" si="22"/>
        <v>0</v>
      </c>
      <c r="J151" s="100" t="str">
        <f t="shared" si="23"/>
        <v/>
      </c>
    </row>
    <row r="152" spans="2:10" x14ac:dyDescent="0.35">
      <c r="B152" s="4">
        <f t="shared" si="16"/>
        <v>0</v>
      </c>
      <c r="D152" s="39" t="str">
        <f t="shared" si="17"/>
        <v/>
      </c>
      <c r="E152" s="37" t="str">
        <f t="shared" si="18"/>
        <v/>
      </c>
      <c r="F152" s="40" t="str">
        <f t="shared" si="19"/>
        <v/>
      </c>
      <c r="G152" s="31" t="str">
        <f t="shared" si="20"/>
        <v/>
      </c>
      <c r="H152" s="38">
        <f t="shared" si="21"/>
        <v>0</v>
      </c>
      <c r="I152" s="38">
        <f t="shared" si="22"/>
        <v>0</v>
      </c>
      <c r="J152" s="100" t="str">
        <f t="shared" si="23"/>
        <v/>
      </c>
    </row>
    <row r="153" spans="2:10" x14ac:dyDescent="0.35">
      <c r="B153" s="4">
        <f t="shared" si="16"/>
        <v>0</v>
      </c>
      <c r="D153" s="39" t="str">
        <f t="shared" si="17"/>
        <v/>
      </c>
      <c r="E153" s="37" t="str">
        <f t="shared" si="18"/>
        <v/>
      </c>
      <c r="F153" s="40" t="str">
        <f t="shared" si="19"/>
        <v/>
      </c>
      <c r="G153" s="31" t="str">
        <f t="shared" si="20"/>
        <v/>
      </c>
      <c r="H153" s="38">
        <f t="shared" si="21"/>
        <v>0</v>
      </c>
      <c r="I153" s="38">
        <f t="shared" si="22"/>
        <v>0</v>
      </c>
      <c r="J153" s="100" t="str">
        <f t="shared" si="23"/>
        <v/>
      </c>
    </row>
    <row r="154" spans="2:10" x14ac:dyDescent="0.35">
      <c r="B154" s="4">
        <f t="shared" si="16"/>
        <v>0</v>
      </c>
      <c r="D154" s="39" t="str">
        <f t="shared" si="17"/>
        <v/>
      </c>
      <c r="E154" s="37" t="str">
        <f t="shared" si="18"/>
        <v/>
      </c>
      <c r="F154" s="40" t="str">
        <f t="shared" si="19"/>
        <v/>
      </c>
      <c r="G154" s="31" t="str">
        <f t="shared" si="20"/>
        <v/>
      </c>
      <c r="H154" s="38">
        <f t="shared" si="21"/>
        <v>0</v>
      </c>
      <c r="I154" s="38">
        <f t="shared" si="22"/>
        <v>0</v>
      </c>
      <c r="J154" s="100" t="str">
        <f t="shared" si="23"/>
        <v/>
      </c>
    </row>
    <row r="155" spans="2:10" x14ac:dyDescent="0.35">
      <c r="B155" s="4">
        <f t="shared" si="16"/>
        <v>0</v>
      </c>
      <c r="D155" s="39" t="str">
        <f t="shared" si="17"/>
        <v/>
      </c>
      <c r="E155" s="37" t="str">
        <f t="shared" si="18"/>
        <v/>
      </c>
      <c r="F155" s="40" t="str">
        <f t="shared" si="19"/>
        <v/>
      </c>
      <c r="G155" s="31" t="str">
        <f t="shared" si="20"/>
        <v/>
      </c>
      <c r="H155" s="38">
        <f t="shared" si="21"/>
        <v>0</v>
      </c>
      <c r="I155" s="38">
        <f t="shared" si="22"/>
        <v>0</v>
      </c>
      <c r="J155" s="100" t="str">
        <f t="shared" si="23"/>
        <v/>
      </c>
    </row>
    <row r="156" spans="2:10" x14ac:dyDescent="0.35">
      <c r="B156" s="4">
        <f t="shared" si="16"/>
        <v>0</v>
      </c>
      <c r="D156" s="39" t="str">
        <f t="shared" si="17"/>
        <v/>
      </c>
      <c r="E156" s="37" t="str">
        <f t="shared" si="18"/>
        <v/>
      </c>
      <c r="F156" s="40" t="str">
        <f t="shared" si="19"/>
        <v/>
      </c>
      <c r="G156" s="31" t="str">
        <f t="shared" si="20"/>
        <v/>
      </c>
      <c r="H156" s="38">
        <f t="shared" si="21"/>
        <v>0</v>
      </c>
      <c r="I156" s="38">
        <f t="shared" si="22"/>
        <v>0</v>
      </c>
      <c r="J156" s="100" t="str">
        <f t="shared" si="23"/>
        <v/>
      </c>
    </row>
    <row r="157" spans="2:10" x14ac:dyDescent="0.35">
      <c r="B157" s="4">
        <f t="shared" si="16"/>
        <v>0</v>
      </c>
      <c r="D157" s="39" t="str">
        <f t="shared" si="17"/>
        <v/>
      </c>
      <c r="E157" s="37" t="str">
        <f t="shared" si="18"/>
        <v/>
      </c>
      <c r="F157" s="40" t="str">
        <f t="shared" si="19"/>
        <v/>
      </c>
      <c r="G157" s="31" t="str">
        <f t="shared" si="20"/>
        <v/>
      </c>
      <c r="H157" s="38">
        <f t="shared" si="21"/>
        <v>0</v>
      </c>
      <c r="I157" s="38">
        <f t="shared" si="22"/>
        <v>0</v>
      </c>
      <c r="J157" s="100" t="str">
        <f t="shared" si="23"/>
        <v/>
      </c>
    </row>
    <row r="158" spans="2:10" x14ac:dyDescent="0.35">
      <c r="B158" s="4">
        <f t="shared" si="16"/>
        <v>0</v>
      </c>
      <c r="D158" s="39" t="str">
        <f t="shared" si="17"/>
        <v/>
      </c>
      <c r="E158" s="37" t="str">
        <f t="shared" si="18"/>
        <v/>
      </c>
      <c r="F158" s="40" t="str">
        <f t="shared" si="19"/>
        <v/>
      </c>
      <c r="G158" s="31" t="str">
        <f t="shared" si="20"/>
        <v/>
      </c>
      <c r="H158" s="38">
        <f t="shared" si="21"/>
        <v>0</v>
      </c>
      <c r="I158" s="38">
        <f t="shared" si="22"/>
        <v>0</v>
      </c>
      <c r="J158" s="100" t="str">
        <f t="shared" si="23"/>
        <v/>
      </c>
    </row>
    <row r="159" spans="2:10" x14ac:dyDescent="0.35">
      <c r="B159" s="4">
        <f t="shared" si="16"/>
        <v>0</v>
      </c>
      <c r="D159" s="39" t="str">
        <f t="shared" si="17"/>
        <v/>
      </c>
      <c r="E159" s="37" t="str">
        <f t="shared" si="18"/>
        <v/>
      </c>
      <c r="F159" s="40" t="str">
        <f t="shared" si="19"/>
        <v/>
      </c>
      <c r="G159" s="31" t="str">
        <f t="shared" si="20"/>
        <v/>
      </c>
      <c r="H159" s="38">
        <f t="shared" si="21"/>
        <v>0</v>
      </c>
      <c r="I159" s="38">
        <f t="shared" si="22"/>
        <v>0</v>
      </c>
      <c r="J159" s="100" t="str">
        <f t="shared" si="23"/>
        <v/>
      </c>
    </row>
    <row r="160" spans="2:10" x14ac:dyDescent="0.35">
      <c r="B160" s="4">
        <f t="shared" si="16"/>
        <v>0</v>
      </c>
      <c r="D160" s="39" t="str">
        <f t="shared" si="17"/>
        <v/>
      </c>
      <c r="E160" s="37" t="str">
        <f t="shared" si="18"/>
        <v/>
      </c>
      <c r="F160" s="40" t="str">
        <f t="shared" si="19"/>
        <v/>
      </c>
      <c r="G160" s="31" t="str">
        <f t="shared" si="20"/>
        <v/>
      </c>
      <c r="H160" s="38">
        <f t="shared" si="21"/>
        <v>0</v>
      </c>
      <c r="I160" s="38">
        <f t="shared" si="22"/>
        <v>0</v>
      </c>
      <c r="J160" s="100" t="str">
        <f t="shared" si="23"/>
        <v/>
      </c>
    </row>
    <row r="161" spans="2:10" x14ac:dyDescent="0.35">
      <c r="B161" s="4">
        <f t="shared" si="16"/>
        <v>0</v>
      </c>
      <c r="D161" s="39" t="str">
        <f t="shared" si="17"/>
        <v/>
      </c>
      <c r="E161" s="37" t="str">
        <f t="shared" si="18"/>
        <v/>
      </c>
      <c r="F161" s="40" t="str">
        <f t="shared" si="19"/>
        <v/>
      </c>
      <c r="G161" s="31" t="str">
        <f t="shared" si="20"/>
        <v/>
      </c>
      <c r="H161" s="38">
        <f t="shared" si="21"/>
        <v>0</v>
      </c>
      <c r="I161" s="38">
        <f t="shared" si="22"/>
        <v>0</v>
      </c>
      <c r="J161" s="100" t="str">
        <f t="shared" si="23"/>
        <v/>
      </c>
    </row>
    <row r="162" spans="2:10" x14ac:dyDescent="0.35">
      <c r="B162" s="4">
        <f t="shared" si="16"/>
        <v>0</v>
      </c>
      <c r="D162" s="39" t="str">
        <f t="shared" si="17"/>
        <v/>
      </c>
      <c r="E162" s="37" t="str">
        <f t="shared" si="18"/>
        <v/>
      </c>
      <c r="F162" s="40" t="str">
        <f t="shared" si="19"/>
        <v/>
      </c>
      <c r="G162" s="31" t="str">
        <f t="shared" si="20"/>
        <v/>
      </c>
      <c r="H162" s="38">
        <f t="shared" si="21"/>
        <v>0</v>
      </c>
      <c r="I162" s="38">
        <f t="shared" si="22"/>
        <v>0</v>
      </c>
      <c r="J162" s="100" t="str">
        <f t="shared" si="23"/>
        <v/>
      </c>
    </row>
    <row r="163" spans="2:10" x14ac:dyDescent="0.35">
      <c r="B163" s="4">
        <f t="shared" si="16"/>
        <v>0</v>
      </c>
      <c r="D163" s="39" t="str">
        <f t="shared" si="17"/>
        <v/>
      </c>
      <c r="E163" s="37" t="str">
        <f t="shared" si="18"/>
        <v/>
      </c>
      <c r="F163" s="40" t="str">
        <f t="shared" si="19"/>
        <v/>
      </c>
      <c r="G163" s="31" t="str">
        <f t="shared" si="20"/>
        <v/>
      </c>
      <c r="H163" s="38">
        <f t="shared" si="21"/>
        <v>0</v>
      </c>
      <c r="I163" s="38">
        <f t="shared" si="22"/>
        <v>0</v>
      </c>
      <c r="J163" s="100" t="str">
        <f t="shared" si="23"/>
        <v/>
      </c>
    </row>
    <row r="164" spans="2:10" x14ac:dyDescent="0.35">
      <c r="B164" s="4">
        <f t="shared" si="16"/>
        <v>0</v>
      </c>
      <c r="D164" s="39" t="str">
        <f t="shared" si="17"/>
        <v/>
      </c>
      <c r="E164" s="37" t="str">
        <f t="shared" si="18"/>
        <v/>
      </c>
      <c r="F164" s="40" t="str">
        <f t="shared" si="19"/>
        <v/>
      </c>
      <c r="G164" s="31" t="str">
        <f t="shared" si="20"/>
        <v/>
      </c>
      <c r="H164" s="38">
        <f t="shared" si="21"/>
        <v>0</v>
      </c>
      <c r="I164" s="38">
        <f t="shared" si="22"/>
        <v>0</v>
      </c>
      <c r="J164" s="100" t="str">
        <f t="shared" si="23"/>
        <v/>
      </c>
    </row>
    <row r="165" spans="2:10" x14ac:dyDescent="0.35">
      <c r="B165" s="4">
        <f t="shared" ref="B165:B228" si="24">IF(E165="",0,1)</f>
        <v>0</v>
      </c>
      <c r="D165" s="39" t="str">
        <f t="shared" ref="D165:D228" si="25">IF(E164="","",D164+1)</f>
        <v/>
      </c>
      <c r="E165" s="37" t="str">
        <f t="shared" si="18"/>
        <v/>
      </c>
      <c r="F165" s="40" t="str">
        <f t="shared" si="19"/>
        <v/>
      </c>
      <c r="G165" s="31" t="str">
        <f t="shared" si="20"/>
        <v/>
      </c>
      <c r="H165" s="38">
        <f t="shared" si="21"/>
        <v>0</v>
      </c>
      <c r="I165" s="38">
        <f t="shared" si="22"/>
        <v>0</v>
      </c>
      <c r="J165" s="100" t="str">
        <f t="shared" si="23"/>
        <v/>
      </c>
    </row>
    <row r="166" spans="2:10" x14ac:dyDescent="0.35">
      <c r="B166" s="4">
        <f t="shared" si="24"/>
        <v>0</v>
      </c>
      <c r="D166" s="39" t="str">
        <f t="shared" si="25"/>
        <v/>
      </c>
      <c r="E166" s="37" t="str">
        <f t="shared" si="18"/>
        <v/>
      </c>
      <c r="F166" s="40" t="str">
        <f t="shared" si="19"/>
        <v/>
      </c>
      <c r="G166" s="31" t="str">
        <f t="shared" si="20"/>
        <v/>
      </c>
      <c r="H166" s="38">
        <f t="shared" si="21"/>
        <v>0</v>
      </c>
      <c r="I166" s="38">
        <f t="shared" si="22"/>
        <v>0</v>
      </c>
      <c r="J166" s="100" t="str">
        <f t="shared" si="23"/>
        <v/>
      </c>
    </row>
    <row r="167" spans="2:10" x14ac:dyDescent="0.35">
      <c r="B167" s="4">
        <f t="shared" si="24"/>
        <v>0</v>
      </c>
      <c r="D167" s="39" t="str">
        <f t="shared" si="25"/>
        <v/>
      </c>
      <c r="E167" s="37" t="str">
        <f t="shared" si="18"/>
        <v/>
      </c>
      <c r="F167" s="40" t="str">
        <f t="shared" si="19"/>
        <v/>
      </c>
      <c r="G167" s="31" t="str">
        <f t="shared" si="20"/>
        <v/>
      </c>
      <c r="H167" s="38">
        <f t="shared" si="21"/>
        <v>0</v>
      </c>
      <c r="I167" s="38">
        <f t="shared" si="22"/>
        <v>0</v>
      </c>
      <c r="J167" s="100" t="str">
        <f t="shared" si="23"/>
        <v/>
      </c>
    </row>
    <row r="168" spans="2:10" x14ac:dyDescent="0.35">
      <c r="B168" s="4">
        <f t="shared" si="24"/>
        <v>0</v>
      </c>
      <c r="D168" s="39" t="str">
        <f t="shared" si="25"/>
        <v/>
      </c>
      <c r="E168" s="37" t="str">
        <f t="shared" si="18"/>
        <v/>
      </c>
      <c r="F168" s="40" t="str">
        <f t="shared" si="19"/>
        <v/>
      </c>
      <c r="G168" s="31" t="str">
        <f t="shared" si="20"/>
        <v/>
      </c>
      <c r="H168" s="38">
        <f t="shared" si="21"/>
        <v>0</v>
      </c>
      <c r="I168" s="38">
        <f t="shared" si="22"/>
        <v>0</v>
      </c>
      <c r="J168" s="100" t="str">
        <f t="shared" si="23"/>
        <v/>
      </c>
    </row>
    <row r="169" spans="2:10" x14ac:dyDescent="0.35">
      <c r="B169" s="4">
        <f t="shared" si="24"/>
        <v>0</v>
      </c>
      <c r="D169" s="39" t="str">
        <f t="shared" si="25"/>
        <v/>
      </c>
      <c r="E169" s="37" t="str">
        <f t="shared" si="18"/>
        <v/>
      </c>
      <c r="F169" s="40" t="str">
        <f t="shared" si="19"/>
        <v/>
      </c>
      <c r="G169" s="31" t="str">
        <f t="shared" si="20"/>
        <v/>
      </c>
      <c r="H169" s="38">
        <f t="shared" si="21"/>
        <v>0</v>
      </c>
      <c r="I169" s="38">
        <f t="shared" si="22"/>
        <v>0</v>
      </c>
      <c r="J169" s="100" t="str">
        <f t="shared" si="23"/>
        <v/>
      </c>
    </row>
    <row r="170" spans="2:10" x14ac:dyDescent="0.35">
      <c r="B170" s="4">
        <f t="shared" si="24"/>
        <v>0</v>
      </c>
      <c r="D170" s="39" t="str">
        <f t="shared" si="25"/>
        <v/>
      </c>
      <c r="E170" s="37" t="str">
        <f t="shared" si="18"/>
        <v/>
      </c>
      <c r="F170" s="40" t="str">
        <f t="shared" si="19"/>
        <v/>
      </c>
      <c r="G170" s="31" t="str">
        <f t="shared" si="20"/>
        <v/>
      </c>
      <c r="H170" s="38">
        <f t="shared" si="21"/>
        <v>0</v>
      </c>
      <c r="I170" s="38">
        <f t="shared" si="22"/>
        <v>0</v>
      </c>
      <c r="J170" s="100" t="str">
        <f t="shared" si="23"/>
        <v/>
      </c>
    </row>
    <row r="171" spans="2:10" x14ac:dyDescent="0.35">
      <c r="B171" s="4">
        <f t="shared" si="24"/>
        <v>0</v>
      </c>
      <c r="D171" s="39" t="str">
        <f t="shared" si="25"/>
        <v/>
      </c>
      <c r="E171" s="37" t="str">
        <f t="shared" si="18"/>
        <v/>
      </c>
      <c r="F171" s="40" t="str">
        <f t="shared" si="19"/>
        <v/>
      </c>
      <c r="G171" s="31" t="str">
        <f t="shared" si="20"/>
        <v/>
      </c>
      <c r="H171" s="38">
        <f t="shared" si="21"/>
        <v>0</v>
      </c>
      <c r="I171" s="38">
        <f t="shared" si="22"/>
        <v>0</v>
      </c>
      <c r="J171" s="100" t="str">
        <f t="shared" si="23"/>
        <v/>
      </c>
    </row>
    <row r="172" spans="2:10" x14ac:dyDescent="0.35">
      <c r="B172" s="4">
        <f t="shared" si="24"/>
        <v>0</v>
      </c>
      <c r="D172" s="39" t="str">
        <f t="shared" si="25"/>
        <v/>
      </c>
      <c r="E172" s="37" t="str">
        <f t="shared" si="18"/>
        <v/>
      </c>
      <c r="F172" s="40" t="str">
        <f t="shared" si="19"/>
        <v/>
      </c>
      <c r="G172" s="31" t="str">
        <f t="shared" si="20"/>
        <v/>
      </c>
      <c r="H172" s="38">
        <f t="shared" si="21"/>
        <v>0</v>
      </c>
      <c r="I172" s="38">
        <f t="shared" si="22"/>
        <v>0</v>
      </c>
      <c r="J172" s="100" t="str">
        <f t="shared" si="23"/>
        <v/>
      </c>
    </row>
    <row r="173" spans="2:10" x14ac:dyDescent="0.35">
      <c r="B173" s="4">
        <f t="shared" si="24"/>
        <v>0</v>
      </c>
      <c r="D173" s="39" t="str">
        <f t="shared" si="25"/>
        <v/>
      </c>
      <c r="E173" s="37" t="str">
        <f t="shared" si="18"/>
        <v/>
      </c>
      <c r="F173" s="40" t="str">
        <f t="shared" si="19"/>
        <v/>
      </c>
      <c r="G173" s="31" t="str">
        <f t="shared" si="20"/>
        <v/>
      </c>
      <c r="H173" s="38">
        <f t="shared" si="21"/>
        <v>0</v>
      </c>
      <c r="I173" s="38">
        <f t="shared" si="22"/>
        <v>0</v>
      </c>
      <c r="J173" s="100" t="str">
        <f t="shared" si="23"/>
        <v/>
      </c>
    </row>
    <row r="174" spans="2:10" x14ac:dyDescent="0.35">
      <c r="B174" s="4">
        <f t="shared" si="24"/>
        <v>0</v>
      </c>
      <c r="D174" s="39" t="str">
        <f t="shared" si="25"/>
        <v/>
      </c>
      <c r="E174" s="37" t="str">
        <f t="shared" si="18"/>
        <v/>
      </c>
      <c r="F174" s="40" t="str">
        <f t="shared" si="19"/>
        <v/>
      </c>
      <c r="G174" s="31" t="str">
        <f t="shared" si="20"/>
        <v/>
      </c>
      <c r="H174" s="38">
        <f t="shared" si="21"/>
        <v>0</v>
      </c>
      <c r="I174" s="38">
        <f t="shared" si="22"/>
        <v>0</v>
      </c>
      <c r="J174" s="100" t="str">
        <f t="shared" si="23"/>
        <v/>
      </c>
    </row>
    <row r="175" spans="2:10" x14ac:dyDescent="0.35">
      <c r="B175" s="4">
        <f t="shared" si="24"/>
        <v>0</v>
      </c>
      <c r="D175" s="39" t="str">
        <f t="shared" si="25"/>
        <v/>
      </c>
      <c r="E175" s="37" t="str">
        <f t="shared" si="18"/>
        <v/>
      </c>
      <c r="F175" s="40" t="str">
        <f t="shared" si="19"/>
        <v/>
      </c>
      <c r="G175" s="31" t="str">
        <f t="shared" si="20"/>
        <v/>
      </c>
      <c r="H175" s="38">
        <f t="shared" si="21"/>
        <v>0</v>
      </c>
      <c r="I175" s="38">
        <f t="shared" si="22"/>
        <v>0</v>
      </c>
      <c r="J175" s="100" t="str">
        <f t="shared" si="23"/>
        <v/>
      </c>
    </row>
    <row r="176" spans="2:10" x14ac:dyDescent="0.35">
      <c r="B176" s="4">
        <f t="shared" si="24"/>
        <v>0</v>
      </c>
      <c r="D176" s="39" t="str">
        <f t="shared" si="25"/>
        <v/>
      </c>
      <c r="E176" s="37" t="str">
        <f t="shared" si="18"/>
        <v/>
      </c>
      <c r="F176" s="40" t="str">
        <f t="shared" si="19"/>
        <v/>
      </c>
      <c r="G176" s="31" t="str">
        <f t="shared" si="20"/>
        <v/>
      </c>
      <c r="H176" s="38">
        <f t="shared" si="21"/>
        <v>0</v>
      </c>
      <c r="I176" s="38">
        <f t="shared" si="22"/>
        <v>0</v>
      </c>
      <c r="J176" s="100" t="str">
        <f t="shared" si="23"/>
        <v/>
      </c>
    </row>
    <row r="177" spans="2:10" x14ac:dyDescent="0.35">
      <c r="B177" s="4">
        <f t="shared" si="24"/>
        <v>0</v>
      </c>
      <c r="D177" s="39" t="str">
        <f t="shared" si="25"/>
        <v/>
      </c>
      <c r="E177" s="37" t="str">
        <f t="shared" si="18"/>
        <v/>
      </c>
      <c r="F177" s="40" t="str">
        <f t="shared" si="19"/>
        <v/>
      </c>
      <c r="G177" s="31" t="str">
        <f t="shared" si="20"/>
        <v/>
      </c>
      <c r="H177" s="38">
        <f t="shared" si="21"/>
        <v>0</v>
      </c>
      <c r="I177" s="38">
        <f t="shared" si="22"/>
        <v>0</v>
      </c>
      <c r="J177" s="100" t="str">
        <f t="shared" si="23"/>
        <v/>
      </c>
    </row>
    <row r="178" spans="2:10" x14ac:dyDescent="0.35">
      <c r="B178" s="4">
        <f t="shared" si="24"/>
        <v>0</v>
      </c>
      <c r="D178" s="39" t="str">
        <f t="shared" si="25"/>
        <v/>
      </c>
      <c r="E178" s="37" t="str">
        <f t="shared" si="18"/>
        <v/>
      </c>
      <c r="F178" s="40" t="str">
        <f t="shared" si="19"/>
        <v/>
      </c>
      <c r="G178" s="31" t="str">
        <f t="shared" si="20"/>
        <v/>
      </c>
      <c r="H178" s="38">
        <f t="shared" si="21"/>
        <v>0</v>
      </c>
      <c r="I178" s="38">
        <f t="shared" si="22"/>
        <v>0</v>
      </c>
      <c r="J178" s="100" t="str">
        <f t="shared" si="23"/>
        <v/>
      </c>
    </row>
    <row r="179" spans="2:10" x14ac:dyDescent="0.35">
      <c r="B179" s="4">
        <f t="shared" si="24"/>
        <v>0</v>
      </c>
      <c r="D179" s="39" t="str">
        <f t="shared" si="25"/>
        <v/>
      </c>
      <c r="E179" s="37" t="str">
        <f t="shared" si="18"/>
        <v/>
      </c>
      <c r="F179" s="40" t="str">
        <f t="shared" si="19"/>
        <v/>
      </c>
      <c r="G179" s="31" t="str">
        <f t="shared" si="20"/>
        <v/>
      </c>
      <c r="H179" s="38">
        <f t="shared" si="21"/>
        <v>0</v>
      </c>
      <c r="I179" s="38">
        <f t="shared" si="22"/>
        <v>0</v>
      </c>
      <c r="J179" s="100" t="str">
        <f t="shared" si="23"/>
        <v/>
      </c>
    </row>
    <row r="180" spans="2:10" x14ac:dyDescent="0.35">
      <c r="B180" s="4">
        <f t="shared" si="24"/>
        <v>0</v>
      </c>
      <c r="D180" s="39" t="str">
        <f t="shared" si="25"/>
        <v/>
      </c>
      <c r="E180" s="37" t="str">
        <f t="shared" si="18"/>
        <v/>
      </c>
      <c r="F180" s="40" t="str">
        <f t="shared" si="19"/>
        <v/>
      </c>
      <c r="G180" s="31" t="str">
        <f t="shared" si="20"/>
        <v/>
      </c>
      <c r="H180" s="38">
        <f t="shared" si="21"/>
        <v>0</v>
      </c>
      <c r="I180" s="38">
        <f t="shared" si="22"/>
        <v>0</v>
      </c>
      <c r="J180" s="100" t="str">
        <f t="shared" si="23"/>
        <v/>
      </c>
    </row>
    <row r="181" spans="2:10" x14ac:dyDescent="0.35">
      <c r="B181" s="4">
        <f t="shared" si="24"/>
        <v>0</v>
      </c>
      <c r="D181" s="39" t="str">
        <f t="shared" si="25"/>
        <v/>
      </c>
      <c r="E181" s="37" t="str">
        <f t="shared" si="18"/>
        <v/>
      </c>
      <c r="F181" s="40" t="str">
        <f t="shared" si="19"/>
        <v/>
      </c>
      <c r="G181" s="31" t="str">
        <f t="shared" si="20"/>
        <v/>
      </c>
      <c r="H181" s="38">
        <f t="shared" si="21"/>
        <v>0</v>
      </c>
      <c r="I181" s="38">
        <f t="shared" si="22"/>
        <v>0</v>
      </c>
      <c r="J181" s="100" t="str">
        <f t="shared" si="23"/>
        <v/>
      </c>
    </row>
    <row r="182" spans="2:10" x14ac:dyDescent="0.35">
      <c r="B182" s="4">
        <f t="shared" si="24"/>
        <v>0</v>
      </c>
      <c r="D182" s="39" t="str">
        <f t="shared" si="25"/>
        <v/>
      </c>
      <c r="E182" s="37" t="str">
        <f t="shared" si="18"/>
        <v/>
      </c>
      <c r="F182" s="40" t="str">
        <f t="shared" si="19"/>
        <v/>
      </c>
      <c r="G182" s="31" t="str">
        <f t="shared" si="20"/>
        <v/>
      </c>
      <c r="H182" s="38">
        <f t="shared" si="21"/>
        <v>0</v>
      </c>
      <c r="I182" s="38">
        <f t="shared" si="22"/>
        <v>0</v>
      </c>
      <c r="J182" s="100" t="str">
        <f t="shared" si="23"/>
        <v/>
      </c>
    </row>
    <row r="183" spans="2:10" x14ac:dyDescent="0.35">
      <c r="B183" s="4">
        <f t="shared" si="24"/>
        <v>0</v>
      </c>
      <c r="D183" s="39" t="str">
        <f t="shared" si="25"/>
        <v/>
      </c>
      <c r="E183" s="37" t="str">
        <f t="shared" si="18"/>
        <v/>
      </c>
      <c r="F183" s="40" t="str">
        <f t="shared" si="19"/>
        <v/>
      </c>
      <c r="G183" s="31" t="str">
        <f t="shared" si="20"/>
        <v/>
      </c>
      <c r="H183" s="38">
        <f t="shared" si="21"/>
        <v>0</v>
      </c>
      <c r="I183" s="38">
        <f t="shared" si="22"/>
        <v>0</v>
      </c>
      <c r="J183" s="100" t="str">
        <f t="shared" si="23"/>
        <v/>
      </c>
    </row>
    <row r="184" spans="2:10" x14ac:dyDescent="0.35">
      <c r="B184" s="4">
        <f t="shared" si="24"/>
        <v>0</v>
      </c>
      <c r="D184" s="39" t="str">
        <f t="shared" si="25"/>
        <v/>
      </c>
      <c r="E184" s="37" t="str">
        <f t="shared" si="18"/>
        <v/>
      </c>
      <c r="F184" s="40" t="str">
        <f t="shared" si="19"/>
        <v/>
      </c>
      <c r="G184" s="31" t="str">
        <f t="shared" si="20"/>
        <v/>
      </c>
      <c r="H184" s="38">
        <f t="shared" si="21"/>
        <v>0</v>
      </c>
      <c r="I184" s="38">
        <f t="shared" si="22"/>
        <v>0</v>
      </c>
      <c r="J184" s="100" t="str">
        <f t="shared" si="23"/>
        <v/>
      </c>
    </row>
    <row r="185" spans="2:10" x14ac:dyDescent="0.35">
      <c r="B185" s="4">
        <f t="shared" si="24"/>
        <v>0</v>
      </c>
      <c r="D185" s="39" t="str">
        <f t="shared" si="25"/>
        <v/>
      </c>
      <c r="E185" s="37" t="str">
        <f t="shared" si="18"/>
        <v/>
      </c>
      <c r="F185" s="40" t="str">
        <f t="shared" si="19"/>
        <v/>
      </c>
      <c r="G185" s="31" t="str">
        <f t="shared" si="20"/>
        <v/>
      </c>
      <c r="H185" s="38">
        <f t="shared" si="21"/>
        <v>0</v>
      </c>
      <c r="I185" s="38">
        <f t="shared" si="22"/>
        <v>0</v>
      </c>
      <c r="J185" s="100" t="str">
        <f t="shared" si="23"/>
        <v/>
      </c>
    </row>
    <row r="186" spans="2:10" x14ac:dyDescent="0.35">
      <c r="B186" s="4">
        <f t="shared" si="24"/>
        <v>0</v>
      </c>
      <c r="D186" s="39" t="str">
        <f t="shared" si="25"/>
        <v/>
      </c>
      <c r="E186" s="37" t="str">
        <f t="shared" si="18"/>
        <v/>
      </c>
      <c r="F186" s="40" t="str">
        <f t="shared" si="19"/>
        <v/>
      </c>
      <c r="G186" s="31" t="str">
        <f t="shared" si="20"/>
        <v/>
      </c>
      <c r="H186" s="38">
        <f t="shared" si="21"/>
        <v>0</v>
      </c>
      <c r="I186" s="38">
        <f t="shared" si="22"/>
        <v>0</v>
      </c>
      <c r="J186" s="100" t="str">
        <f t="shared" si="23"/>
        <v/>
      </c>
    </row>
    <row r="187" spans="2:10" x14ac:dyDescent="0.35">
      <c r="B187" s="4">
        <f t="shared" si="24"/>
        <v>0</v>
      </c>
      <c r="D187" s="39" t="str">
        <f t="shared" si="25"/>
        <v/>
      </c>
      <c r="E187" s="37" t="str">
        <f t="shared" si="18"/>
        <v/>
      </c>
      <c r="F187" s="40" t="str">
        <f t="shared" si="19"/>
        <v/>
      </c>
      <c r="G187" s="31" t="str">
        <f t="shared" si="20"/>
        <v/>
      </c>
      <c r="H187" s="38">
        <f t="shared" si="21"/>
        <v>0</v>
      </c>
      <c r="I187" s="38">
        <f t="shared" si="22"/>
        <v>0</v>
      </c>
      <c r="J187" s="100" t="str">
        <f t="shared" si="23"/>
        <v/>
      </c>
    </row>
    <row r="188" spans="2:10" x14ac:dyDescent="0.35">
      <c r="B188" s="4">
        <f t="shared" si="24"/>
        <v>0</v>
      </c>
      <c r="D188" s="39" t="str">
        <f t="shared" si="25"/>
        <v/>
      </c>
      <c r="E188" s="37" t="str">
        <f t="shared" si="18"/>
        <v/>
      </c>
      <c r="F188" s="40" t="str">
        <f t="shared" si="19"/>
        <v/>
      </c>
      <c r="G188" s="31" t="str">
        <f t="shared" si="20"/>
        <v/>
      </c>
      <c r="H188" s="38">
        <f t="shared" si="21"/>
        <v>0</v>
      </c>
      <c r="I188" s="38">
        <f t="shared" si="22"/>
        <v>0</v>
      </c>
      <c r="J188" s="100" t="str">
        <f t="shared" si="23"/>
        <v/>
      </c>
    </row>
    <row r="189" spans="2:10" x14ac:dyDescent="0.35">
      <c r="B189" s="4">
        <f t="shared" si="24"/>
        <v>0</v>
      </c>
      <c r="D189" s="39" t="str">
        <f t="shared" si="25"/>
        <v/>
      </c>
      <c r="E189" s="37" t="str">
        <f t="shared" si="18"/>
        <v/>
      </c>
      <c r="F189" s="40" t="str">
        <f t="shared" si="19"/>
        <v/>
      </c>
      <c r="G189" s="31" t="str">
        <f t="shared" si="20"/>
        <v/>
      </c>
      <c r="H189" s="38">
        <f t="shared" si="21"/>
        <v>0</v>
      </c>
      <c r="I189" s="38">
        <f t="shared" si="22"/>
        <v>0</v>
      </c>
      <c r="J189" s="100" t="str">
        <f t="shared" si="23"/>
        <v/>
      </c>
    </row>
    <row r="190" spans="2:10" x14ac:dyDescent="0.35">
      <c r="B190" s="4">
        <f t="shared" si="24"/>
        <v>0</v>
      </c>
      <c r="D190" s="39" t="str">
        <f t="shared" si="25"/>
        <v/>
      </c>
      <c r="E190" s="37" t="str">
        <f t="shared" si="18"/>
        <v/>
      </c>
      <c r="F190" s="40" t="str">
        <f t="shared" si="19"/>
        <v/>
      </c>
      <c r="G190" s="31" t="str">
        <f t="shared" si="20"/>
        <v/>
      </c>
      <c r="H190" s="38">
        <f t="shared" si="21"/>
        <v>0</v>
      </c>
      <c r="I190" s="38">
        <f t="shared" si="22"/>
        <v>0</v>
      </c>
      <c r="J190" s="100" t="str">
        <f t="shared" si="23"/>
        <v/>
      </c>
    </row>
    <row r="191" spans="2:10" x14ac:dyDescent="0.35">
      <c r="B191" s="4">
        <f t="shared" si="24"/>
        <v>0</v>
      </c>
      <c r="D191" s="39" t="str">
        <f t="shared" si="25"/>
        <v/>
      </c>
      <c r="E191" s="37" t="str">
        <f t="shared" si="18"/>
        <v/>
      </c>
      <c r="F191" s="40" t="str">
        <f t="shared" si="19"/>
        <v/>
      </c>
      <c r="G191" s="31" t="str">
        <f t="shared" si="20"/>
        <v/>
      </c>
      <c r="H191" s="38">
        <f t="shared" si="21"/>
        <v>0</v>
      </c>
      <c r="I191" s="38">
        <f t="shared" si="22"/>
        <v>0</v>
      </c>
      <c r="J191" s="100" t="str">
        <f t="shared" si="23"/>
        <v/>
      </c>
    </row>
    <row r="192" spans="2:10" x14ac:dyDescent="0.35">
      <c r="B192" s="4">
        <f t="shared" si="24"/>
        <v>0</v>
      </c>
      <c r="D192" s="39" t="str">
        <f t="shared" si="25"/>
        <v/>
      </c>
      <c r="E192" s="37" t="str">
        <f t="shared" si="18"/>
        <v/>
      </c>
      <c r="F192" s="40" t="str">
        <f t="shared" si="19"/>
        <v/>
      </c>
      <c r="G192" s="31" t="str">
        <f t="shared" si="20"/>
        <v/>
      </c>
      <c r="H192" s="38">
        <f t="shared" si="21"/>
        <v>0</v>
      </c>
      <c r="I192" s="38">
        <f t="shared" si="22"/>
        <v>0</v>
      </c>
      <c r="J192" s="100" t="str">
        <f t="shared" si="23"/>
        <v/>
      </c>
    </row>
    <row r="193" spans="2:10" x14ac:dyDescent="0.35">
      <c r="B193" s="4">
        <f t="shared" si="24"/>
        <v>0</v>
      </c>
      <c r="D193" s="39" t="str">
        <f t="shared" si="25"/>
        <v/>
      </c>
      <c r="E193" s="37" t="str">
        <f t="shared" si="18"/>
        <v/>
      </c>
      <c r="F193" s="40" t="str">
        <f t="shared" si="19"/>
        <v/>
      </c>
      <c r="G193" s="31" t="str">
        <f t="shared" si="20"/>
        <v/>
      </c>
      <c r="H193" s="38">
        <f t="shared" si="21"/>
        <v>0</v>
      </c>
      <c r="I193" s="38">
        <f t="shared" si="22"/>
        <v>0</v>
      </c>
      <c r="J193" s="100" t="str">
        <f t="shared" si="23"/>
        <v/>
      </c>
    </row>
    <row r="194" spans="2:10" x14ac:dyDescent="0.35">
      <c r="B194" s="4">
        <f t="shared" si="24"/>
        <v>0</v>
      </c>
      <c r="D194" s="39" t="str">
        <f t="shared" si="25"/>
        <v/>
      </c>
      <c r="E194" s="37" t="str">
        <f t="shared" si="18"/>
        <v/>
      </c>
      <c r="F194" s="40" t="str">
        <f t="shared" si="19"/>
        <v/>
      </c>
      <c r="G194" s="31" t="str">
        <f t="shared" si="20"/>
        <v/>
      </c>
      <c r="H194" s="38">
        <f t="shared" si="21"/>
        <v>0</v>
      </c>
      <c r="I194" s="38">
        <f t="shared" si="22"/>
        <v>0</v>
      </c>
      <c r="J194" s="100" t="str">
        <f t="shared" si="23"/>
        <v/>
      </c>
    </row>
    <row r="195" spans="2:10" x14ac:dyDescent="0.35">
      <c r="B195" s="4">
        <f t="shared" si="24"/>
        <v>0</v>
      </c>
      <c r="D195" s="39" t="str">
        <f t="shared" si="25"/>
        <v/>
      </c>
      <c r="E195" s="37" t="str">
        <f t="shared" si="18"/>
        <v/>
      </c>
      <c r="F195" s="40" t="str">
        <f t="shared" si="19"/>
        <v/>
      </c>
      <c r="G195" s="31" t="str">
        <f t="shared" si="20"/>
        <v/>
      </c>
      <c r="H195" s="38">
        <f t="shared" si="21"/>
        <v>0</v>
      </c>
      <c r="I195" s="38">
        <f t="shared" si="22"/>
        <v>0</v>
      </c>
      <c r="J195" s="100" t="str">
        <f t="shared" si="23"/>
        <v/>
      </c>
    </row>
    <row r="196" spans="2:10" x14ac:dyDescent="0.35">
      <c r="B196" s="4">
        <f t="shared" si="24"/>
        <v>0</v>
      </c>
      <c r="D196" s="39" t="str">
        <f t="shared" si="25"/>
        <v/>
      </c>
      <c r="E196" s="37" t="str">
        <f t="shared" si="18"/>
        <v/>
      </c>
      <c r="F196" s="40" t="str">
        <f t="shared" si="19"/>
        <v/>
      </c>
      <c r="G196" s="31" t="str">
        <f t="shared" si="20"/>
        <v/>
      </c>
      <c r="H196" s="38">
        <f t="shared" si="21"/>
        <v>0</v>
      </c>
      <c r="I196" s="38">
        <f t="shared" si="22"/>
        <v>0</v>
      </c>
      <c r="J196" s="100" t="str">
        <f t="shared" si="23"/>
        <v/>
      </c>
    </row>
    <row r="197" spans="2:10" x14ac:dyDescent="0.35">
      <c r="B197" s="4">
        <f t="shared" si="24"/>
        <v>0</v>
      </c>
      <c r="D197" s="39" t="str">
        <f t="shared" si="25"/>
        <v/>
      </c>
      <c r="E197" s="37" t="str">
        <f t="shared" si="18"/>
        <v/>
      </c>
      <c r="F197" s="40" t="str">
        <f t="shared" si="19"/>
        <v/>
      </c>
      <c r="G197" s="31" t="str">
        <f t="shared" si="20"/>
        <v/>
      </c>
      <c r="H197" s="38">
        <f t="shared" si="21"/>
        <v>0</v>
      </c>
      <c r="I197" s="38">
        <f t="shared" si="22"/>
        <v>0</v>
      </c>
      <c r="J197" s="100" t="str">
        <f t="shared" si="23"/>
        <v/>
      </c>
    </row>
    <row r="198" spans="2:10" x14ac:dyDescent="0.35">
      <c r="B198" s="4">
        <f t="shared" si="24"/>
        <v>0</v>
      </c>
      <c r="D198" s="39" t="str">
        <f t="shared" si="25"/>
        <v/>
      </c>
      <c r="E198" s="37" t="str">
        <f t="shared" si="18"/>
        <v/>
      </c>
      <c r="F198" s="40" t="str">
        <f t="shared" si="19"/>
        <v/>
      </c>
      <c r="G198" s="31" t="str">
        <f t="shared" si="20"/>
        <v/>
      </c>
      <c r="H198" s="38">
        <f t="shared" si="21"/>
        <v>0</v>
      </c>
      <c r="I198" s="38">
        <f t="shared" si="22"/>
        <v>0</v>
      </c>
      <c r="J198" s="100" t="str">
        <f t="shared" si="23"/>
        <v/>
      </c>
    </row>
    <row r="199" spans="2:10" x14ac:dyDescent="0.35">
      <c r="B199" s="4">
        <f t="shared" si="24"/>
        <v>0</v>
      </c>
      <c r="D199" s="39" t="str">
        <f t="shared" si="25"/>
        <v/>
      </c>
      <c r="E199" s="37" t="str">
        <f t="shared" si="18"/>
        <v/>
      </c>
      <c r="F199" s="40" t="str">
        <f t="shared" si="19"/>
        <v/>
      </c>
      <c r="G199" s="31" t="str">
        <f t="shared" si="20"/>
        <v/>
      </c>
      <c r="H199" s="38">
        <f t="shared" si="21"/>
        <v>0</v>
      </c>
      <c r="I199" s="38">
        <f t="shared" si="22"/>
        <v>0</v>
      </c>
      <c r="J199" s="100" t="str">
        <f t="shared" si="23"/>
        <v/>
      </c>
    </row>
    <row r="200" spans="2:10" x14ac:dyDescent="0.35">
      <c r="B200" s="4">
        <f t="shared" si="24"/>
        <v>0</v>
      </c>
      <c r="D200" s="39" t="str">
        <f t="shared" si="25"/>
        <v/>
      </c>
      <c r="E200" s="37" t="str">
        <f t="shared" si="18"/>
        <v/>
      </c>
      <c r="F200" s="40" t="str">
        <f t="shared" si="19"/>
        <v/>
      </c>
      <c r="G200" s="31" t="str">
        <f t="shared" si="20"/>
        <v/>
      </c>
      <c r="H200" s="38">
        <f t="shared" si="21"/>
        <v>0</v>
      </c>
      <c r="I200" s="38">
        <f t="shared" si="22"/>
        <v>0</v>
      </c>
      <c r="J200" s="100" t="str">
        <f t="shared" si="23"/>
        <v/>
      </c>
    </row>
    <row r="201" spans="2:10" x14ac:dyDescent="0.35">
      <c r="B201" s="4">
        <f t="shared" si="24"/>
        <v>0</v>
      </c>
      <c r="D201" s="39" t="str">
        <f t="shared" si="25"/>
        <v/>
      </c>
      <c r="E201" s="37" t="str">
        <f t="shared" ref="E201:E264" si="26">IFERROR(IF(Filter_BB="","",VLOOKUP(D201&amp;Filter_BB,T_Jurnal,5,0)),"")</f>
        <v/>
      </c>
      <c r="F201" s="40" t="str">
        <f t="shared" ref="F201:F264" si="27">IF(E201="","",VLOOKUP(D201&amp;Filter_BB,T_Jurnal,6,0))</f>
        <v/>
      </c>
      <c r="G201" s="31" t="str">
        <f t="shared" ref="G201:G264" si="28">IF(E201="","",VLOOKUP(D201&amp;Filter_BB,T_Jurnal,7,0))</f>
        <v/>
      </c>
      <c r="H201" s="38">
        <f t="shared" ref="H201:H264" si="29">IF(E201="",0,VLOOKUP(D201&amp;Filter_BB,T_Jurnal,10,0))</f>
        <v>0</v>
      </c>
      <c r="I201" s="38">
        <f t="shared" ref="I201:I264" si="30">IF(E201="",0,VLOOKUP(D201&amp;Filter_BB,T_Jurnal,11,0))</f>
        <v>0</v>
      </c>
      <c r="J201" s="100" t="str">
        <f t="shared" si="23"/>
        <v/>
      </c>
    </row>
    <row r="202" spans="2:10" x14ac:dyDescent="0.35">
      <c r="B202" s="4">
        <f t="shared" si="24"/>
        <v>0</v>
      </c>
      <c r="D202" s="39" t="str">
        <f t="shared" si="25"/>
        <v/>
      </c>
      <c r="E202" s="37" t="str">
        <f t="shared" si="26"/>
        <v/>
      </c>
      <c r="F202" s="40" t="str">
        <f t="shared" si="27"/>
        <v/>
      </c>
      <c r="G202" s="31" t="str">
        <f t="shared" si="28"/>
        <v/>
      </c>
      <c r="H202" s="38">
        <f t="shared" si="29"/>
        <v>0</v>
      </c>
      <c r="I202" s="38">
        <f t="shared" si="30"/>
        <v>0</v>
      </c>
      <c r="J202" s="100" t="str">
        <f t="shared" ref="J202:J265" si="31">IF(E201="","",IF($M$3="Db",J201+H202-I202,J201+I202-H202))</f>
        <v/>
      </c>
    </row>
    <row r="203" spans="2:10" x14ac:dyDescent="0.35">
      <c r="B203" s="4">
        <f t="shared" si="24"/>
        <v>0</v>
      </c>
      <c r="D203" s="39" t="str">
        <f t="shared" si="25"/>
        <v/>
      </c>
      <c r="E203" s="37" t="str">
        <f t="shared" si="26"/>
        <v/>
      </c>
      <c r="F203" s="40" t="str">
        <f t="shared" si="27"/>
        <v/>
      </c>
      <c r="G203" s="31" t="str">
        <f t="shared" si="28"/>
        <v/>
      </c>
      <c r="H203" s="38">
        <f t="shared" si="29"/>
        <v>0</v>
      </c>
      <c r="I203" s="38">
        <f t="shared" si="30"/>
        <v>0</v>
      </c>
      <c r="J203" s="100" t="str">
        <f t="shared" si="31"/>
        <v/>
      </c>
    </row>
    <row r="204" spans="2:10" x14ac:dyDescent="0.35">
      <c r="B204" s="4">
        <f t="shared" si="24"/>
        <v>0</v>
      </c>
      <c r="D204" s="39" t="str">
        <f t="shared" si="25"/>
        <v/>
      </c>
      <c r="E204" s="37" t="str">
        <f t="shared" si="26"/>
        <v/>
      </c>
      <c r="F204" s="40" t="str">
        <f t="shared" si="27"/>
        <v/>
      </c>
      <c r="G204" s="31" t="str">
        <f t="shared" si="28"/>
        <v/>
      </c>
      <c r="H204" s="38">
        <f t="shared" si="29"/>
        <v>0</v>
      </c>
      <c r="I204" s="38">
        <f t="shared" si="30"/>
        <v>0</v>
      </c>
      <c r="J204" s="100" t="str">
        <f t="shared" si="31"/>
        <v/>
      </c>
    </row>
    <row r="205" spans="2:10" x14ac:dyDescent="0.35">
      <c r="B205" s="4">
        <f t="shared" si="24"/>
        <v>0</v>
      </c>
      <c r="D205" s="39" t="str">
        <f t="shared" si="25"/>
        <v/>
      </c>
      <c r="E205" s="37" t="str">
        <f t="shared" si="26"/>
        <v/>
      </c>
      <c r="F205" s="40" t="str">
        <f t="shared" si="27"/>
        <v/>
      </c>
      <c r="G205" s="31" t="str">
        <f t="shared" si="28"/>
        <v/>
      </c>
      <c r="H205" s="38">
        <f t="shared" si="29"/>
        <v>0</v>
      </c>
      <c r="I205" s="38">
        <f t="shared" si="30"/>
        <v>0</v>
      </c>
      <c r="J205" s="100" t="str">
        <f t="shared" si="31"/>
        <v/>
      </c>
    </row>
    <row r="206" spans="2:10" x14ac:dyDescent="0.35">
      <c r="B206" s="4">
        <f t="shared" si="24"/>
        <v>0</v>
      </c>
      <c r="D206" s="39" t="str">
        <f t="shared" si="25"/>
        <v/>
      </c>
      <c r="E206" s="37" t="str">
        <f t="shared" si="26"/>
        <v/>
      </c>
      <c r="F206" s="40" t="str">
        <f t="shared" si="27"/>
        <v/>
      </c>
      <c r="G206" s="31" t="str">
        <f t="shared" si="28"/>
        <v/>
      </c>
      <c r="H206" s="38">
        <f t="shared" si="29"/>
        <v>0</v>
      </c>
      <c r="I206" s="38">
        <f t="shared" si="30"/>
        <v>0</v>
      </c>
      <c r="J206" s="100" t="str">
        <f t="shared" si="31"/>
        <v/>
      </c>
    </row>
    <row r="207" spans="2:10" x14ac:dyDescent="0.35">
      <c r="B207" s="4">
        <f t="shared" si="24"/>
        <v>0</v>
      </c>
      <c r="D207" s="39" t="str">
        <f t="shared" si="25"/>
        <v/>
      </c>
      <c r="E207" s="37" t="str">
        <f t="shared" si="26"/>
        <v/>
      </c>
      <c r="F207" s="40" t="str">
        <f t="shared" si="27"/>
        <v/>
      </c>
      <c r="G207" s="31" t="str">
        <f t="shared" si="28"/>
        <v/>
      </c>
      <c r="H207" s="38">
        <f t="shared" si="29"/>
        <v>0</v>
      </c>
      <c r="I207" s="38">
        <f t="shared" si="30"/>
        <v>0</v>
      </c>
      <c r="J207" s="100" t="str">
        <f t="shared" si="31"/>
        <v/>
      </c>
    </row>
    <row r="208" spans="2:10" x14ac:dyDescent="0.35">
      <c r="B208" s="4">
        <f t="shared" si="24"/>
        <v>0</v>
      </c>
      <c r="D208" s="39" t="str">
        <f t="shared" si="25"/>
        <v/>
      </c>
      <c r="E208" s="37" t="str">
        <f t="shared" si="26"/>
        <v/>
      </c>
      <c r="F208" s="40" t="str">
        <f t="shared" si="27"/>
        <v/>
      </c>
      <c r="G208" s="31" t="str">
        <f t="shared" si="28"/>
        <v/>
      </c>
      <c r="H208" s="38">
        <f t="shared" si="29"/>
        <v>0</v>
      </c>
      <c r="I208" s="38">
        <f t="shared" si="30"/>
        <v>0</v>
      </c>
      <c r="J208" s="100" t="str">
        <f t="shared" si="31"/>
        <v/>
      </c>
    </row>
    <row r="209" spans="2:10" x14ac:dyDescent="0.35">
      <c r="B209" s="4">
        <f t="shared" si="24"/>
        <v>0</v>
      </c>
      <c r="D209" s="39" t="str">
        <f t="shared" si="25"/>
        <v/>
      </c>
      <c r="E209" s="37" t="str">
        <f t="shared" si="26"/>
        <v/>
      </c>
      <c r="F209" s="40" t="str">
        <f t="shared" si="27"/>
        <v/>
      </c>
      <c r="G209" s="31" t="str">
        <f t="shared" si="28"/>
        <v/>
      </c>
      <c r="H209" s="38">
        <f t="shared" si="29"/>
        <v>0</v>
      </c>
      <c r="I209" s="38">
        <f t="shared" si="30"/>
        <v>0</v>
      </c>
      <c r="J209" s="100" t="str">
        <f t="shared" si="31"/>
        <v/>
      </c>
    </row>
    <row r="210" spans="2:10" x14ac:dyDescent="0.35">
      <c r="B210" s="4">
        <f t="shared" si="24"/>
        <v>0</v>
      </c>
      <c r="D210" s="39" t="str">
        <f t="shared" si="25"/>
        <v/>
      </c>
      <c r="E210" s="37" t="str">
        <f t="shared" si="26"/>
        <v/>
      </c>
      <c r="F210" s="40" t="str">
        <f t="shared" si="27"/>
        <v/>
      </c>
      <c r="G210" s="31" t="str">
        <f t="shared" si="28"/>
        <v/>
      </c>
      <c r="H210" s="38">
        <f t="shared" si="29"/>
        <v>0</v>
      </c>
      <c r="I210" s="38">
        <f t="shared" si="30"/>
        <v>0</v>
      </c>
      <c r="J210" s="100" t="str">
        <f t="shared" si="31"/>
        <v/>
      </c>
    </row>
    <row r="211" spans="2:10" x14ac:dyDescent="0.35">
      <c r="B211" s="4">
        <f t="shared" si="24"/>
        <v>0</v>
      </c>
      <c r="D211" s="39" t="str">
        <f t="shared" si="25"/>
        <v/>
      </c>
      <c r="E211" s="37" t="str">
        <f t="shared" si="26"/>
        <v/>
      </c>
      <c r="F211" s="40" t="str">
        <f t="shared" si="27"/>
        <v/>
      </c>
      <c r="G211" s="31" t="str">
        <f t="shared" si="28"/>
        <v/>
      </c>
      <c r="H211" s="38">
        <f t="shared" si="29"/>
        <v>0</v>
      </c>
      <c r="I211" s="38">
        <f t="shared" si="30"/>
        <v>0</v>
      </c>
      <c r="J211" s="100" t="str">
        <f t="shared" si="31"/>
        <v/>
      </c>
    </row>
    <row r="212" spans="2:10" x14ac:dyDescent="0.35">
      <c r="B212" s="4">
        <f t="shared" si="24"/>
        <v>0</v>
      </c>
      <c r="D212" s="39" t="str">
        <f t="shared" si="25"/>
        <v/>
      </c>
      <c r="E212" s="37" t="str">
        <f t="shared" si="26"/>
        <v/>
      </c>
      <c r="F212" s="40" t="str">
        <f t="shared" si="27"/>
        <v/>
      </c>
      <c r="G212" s="31" t="str">
        <f t="shared" si="28"/>
        <v/>
      </c>
      <c r="H212" s="38">
        <f t="shared" si="29"/>
        <v>0</v>
      </c>
      <c r="I212" s="38">
        <f t="shared" si="30"/>
        <v>0</v>
      </c>
      <c r="J212" s="100" t="str">
        <f t="shared" si="31"/>
        <v/>
      </c>
    </row>
    <row r="213" spans="2:10" x14ac:dyDescent="0.35">
      <c r="B213" s="4">
        <f t="shared" si="24"/>
        <v>0</v>
      </c>
      <c r="D213" s="39" t="str">
        <f t="shared" si="25"/>
        <v/>
      </c>
      <c r="E213" s="37" t="str">
        <f t="shared" si="26"/>
        <v/>
      </c>
      <c r="F213" s="40" t="str">
        <f t="shared" si="27"/>
        <v/>
      </c>
      <c r="G213" s="31" t="str">
        <f t="shared" si="28"/>
        <v/>
      </c>
      <c r="H213" s="38">
        <f t="shared" si="29"/>
        <v>0</v>
      </c>
      <c r="I213" s="38">
        <f t="shared" si="30"/>
        <v>0</v>
      </c>
      <c r="J213" s="100" t="str">
        <f t="shared" si="31"/>
        <v/>
      </c>
    </row>
    <row r="214" spans="2:10" x14ac:dyDescent="0.35">
      <c r="B214" s="4">
        <f t="shared" si="24"/>
        <v>0</v>
      </c>
      <c r="D214" s="39" t="str">
        <f t="shared" si="25"/>
        <v/>
      </c>
      <c r="E214" s="37" t="str">
        <f t="shared" si="26"/>
        <v/>
      </c>
      <c r="F214" s="40" t="str">
        <f t="shared" si="27"/>
        <v/>
      </c>
      <c r="G214" s="31" t="str">
        <f t="shared" si="28"/>
        <v/>
      </c>
      <c r="H214" s="38">
        <f t="shared" si="29"/>
        <v>0</v>
      </c>
      <c r="I214" s="38">
        <f t="shared" si="30"/>
        <v>0</v>
      </c>
      <c r="J214" s="100" t="str">
        <f t="shared" si="31"/>
        <v/>
      </c>
    </row>
    <row r="215" spans="2:10" x14ac:dyDescent="0.35">
      <c r="B215" s="4">
        <f t="shared" si="24"/>
        <v>0</v>
      </c>
      <c r="D215" s="39" t="str">
        <f t="shared" si="25"/>
        <v/>
      </c>
      <c r="E215" s="37" t="str">
        <f t="shared" si="26"/>
        <v/>
      </c>
      <c r="F215" s="40" t="str">
        <f t="shared" si="27"/>
        <v/>
      </c>
      <c r="G215" s="31" t="str">
        <f t="shared" si="28"/>
        <v/>
      </c>
      <c r="H215" s="38">
        <f t="shared" si="29"/>
        <v>0</v>
      </c>
      <c r="I215" s="38">
        <f t="shared" si="30"/>
        <v>0</v>
      </c>
      <c r="J215" s="100" t="str">
        <f t="shared" si="31"/>
        <v/>
      </c>
    </row>
    <row r="216" spans="2:10" x14ac:dyDescent="0.35">
      <c r="B216" s="4">
        <f t="shared" si="24"/>
        <v>0</v>
      </c>
      <c r="D216" s="39" t="str">
        <f t="shared" si="25"/>
        <v/>
      </c>
      <c r="E216" s="37" t="str">
        <f t="shared" si="26"/>
        <v/>
      </c>
      <c r="F216" s="40" t="str">
        <f t="shared" si="27"/>
        <v/>
      </c>
      <c r="G216" s="31" t="str">
        <f t="shared" si="28"/>
        <v/>
      </c>
      <c r="H216" s="38">
        <f t="shared" si="29"/>
        <v>0</v>
      </c>
      <c r="I216" s="38">
        <f t="shared" si="30"/>
        <v>0</v>
      </c>
      <c r="J216" s="100" t="str">
        <f t="shared" si="31"/>
        <v/>
      </c>
    </row>
    <row r="217" spans="2:10" x14ac:dyDescent="0.35">
      <c r="B217" s="4">
        <f t="shared" si="24"/>
        <v>0</v>
      </c>
      <c r="D217" s="39" t="str">
        <f t="shared" si="25"/>
        <v/>
      </c>
      <c r="E217" s="37" t="str">
        <f t="shared" si="26"/>
        <v/>
      </c>
      <c r="F217" s="40" t="str">
        <f t="shared" si="27"/>
        <v/>
      </c>
      <c r="G217" s="31" t="str">
        <f t="shared" si="28"/>
        <v/>
      </c>
      <c r="H217" s="38">
        <f t="shared" si="29"/>
        <v>0</v>
      </c>
      <c r="I217" s="38">
        <f t="shared" si="30"/>
        <v>0</v>
      </c>
      <c r="J217" s="100" t="str">
        <f t="shared" si="31"/>
        <v/>
      </c>
    </row>
    <row r="218" spans="2:10" x14ac:dyDescent="0.35">
      <c r="B218" s="4">
        <f t="shared" si="24"/>
        <v>0</v>
      </c>
      <c r="D218" s="39" t="str">
        <f t="shared" si="25"/>
        <v/>
      </c>
      <c r="E218" s="37" t="str">
        <f t="shared" si="26"/>
        <v/>
      </c>
      <c r="F218" s="40" t="str">
        <f t="shared" si="27"/>
        <v/>
      </c>
      <c r="G218" s="31" t="str">
        <f t="shared" si="28"/>
        <v/>
      </c>
      <c r="H218" s="38">
        <f t="shared" si="29"/>
        <v>0</v>
      </c>
      <c r="I218" s="38">
        <f t="shared" si="30"/>
        <v>0</v>
      </c>
      <c r="J218" s="100" t="str">
        <f t="shared" si="31"/>
        <v/>
      </c>
    </row>
    <row r="219" spans="2:10" x14ac:dyDescent="0.35">
      <c r="B219" s="4">
        <f t="shared" si="24"/>
        <v>0</v>
      </c>
      <c r="D219" s="39" t="str">
        <f t="shared" si="25"/>
        <v/>
      </c>
      <c r="E219" s="37" t="str">
        <f t="shared" si="26"/>
        <v/>
      </c>
      <c r="F219" s="40" t="str">
        <f t="shared" si="27"/>
        <v/>
      </c>
      <c r="G219" s="31" t="str">
        <f t="shared" si="28"/>
        <v/>
      </c>
      <c r="H219" s="38">
        <f t="shared" si="29"/>
        <v>0</v>
      </c>
      <c r="I219" s="38">
        <f t="shared" si="30"/>
        <v>0</v>
      </c>
      <c r="J219" s="100" t="str">
        <f t="shared" si="31"/>
        <v/>
      </c>
    </row>
    <row r="220" spans="2:10" x14ac:dyDescent="0.35">
      <c r="B220" s="4">
        <f t="shared" si="24"/>
        <v>0</v>
      </c>
      <c r="D220" s="39" t="str">
        <f t="shared" si="25"/>
        <v/>
      </c>
      <c r="E220" s="37" t="str">
        <f t="shared" si="26"/>
        <v/>
      </c>
      <c r="F220" s="40" t="str">
        <f t="shared" si="27"/>
        <v/>
      </c>
      <c r="G220" s="31" t="str">
        <f t="shared" si="28"/>
        <v/>
      </c>
      <c r="H220" s="38">
        <f t="shared" si="29"/>
        <v>0</v>
      </c>
      <c r="I220" s="38">
        <f t="shared" si="30"/>
        <v>0</v>
      </c>
      <c r="J220" s="100" t="str">
        <f t="shared" si="31"/>
        <v/>
      </c>
    </row>
    <row r="221" spans="2:10" x14ac:dyDescent="0.35">
      <c r="B221" s="4">
        <f t="shared" si="24"/>
        <v>0</v>
      </c>
      <c r="D221" s="39" t="str">
        <f t="shared" si="25"/>
        <v/>
      </c>
      <c r="E221" s="37" t="str">
        <f t="shared" si="26"/>
        <v/>
      </c>
      <c r="F221" s="40" t="str">
        <f t="shared" si="27"/>
        <v/>
      </c>
      <c r="G221" s="31" t="str">
        <f t="shared" si="28"/>
        <v/>
      </c>
      <c r="H221" s="38">
        <f t="shared" si="29"/>
        <v>0</v>
      </c>
      <c r="I221" s="38">
        <f t="shared" si="30"/>
        <v>0</v>
      </c>
      <c r="J221" s="100" t="str">
        <f t="shared" si="31"/>
        <v/>
      </c>
    </row>
    <row r="222" spans="2:10" x14ac:dyDescent="0.35">
      <c r="B222" s="4">
        <f t="shared" si="24"/>
        <v>0</v>
      </c>
      <c r="D222" s="39" t="str">
        <f t="shared" si="25"/>
        <v/>
      </c>
      <c r="E222" s="37" t="str">
        <f t="shared" si="26"/>
        <v/>
      </c>
      <c r="F222" s="40" t="str">
        <f t="shared" si="27"/>
        <v/>
      </c>
      <c r="G222" s="31" t="str">
        <f t="shared" si="28"/>
        <v/>
      </c>
      <c r="H222" s="38">
        <f t="shared" si="29"/>
        <v>0</v>
      </c>
      <c r="I222" s="38">
        <f t="shared" si="30"/>
        <v>0</v>
      </c>
      <c r="J222" s="100" t="str">
        <f t="shared" si="31"/>
        <v/>
      </c>
    </row>
    <row r="223" spans="2:10" x14ac:dyDescent="0.35">
      <c r="B223" s="4">
        <f t="shared" si="24"/>
        <v>0</v>
      </c>
      <c r="D223" s="39" t="str">
        <f t="shared" si="25"/>
        <v/>
      </c>
      <c r="E223" s="37" t="str">
        <f t="shared" si="26"/>
        <v/>
      </c>
      <c r="F223" s="40" t="str">
        <f t="shared" si="27"/>
        <v/>
      </c>
      <c r="G223" s="31" t="str">
        <f t="shared" si="28"/>
        <v/>
      </c>
      <c r="H223" s="38">
        <f t="shared" si="29"/>
        <v>0</v>
      </c>
      <c r="I223" s="38">
        <f t="shared" si="30"/>
        <v>0</v>
      </c>
      <c r="J223" s="100" t="str">
        <f t="shared" si="31"/>
        <v/>
      </c>
    </row>
    <row r="224" spans="2:10" x14ac:dyDescent="0.35">
      <c r="B224" s="4">
        <f t="shared" si="24"/>
        <v>0</v>
      </c>
      <c r="D224" s="39" t="str">
        <f t="shared" si="25"/>
        <v/>
      </c>
      <c r="E224" s="37" t="str">
        <f t="shared" si="26"/>
        <v/>
      </c>
      <c r="F224" s="40" t="str">
        <f t="shared" si="27"/>
        <v/>
      </c>
      <c r="G224" s="31" t="str">
        <f t="shared" si="28"/>
        <v/>
      </c>
      <c r="H224" s="38">
        <f t="shared" si="29"/>
        <v>0</v>
      </c>
      <c r="I224" s="38">
        <f t="shared" si="30"/>
        <v>0</v>
      </c>
      <c r="J224" s="100" t="str">
        <f t="shared" si="31"/>
        <v/>
      </c>
    </row>
    <row r="225" spans="2:10" x14ac:dyDescent="0.35">
      <c r="B225" s="4">
        <f t="shared" si="24"/>
        <v>0</v>
      </c>
      <c r="D225" s="39" t="str">
        <f t="shared" si="25"/>
        <v/>
      </c>
      <c r="E225" s="37" t="str">
        <f t="shared" si="26"/>
        <v/>
      </c>
      <c r="F225" s="40" t="str">
        <f t="shared" si="27"/>
        <v/>
      </c>
      <c r="G225" s="31" t="str">
        <f t="shared" si="28"/>
        <v/>
      </c>
      <c r="H225" s="38">
        <f t="shared" si="29"/>
        <v>0</v>
      </c>
      <c r="I225" s="38">
        <f t="shared" si="30"/>
        <v>0</v>
      </c>
      <c r="J225" s="100" t="str">
        <f t="shared" si="31"/>
        <v/>
      </c>
    </row>
    <row r="226" spans="2:10" x14ac:dyDescent="0.35">
      <c r="B226" s="4">
        <f t="shared" si="24"/>
        <v>0</v>
      </c>
      <c r="D226" s="39" t="str">
        <f t="shared" si="25"/>
        <v/>
      </c>
      <c r="E226" s="37" t="str">
        <f t="shared" si="26"/>
        <v/>
      </c>
      <c r="F226" s="40" t="str">
        <f t="shared" si="27"/>
        <v/>
      </c>
      <c r="G226" s="31" t="str">
        <f t="shared" si="28"/>
        <v/>
      </c>
      <c r="H226" s="38">
        <f t="shared" si="29"/>
        <v>0</v>
      </c>
      <c r="I226" s="38">
        <f t="shared" si="30"/>
        <v>0</v>
      </c>
      <c r="J226" s="100" t="str">
        <f t="shared" si="31"/>
        <v/>
      </c>
    </row>
    <row r="227" spans="2:10" x14ac:dyDescent="0.35">
      <c r="B227" s="4">
        <f t="shared" si="24"/>
        <v>0</v>
      </c>
      <c r="D227" s="39" t="str">
        <f t="shared" si="25"/>
        <v/>
      </c>
      <c r="E227" s="37" t="str">
        <f t="shared" si="26"/>
        <v/>
      </c>
      <c r="F227" s="40" t="str">
        <f t="shared" si="27"/>
        <v/>
      </c>
      <c r="G227" s="31" t="str">
        <f t="shared" si="28"/>
        <v/>
      </c>
      <c r="H227" s="38">
        <f t="shared" si="29"/>
        <v>0</v>
      </c>
      <c r="I227" s="38">
        <f t="shared" si="30"/>
        <v>0</v>
      </c>
      <c r="J227" s="100" t="str">
        <f t="shared" si="31"/>
        <v/>
      </c>
    </row>
    <row r="228" spans="2:10" x14ac:dyDescent="0.35">
      <c r="B228" s="4">
        <f t="shared" si="24"/>
        <v>0</v>
      </c>
      <c r="D228" s="39" t="str">
        <f t="shared" si="25"/>
        <v/>
      </c>
      <c r="E228" s="37" t="str">
        <f t="shared" si="26"/>
        <v/>
      </c>
      <c r="F228" s="40" t="str">
        <f t="shared" si="27"/>
        <v/>
      </c>
      <c r="G228" s="31" t="str">
        <f t="shared" si="28"/>
        <v/>
      </c>
      <c r="H228" s="38">
        <f t="shared" si="29"/>
        <v>0</v>
      </c>
      <c r="I228" s="38">
        <f t="shared" si="30"/>
        <v>0</v>
      </c>
      <c r="J228" s="100" t="str">
        <f t="shared" si="31"/>
        <v/>
      </c>
    </row>
    <row r="229" spans="2:10" x14ac:dyDescent="0.35">
      <c r="B229" s="4">
        <f t="shared" ref="B229:B292" si="32">IF(E229="",0,1)</f>
        <v>0</v>
      </c>
      <c r="D229" s="39" t="str">
        <f t="shared" ref="D229:D292" si="33">IF(E228="","",D228+1)</f>
        <v/>
      </c>
      <c r="E229" s="37" t="str">
        <f t="shared" si="26"/>
        <v/>
      </c>
      <c r="F229" s="40" t="str">
        <f t="shared" si="27"/>
        <v/>
      </c>
      <c r="G229" s="31" t="str">
        <f t="shared" si="28"/>
        <v/>
      </c>
      <c r="H229" s="38">
        <f t="shared" si="29"/>
        <v>0</v>
      </c>
      <c r="I229" s="38">
        <f t="shared" si="30"/>
        <v>0</v>
      </c>
      <c r="J229" s="100" t="str">
        <f t="shared" si="31"/>
        <v/>
      </c>
    </row>
    <row r="230" spans="2:10" x14ac:dyDescent="0.35">
      <c r="B230" s="4">
        <f t="shared" si="32"/>
        <v>0</v>
      </c>
      <c r="D230" s="39" t="str">
        <f t="shared" si="33"/>
        <v/>
      </c>
      <c r="E230" s="37" t="str">
        <f t="shared" si="26"/>
        <v/>
      </c>
      <c r="F230" s="40" t="str">
        <f t="shared" si="27"/>
        <v/>
      </c>
      <c r="G230" s="31" t="str">
        <f t="shared" si="28"/>
        <v/>
      </c>
      <c r="H230" s="38">
        <f t="shared" si="29"/>
        <v>0</v>
      </c>
      <c r="I230" s="38">
        <f t="shared" si="30"/>
        <v>0</v>
      </c>
      <c r="J230" s="100" t="str">
        <f t="shared" si="31"/>
        <v/>
      </c>
    </row>
    <row r="231" spans="2:10" x14ac:dyDescent="0.35">
      <c r="B231" s="4">
        <f t="shared" si="32"/>
        <v>0</v>
      </c>
      <c r="D231" s="39" t="str">
        <f t="shared" si="33"/>
        <v/>
      </c>
      <c r="E231" s="37" t="str">
        <f t="shared" si="26"/>
        <v/>
      </c>
      <c r="F231" s="40" t="str">
        <f t="shared" si="27"/>
        <v/>
      </c>
      <c r="G231" s="31" t="str">
        <f t="shared" si="28"/>
        <v/>
      </c>
      <c r="H231" s="38">
        <f t="shared" si="29"/>
        <v>0</v>
      </c>
      <c r="I231" s="38">
        <f t="shared" si="30"/>
        <v>0</v>
      </c>
      <c r="J231" s="100" t="str">
        <f t="shared" si="31"/>
        <v/>
      </c>
    </row>
    <row r="232" spans="2:10" x14ac:dyDescent="0.35">
      <c r="B232" s="4">
        <f t="shared" si="32"/>
        <v>0</v>
      </c>
      <c r="D232" s="39" t="str">
        <f t="shared" si="33"/>
        <v/>
      </c>
      <c r="E232" s="37" t="str">
        <f t="shared" si="26"/>
        <v/>
      </c>
      <c r="F232" s="40" t="str">
        <f t="shared" si="27"/>
        <v/>
      </c>
      <c r="G232" s="31" t="str">
        <f t="shared" si="28"/>
        <v/>
      </c>
      <c r="H232" s="38">
        <f t="shared" si="29"/>
        <v>0</v>
      </c>
      <c r="I232" s="38">
        <f t="shared" si="30"/>
        <v>0</v>
      </c>
      <c r="J232" s="100" t="str">
        <f t="shared" si="31"/>
        <v/>
      </c>
    </row>
    <row r="233" spans="2:10" x14ac:dyDescent="0.35">
      <c r="B233" s="4">
        <f t="shared" si="32"/>
        <v>0</v>
      </c>
      <c r="D233" s="39" t="str">
        <f t="shared" si="33"/>
        <v/>
      </c>
      <c r="E233" s="37" t="str">
        <f t="shared" si="26"/>
        <v/>
      </c>
      <c r="F233" s="40" t="str">
        <f t="shared" si="27"/>
        <v/>
      </c>
      <c r="G233" s="31" t="str">
        <f t="shared" si="28"/>
        <v/>
      </c>
      <c r="H233" s="38">
        <f t="shared" si="29"/>
        <v>0</v>
      </c>
      <c r="I233" s="38">
        <f t="shared" si="30"/>
        <v>0</v>
      </c>
      <c r="J233" s="100" t="str">
        <f t="shared" si="31"/>
        <v/>
      </c>
    </row>
    <row r="234" spans="2:10" x14ac:dyDescent="0.35">
      <c r="B234" s="4">
        <f t="shared" si="32"/>
        <v>0</v>
      </c>
      <c r="D234" s="39" t="str">
        <f t="shared" si="33"/>
        <v/>
      </c>
      <c r="E234" s="37" t="str">
        <f t="shared" si="26"/>
        <v/>
      </c>
      <c r="F234" s="40" t="str">
        <f t="shared" si="27"/>
        <v/>
      </c>
      <c r="G234" s="31" t="str">
        <f t="shared" si="28"/>
        <v/>
      </c>
      <c r="H234" s="38">
        <f t="shared" si="29"/>
        <v>0</v>
      </c>
      <c r="I234" s="38">
        <f t="shared" si="30"/>
        <v>0</v>
      </c>
      <c r="J234" s="100" t="str">
        <f t="shared" si="31"/>
        <v/>
      </c>
    </row>
    <row r="235" spans="2:10" x14ac:dyDescent="0.35">
      <c r="B235" s="4">
        <f t="shared" si="32"/>
        <v>0</v>
      </c>
      <c r="D235" s="39" t="str">
        <f t="shared" si="33"/>
        <v/>
      </c>
      <c r="E235" s="37" t="str">
        <f t="shared" si="26"/>
        <v/>
      </c>
      <c r="F235" s="40" t="str">
        <f t="shared" si="27"/>
        <v/>
      </c>
      <c r="G235" s="31" t="str">
        <f t="shared" si="28"/>
        <v/>
      </c>
      <c r="H235" s="38">
        <f t="shared" si="29"/>
        <v>0</v>
      </c>
      <c r="I235" s="38">
        <f t="shared" si="30"/>
        <v>0</v>
      </c>
      <c r="J235" s="100" t="str">
        <f t="shared" si="31"/>
        <v/>
      </c>
    </row>
    <row r="236" spans="2:10" x14ac:dyDescent="0.35">
      <c r="B236" s="4">
        <f t="shared" si="32"/>
        <v>0</v>
      </c>
      <c r="D236" s="39" t="str">
        <f t="shared" si="33"/>
        <v/>
      </c>
      <c r="E236" s="37" t="str">
        <f t="shared" si="26"/>
        <v/>
      </c>
      <c r="F236" s="40" t="str">
        <f t="shared" si="27"/>
        <v/>
      </c>
      <c r="G236" s="31" t="str">
        <f t="shared" si="28"/>
        <v/>
      </c>
      <c r="H236" s="38">
        <f t="shared" si="29"/>
        <v>0</v>
      </c>
      <c r="I236" s="38">
        <f t="shared" si="30"/>
        <v>0</v>
      </c>
      <c r="J236" s="100" t="str">
        <f t="shared" si="31"/>
        <v/>
      </c>
    </row>
    <row r="237" spans="2:10" x14ac:dyDescent="0.35">
      <c r="B237" s="4">
        <f t="shared" si="32"/>
        <v>0</v>
      </c>
      <c r="D237" s="39" t="str">
        <f t="shared" si="33"/>
        <v/>
      </c>
      <c r="E237" s="37" t="str">
        <f t="shared" si="26"/>
        <v/>
      </c>
      <c r="F237" s="40" t="str">
        <f t="shared" si="27"/>
        <v/>
      </c>
      <c r="G237" s="31" t="str">
        <f t="shared" si="28"/>
        <v/>
      </c>
      <c r="H237" s="38">
        <f t="shared" si="29"/>
        <v>0</v>
      </c>
      <c r="I237" s="38">
        <f t="shared" si="30"/>
        <v>0</v>
      </c>
      <c r="J237" s="100" t="str">
        <f t="shared" si="31"/>
        <v/>
      </c>
    </row>
    <row r="238" spans="2:10" x14ac:dyDescent="0.35">
      <c r="B238" s="4">
        <f t="shared" si="32"/>
        <v>0</v>
      </c>
      <c r="D238" s="39" t="str">
        <f t="shared" si="33"/>
        <v/>
      </c>
      <c r="E238" s="37" t="str">
        <f t="shared" si="26"/>
        <v/>
      </c>
      <c r="F238" s="40" t="str">
        <f t="shared" si="27"/>
        <v/>
      </c>
      <c r="G238" s="31" t="str">
        <f t="shared" si="28"/>
        <v/>
      </c>
      <c r="H238" s="38">
        <f t="shared" si="29"/>
        <v>0</v>
      </c>
      <c r="I238" s="38">
        <f t="shared" si="30"/>
        <v>0</v>
      </c>
      <c r="J238" s="100" t="str">
        <f t="shared" si="31"/>
        <v/>
      </c>
    </row>
    <row r="239" spans="2:10" x14ac:dyDescent="0.35">
      <c r="B239" s="4">
        <f t="shared" si="32"/>
        <v>0</v>
      </c>
      <c r="D239" s="39" t="str">
        <f t="shared" si="33"/>
        <v/>
      </c>
      <c r="E239" s="37" t="str">
        <f t="shared" si="26"/>
        <v/>
      </c>
      <c r="F239" s="40" t="str">
        <f t="shared" si="27"/>
        <v/>
      </c>
      <c r="G239" s="31" t="str">
        <f t="shared" si="28"/>
        <v/>
      </c>
      <c r="H239" s="38">
        <f t="shared" si="29"/>
        <v>0</v>
      </c>
      <c r="I239" s="38">
        <f t="shared" si="30"/>
        <v>0</v>
      </c>
      <c r="J239" s="100" t="str">
        <f t="shared" si="31"/>
        <v/>
      </c>
    </row>
    <row r="240" spans="2:10" x14ac:dyDescent="0.35">
      <c r="B240" s="4">
        <f t="shared" si="32"/>
        <v>0</v>
      </c>
      <c r="D240" s="39" t="str">
        <f t="shared" si="33"/>
        <v/>
      </c>
      <c r="E240" s="37" t="str">
        <f t="shared" si="26"/>
        <v/>
      </c>
      <c r="F240" s="40" t="str">
        <f t="shared" si="27"/>
        <v/>
      </c>
      <c r="G240" s="31" t="str">
        <f t="shared" si="28"/>
        <v/>
      </c>
      <c r="H240" s="38">
        <f t="shared" si="29"/>
        <v>0</v>
      </c>
      <c r="I240" s="38">
        <f t="shared" si="30"/>
        <v>0</v>
      </c>
      <c r="J240" s="100" t="str">
        <f t="shared" si="31"/>
        <v/>
      </c>
    </row>
    <row r="241" spans="2:10" x14ac:dyDescent="0.35">
      <c r="B241" s="4">
        <f t="shared" si="32"/>
        <v>0</v>
      </c>
      <c r="D241" s="39" t="str">
        <f t="shared" si="33"/>
        <v/>
      </c>
      <c r="E241" s="37" t="str">
        <f t="shared" si="26"/>
        <v/>
      </c>
      <c r="F241" s="40" t="str">
        <f t="shared" si="27"/>
        <v/>
      </c>
      <c r="G241" s="31" t="str">
        <f t="shared" si="28"/>
        <v/>
      </c>
      <c r="H241" s="38">
        <f t="shared" si="29"/>
        <v>0</v>
      </c>
      <c r="I241" s="38">
        <f t="shared" si="30"/>
        <v>0</v>
      </c>
      <c r="J241" s="100" t="str">
        <f t="shared" si="31"/>
        <v/>
      </c>
    </row>
    <row r="242" spans="2:10" x14ac:dyDescent="0.35">
      <c r="B242" s="4">
        <f t="shared" si="32"/>
        <v>0</v>
      </c>
      <c r="D242" s="39" t="str">
        <f t="shared" si="33"/>
        <v/>
      </c>
      <c r="E242" s="37" t="str">
        <f t="shared" si="26"/>
        <v/>
      </c>
      <c r="F242" s="40" t="str">
        <f t="shared" si="27"/>
        <v/>
      </c>
      <c r="G242" s="31" t="str">
        <f t="shared" si="28"/>
        <v/>
      </c>
      <c r="H242" s="38">
        <f t="shared" si="29"/>
        <v>0</v>
      </c>
      <c r="I242" s="38">
        <f t="shared" si="30"/>
        <v>0</v>
      </c>
      <c r="J242" s="100" t="str">
        <f t="shared" si="31"/>
        <v/>
      </c>
    </row>
    <row r="243" spans="2:10" x14ac:dyDescent="0.35">
      <c r="B243" s="4">
        <f t="shared" si="32"/>
        <v>0</v>
      </c>
      <c r="D243" s="39" t="str">
        <f t="shared" si="33"/>
        <v/>
      </c>
      <c r="E243" s="37" t="str">
        <f t="shared" si="26"/>
        <v/>
      </c>
      <c r="F243" s="40" t="str">
        <f t="shared" si="27"/>
        <v/>
      </c>
      <c r="G243" s="31" t="str">
        <f t="shared" si="28"/>
        <v/>
      </c>
      <c r="H243" s="38">
        <f t="shared" si="29"/>
        <v>0</v>
      </c>
      <c r="I243" s="38">
        <f t="shared" si="30"/>
        <v>0</v>
      </c>
      <c r="J243" s="100" t="str">
        <f t="shared" si="31"/>
        <v/>
      </c>
    </row>
    <row r="244" spans="2:10" x14ac:dyDescent="0.35">
      <c r="B244" s="4">
        <f t="shared" si="32"/>
        <v>0</v>
      </c>
      <c r="D244" s="39" t="str">
        <f t="shared" si="33"/>
        <v/>
      </c>
      <c r="E244" s="37" t="str">
        <f t="shared" si="26"/>
        <v/>
      </c>
      <c r="F244" s="40" t="str">
        <f t="shared" si="27"/>
        <v/>
      </c>
      <c r="G244" s="31" t="str">
        <f t="shared" si="28"/>
        <v/>
      </c>
      <c r="H244" s="38">
        <f t="shared" si="29"/>
        <v>0</v>
      </c>
      <c r="I244" s="38">
        <f t="shared" si="30"/>
        <v>0</v>
      </c>
      <c r="J244" s="100" t="str">
        <f t="shared" si="31"/>
        <v/>
      </c>
    </row>
    <row r="245" spans="2:10" x14ac:dyDescent="0.35">
      <c r="B245" s="4">
        <f t="shared" si="32"/>
        <v>0</v>
      </c>
      <c r="D245" s="39" t="str">
        <f t="shared" si="33"/>
        <v/>
      </c>
      <c r="E245" s="37" t="str">
        <f t="shared" si="26"/>
        <v/>
      </c>
      <c r="F245" s="40" t="str">
        <f t="shared" si="27"/>
        <v/>
      </c>
      <c r="G245" s="31" t="str">
        <f t="shared" si="28"/>
        <v/>
      </c>
      <c r="H245" s="38">
        <f t="shared" si="29"/>
        <v>0</v>
      </c>
      <c r="I245" s="38">
        <f t="shared" si="30"/>
        <v>0</v>
      </c>
      <c r="J245" s="100" t="str">
        <f t="shared" si="31"/>
        <v/>
      </c>
    </row>
    <row r="246" spans="2:10" x14ac:dyDescent="0.35">
      <c r="B246" s="4">
        <f t="shared" si="32"/>
        <v>0</v>
      </c>
      <c r="D246" s="39" t="str">
        <f t="shared" si="33"/>
        <v/>
      </c>
      <c r="E246" s="37" t="str">
        <f t="shared" si="26"/>
        <v/>
      </c>
      <c r="F246" s="40" t="str">
        <f t="shared" si="27"/>
        <v/>
      </c>
      <c r="G246" s="31" t="str">
        <f t="shared" si="28"/>
        <v/>
      </c>
      <c r="H246" s="38">
        <f t="shared" si="29"/>
        <v>0</v>
      </c>
      <c r="I246" s="38">
        <f t="shared" si="30"/>
        <v>0</v>
      </c>
      <c r="J246" s="100" t="str">
        <f t="shared" si="31"/>
        <v/>
      </c>
    </row>
    <row r="247" spans="2:10" x14ac:dyDescent="0.35">
      <c r="B247" s="4">
        <f t="shared" si="32"/>
        <v>0</v>
      </c>
      <c r="D247" s="39" t="str">
        <f t="shared" si="33"/>
        <v/>
      </c>
      <c r="E247" s="37" t="str">
        <f t="shared" si="26"/>
        <v/>
      </c>
      <c r="F247" s="40" t="str">
        <f t="shared" si="27"/>
        <v/>
      </c>
      <c r="G247" s="31" t="str">
        <f t="shared" si="28"/>
        <v/>
      </c>
      <c r="H247" s="38">
        <f t="shared" si="29"/>
        <v>0</v>
      </c>
      <c r="I247" s="38">
        <f t="shared" si="30"/>
        <v>0</v>
      </c>
      <c r="J247" s="100" t="str">
        <f t="shared" si="31"/>
        <v/>
      </c>
    </row>
    <row r="248" spans="2:10" x14ac:dyDescent="0.35">
      <c r="B248" s="4">
        <f t="shared" si="32"/>
        <v>0</v>
      </c>
      <c r="D248" s="39" t="str">
        <f t="shared" si="33"/>
        <v/>
      </c>
      <c r="E248" s="37" t="str">
        <f t="shared" si="26"/>
        <v/>
      </c>
      <c r="F248" s="40" t="str">
        <f t="shared" si="27"/>
        <v/>
      </c>
      <c r="G248" s="31" t="str">
        <f t="shared" si="28"/>
        <v/>
      </c>
      <c r="H248" s="38">
        <f t="shared" si="29"/>
        <v>0</v>
      </c>
      <c r="I248" s="38">
        <f t="shared" si="30"/>
        <v>0</v>
      </c>
      <c r="J248" s="100" t="str">
        <f t="shared" si="31"/>
        <v/>
      </c>
    </row>
    <row r="249" spans="2:10" x14ac:dyDescent="0.35">
      <c r="B249" s="4">
        <f t="shared" si="32"/>
        <v>0</v>
      </c>
      <c r="D249" s="39" t="str">
        <f t="shared" si="33"/>
        <v/>
      </c>
      <c r="E249" s="37" t="str">
        <f t="shared" si="26"/>
        <v/>
      </c>
      <c r="F249" s="40" t="str">
        <f t="shared" si="27"/>
        <v/>
      </c>
      <c r="G249" s="31" t="str">
        <f t="shared" si="28"/>
        <v/>
      </c>
      <c r="H249" s="38">
        <f t="shared" si="29"/>
        <v>0</v>
      </c>
      <c r="I249" s="38">
        <f t="shared" si="30"/>
        <v>0</v>
      </c>
      <c r="J249" s="100" t="str">
        <f t="shared" si="31"/>
        <v/>
      </c>
    </row>
    <row r="250" spans="2:10" x14ac:dyDescent="0.35">
      <c r="B250" s="4">
        <f t="shared" si="32"/>
        <v>0</v>
      </c>
      <c r="D250" s="39" t="str">
        <f t="shared" si="33"/>
        <v/>
      </c>
      <c r="E250" s="37" t="str">
        <f t="shared" si="26"/>
        <v/>
      </c>
      <c r="F250" s="40" t="str">
        <f t="shared" si="27"/>
        <v/>
      </c>
      <c r="G250" s="31" t="str">
        <f t="shared" si="28"/>
        <v/>
      </c>
      <c r="H250" s="38">
        <f t="shared" si="29"/>
        <v>0</v>
      </c>
      <c r="I250" s="38">
        <f t="shared" si="30"/>
        <v>0</v>
      </c>
      <c r="J250" s="100" t="str">
        <f t="shared" si="31"/>
        <v/>
      </c>
    </row>
    <row r="251" spans="2:10" x14ac:dyDescent="0.35">
      <c r="B251" s="4">
        <f t="shared" si="32"/>
        <v>0</v>
      </c>
      <c r="D251" s="39" t="str">
        <f t="shared" si="33"/>
        <v/>
      </c>
      <c r="E251" s="37" t="str">
        <f t="shared" si="26"/>
        <v/>
      </c>
      <c r="F251" s="40" t="str">
        <f t="shared" si="27"/>
        <v/>
      </c>
      <c r="G251" s="31" t="str">
        <f t="shared" si="28"/>
        <v/>
      </c>
      <c r="H251" s="38">
        <f t="shared" si="29"/>
        <v>0</v>
      </c>
      <c r="I251" s="38">
        <f t="shared" si="30"/>
        <v>0</v>
      </c>
      <c r="J251" s="100" t="str">
        <f t="shared" si="31"/>
        <v/>
      </c>
    </row>
    <row r="252" spans="2:10" x14ac:dyDescent="0.35">
      <c r="B252" s="4">
        <f t="shared" si="32"/>
        <v>0</v>
      </c>
      <c r="D252" s="39" t="str">
        <f t="shared" si="33"/>
        <v/>
      </c>
      <c r="E252" s="37" t="str">
        <f t="shared" si="26"/>
        <v/>
      </c>
      <c r="F252" s="40" t="str">
        <f t="shared" si="27"/>
        <v/>
      </c>
      <c r="G252" s="31" t="str">
        <f t="shared" si="28"/>
        <v/>
      </c>
      <c r="H252" s="38">
        <f t="shared" si="29"/>
        <v>0</v>
      </c>
      <c r="I252" s="38">
        <f t="shared" si="30"/>
        <v>0</v>
      </c>
      <c r="J252" s="100" t="str">
        <f t="shared" si="31"/>
        <v/>
      </c>
    </row>
    <row r="253" spans="2:10" x14ac:dyDescent="0.35">
      <c r="B253" s="4">
        <f t="shared" si="32"/>
        <v>0</v>
      </c>
      <c r="D253" s="39" t="str">
        <f t="shared" si="33"/>
        <v/>
      </c>
      <c r="E253" s="37" t="str">
        <f t="shared" si="26"/>
        <v/>
      </c>
      <c r="F253" s="40" t="str">
        <f t="shared" si="27"/>
        <v/>
      </c>
      <c r="G253" s="31" t="str">
        <f t="shared" si="28"/>
        <v/>
      </c>
      <c r="H253" s="38">
        <f t="shared" si="29"/>
        <v>0</v>
      </c>
      <c r="I253" s="38">
        <f t="shared" si="30"/>
        <v>0</v>
      </c>
      <c r="J253" s="100" t="str">
        <f t="shared" si="31"/>
        <v/>
      </c>
    </row>
    <row r="254" spans="2:10" x14ac:dyDescent="0.35">
      <c r="B254" s="4">
        <f t="shared" si="32"/>
        <v>0</v>
      </c>
      <c r="D254" s="39" t="str">
        <f t="shared" si="33"/>
        <v/>
      </c>
      <c r="E254" s="37" t="str">
        <f t="shared" si="26"/>
        <v/>
      </c>
      <c r="F254" s="40" t="str">
        <f t="shared" si="27"/>
        <v/>
      </c>
      <c r="G254" s="31" t="str">
        <f t="shared" si="28"/>
        <v/>
      </c>
      <c r="H254" s="38">
        <f t="shared" si="29"/>
        <v>0</v>
      </c>
      <c r="I254" s="38">
        <f t="shared" si="30"/>
        <v>0</v>
      </c>
      <c r="J254" s="100" t="str">
        <f t="shared" si="31"/>
        <v/>
      </c>
    </row>
    <row r="255" spans="2:10" x14ac:dyDescent="0.35">
      <c r="B255" s="4">
        <f t="shared" si="32"/>
        <v>0</v>
      </c>
      <c r="D255" s="39" t="str">
        <f t="shared" si="33"/>
        <v/>
      </c>
      <c r="E255" s="37" t="str">
        <f t="shared" si="26"/>
        <v/>
      </c>
      <c r="F255" s="40" t="str">
        <f t="shared" si="27"/>
        <v/>
      </c>
      <c r="G255" s="31" t="str">
        <f t="shared" si="28"/>
        <v/>
      </c>
      <c r="H255" s="38">
        <f t="shared" si="29"/>
        <v>0</v>
      </c>
      <c r="I255" s="38">
        <f t="shared" si="30"/>
        <v>0</v>
      </c>
      <c r="J255" s="100" t="str">
        <f t="shared" si="31"/>
        <v/>
      </c>
    </row>
    <row r="256" spans="2:10" x14ac:dyDescent="0.35">
      <c r="B256" s="4">
        <f t="shared" si="32"/>
        <v>0</v>
      </c>
      <c r="D256" s="39" t="str">
        <f t="shared" si="33"/>
        <v/>
      </c>
      <c r="E256" s="37" t="str">
        <f t="shared" si="26"/>
        <v/>
      </c>
      <c r="F256" s="40" t="str">
        <f t="shared" si="27"/>
        <v/>
      </c>
      <c r="G256" s="31" t="str">
        <f t="shared" si="28"/>
        <v/>
      </c>
      <c r="H256" s="38">
        <f t="shared" si="29"/>
        <v>0</v>
      </c>
      <c r="I256" s="38">
        <f t="shared" si="30"/>
        <v>0</v>
      </c>
      <c r="J256" s="100" t="str">
        <f t="shared" si="31"/>
        <v/>
      </c>
    </row>
    <row r="257" spans="2:10" x14ac:dyDescent="0.35">
      <c r="B257" s="4">
        <f t="shared" si="32"/>
        <v>0</v>
      </c>
      <c r="D257" s="39" t="str">
        <f t="shared" si="33"/>
        <v/>
      </c>
      <c r="E257" s="37" t="str">
        <f t="shared" si="26"/>
        <v/>
      </c>
      <c r="F257" s="40" t="str">
        <f t="shared" si="27"/>
        <v/>
      </c>
      <c r="G257" s="31" t="str">
        <f t="shared" si="28"/>
        <v/>
      </c>
      <c r="H257" s="38">
        <f t="shared" si="29"/>
        <v>0</v>
      </c>
      <c r="I257" s="38">
        <f t="shared" si="30"/>
        <v>0</v>
      </c>
      <c r="J257" s="100" t="str">
        <f t="shared" si="31"/>
        <v/>
      </c>
    </row>
    <row r="258" spans="2:10" x14ac:dyDescent="0.35">
      <c r="B258" s="4">
        <f t="shared" si="32"/>
        <v>0</v>
      </c>
      <c r="D258" s="39" t="str">
        <f t="shared" si="33"/>
        <v/>
      </c>
      <c r="E258" s="37" t="str">
        <f t="shared" si="26"/>
        <v/>
      </c>
      <c r="F258" s="40" t="str">
        <f t="shared" si="27"/>
        <v/>
      </c>
      <c r="G258" s="31" t="str">
        <f t="shared" si="28"/>
        <v/>
      </c>
      <c r="H258" s="38">
        <f t="shared" si="29"/>
        <v>0</v>
      </c>
      <c r="I258" s="38">
        <f t="shared" si="30"/>
        <v>0</v>
      </c>
      <c r="J258" s="100" t="str">
        <f t="shared" si="31"/>
        <v/>
      </c>
    </row>
    <row r="259" spans="2:10" x14ac:dyDescent="0.35">
      <c r="B259" s="4">
        <f t="shared" si="32"/>
        <v>0</v>
      </c>
      <c r="D259" s="39" t="str">
        <f t="shared" si="33"/>
        <v/>
      </c>
      <c r="E259" s="37" t="str">
        <f t="shared" si="26"/>
        <v/>
      </c>
      <c r="F259" s="40" t="str">
        <f t="shared" si="27"/>
        <v/>
      </c>
      <c r="G259" s="31" t="str">
        <f t="shared" si="28"/>
        <v/>
      </c>
      <c r="H259" s="38">
        <f t="shared" si="29"/>
        <v>0</v>
      </c>
      <c r="I259" s="38">
        <f t="shared" si="30"/>
        <v>0</v>
      </c>
      <c r="J259" s="100" t="str">
        <f t="shared" si="31"/>
        <v/>
      </c>
    </row>
    <row r="260" spans="2:10" x14ac:dyDescent="0.35">
      <c r="B260" s="4">
        <f t="shared" si="32"/>
        <v>0</v>
      </c>
      <c r="D260" s="39" t="str">
        <f t="shared" si="33"/>
        <v/>
      </c>
      <c r="E260" s="37" t="str">
        <f t="shared" si="26"/>
        <v/>
      </c>
      <c r="F260" s="40" t="str">
        <f t="shared" si="27"/>
        <v/>
      </c>
      <c r="G260" s="31" t="str">
        <f t="shared" si="28"/>
        <v/>
      </c>
      <c r="H260" s="38">
        <f t="shared" si="29"/>
        <v>0</v>
      </c>
      <c r="I260" s="38">
        <f t="shared" si="30"/>
        <v>0</v>
      </c>
      <c r="J260" s="100" t="str">
        <f t="shared" si="31"/>
        <v/>
      </c>
    </row>
    <row r="261" spans="2:10" x14ac:dyDescent="0.35">
      <c r="B261" s="4">
        <f t="shared" si="32"/>
        <v>0</v>
      </c>
      <c r="D261" s="39" t="str">
        <f t="shared" si="33"/>
        <v/>
      </c>
      <c r="E261" s="37" t="str">
        <f t="shared" si="26"/>
        <v/>
      </c>
      <c r="F261" s="40" t="str">
        <f t="shared" si="27"/>
        <v/>
      </c>
      <c r="G261" s="31" t="str">
        <f t="shared" si="28"/>
        <v/>
      </c>
      <c r="H261" s="38">
        <f t="shared" si="29"/>
        <v>0</v>
      </c>
      <c r="I261" s="38">
        <f t="shared" si="30"/>
        <v>0</v>
      </c>
      <c r="J261" s="100" t="str">
        <f t="shared" si="31"/>
        <v/>
      </c>
    </row>
    <row r="262" spans="2:10" x14ac:dyDescent="0.35">
      <c r="B262" s="4">
        <f t="shared" si="32"/>
        <v>0</v>
      </c>
      <c r="D262" s="39" t="str">
        <f t="shared" si="33"/>
        <v/>
      </c>
      <c r="E262" s="37" t="str">
        <f t="shared" si="26"/>
        <v/>
      </c>
      <c r="F262" s="40" t="str">
        <f t="shared" si="27"/>
        <v/>
      </c>
      <c r="G262" s="31" t="str">
        <f t="shared" si="28"/>
        <v/>
      </c>
      <c r="H262" s="38">
        <f t="shared" si="29"/>
        <v>0</v>
      </c>
      <c r="I262" s="38">
        <f t="shared" si="30"/>
        <v>0</v>
      </c>
      <c r="J262" s="100" t="str">
        <f t="shared" si="31"/>
        <v/>
      </c>
    </row>
    <row r="263" spans="2:10" x14ac:dyDescent="0.35">
      <c r="B263" s="4">
        <f t="shared" si="32"/>
        <v>0</v>
      </c>
      <c r="D263" s="39" t="str">
        <f t="shared" si="33"/>
        <v/>
      </c>
      <c r="E263" s="37" t="str">
        <f t="shared" si="26"/>
        <v/>
      </c>
      <c r="F263" s="40" t="str">
        <f t="shared" si="27"/>
        <v/>
      </c>
      <c r="G263" s="31" t="str">
        <f t="shared" si="28"/>
        <v/>
      </c>
      <c r="H263" s="38">
        <f t="shared" si="29"/>
        <v>0</v>
      </c>
      <c r="I263" s="38">
        <f t="shared" si="30"/>
        <v>0</v>
      </c>
      <c r="J263" s="100" t="str">
        <f t="shared" si="31"/>
        <v/>
      </c>
    </row>
    <row r="264" spans="2:10" x14ac:dyDescent="0.35">
      <c r="B264" s="4">
        <f t="shared" si="32"/>
        <v>0</v>
      </c>
      <c r="D264" s="39" t="str">
        <f t="shared" si="33"/>
        <v/>
      </c>
      <c r="E264" s="37" t="str">
        <f t="shared" si="26"/>
        <v/>
      </c>
      <c r="F264" s="40" t="str">
        <f t="shared" si="27"/>
        <v/>
      </c>
      <c r="G264" s="31" t="str">
        <f t="shared" si="28"/>
        <v/>
      </c>
      <c r="H264" s="38">
        <f t="shared" si="29"/>
        <v>0</v>
      </c>
      <c r="I264" s="38">
        <f t="shared" si="30"/>
        <v>0</v>
      </c>
      <c r="J264" s="100" t="str">
        <f t="shared" si="31"/>
        <v/>
      </c>
    </row>
    <row r="265" spans="2:10" x14ac:dyDescent="0.35">
      <c r="B265" s="4">
        <f t="shared" si="32"/>
        <v>0</v>
      </c>
      <c r="D265" s="39" t="str">
        <f t="shared" si="33"/>
        <v/>
      </c>
      <c r="E265" s="37" t="str">
        <f t="shared" ref="E265:E328" si="34">IFERROR(IF(Filter_BB="","",VLOOKUP(D265&amp;Filter_BB,T_Jurnal,5,0)),"")</f>
        <v/>
      </c>
      <c r="F265" s="40" t="str">
        <f t="shared" ref="F265:F328" si="35">IF(E265="","",VLOOKUP(D265&amp;Filter_BB,T_Jurnal,6,0))</f>
        <v/>
      </c>
      <c r="G265" s="31" t="str">
        <f t="shared" ref="G265:G328" si="36">IF(E265="","",VLOOKUP(D265&amp;Filter_BB,T_Jurnal,7,0))</f>
        <v/>
      </c>
      <c r="H265" s="38">
        <f t="shared" ref="H265:H328" si="37">IF(E265="",0,VLOOKUP(D265&amp;Filter_BB,T_Jurnal,10,0))</f>
        <v>0</v>
      </c>
      <c r="I265" s="38">
        <f t="shared" ref="I265:I328" si="38">IF(E265="",0,VLOOKUP(D265&amp;Filter_BB,T_Jurnal,11,0))</f>
        <v>0</v>
      </c>
      <c r="J265" s="100" t="str">
        <f t="shared" si="31"/>
        <v/>
      </c>
    </row>
    <row r="266" spans="2:10" x14ac:dyDescent="0.35">
      <c r="B266" s="4">
        <f t="shared" si="32"/>
        <v>0</v>
      </c>
      <c r="D266" s="39" t="str">
        <f t="shared" si="33"/>
        <v/>
      </c>
      <c r="E266" s="37" t="str">
        <f t="shared" si="34"/>
        <v/>
      </c>
      <c r="F266" s="40" t="str">
        <f t="shared" si="35"/>
        <v/>
      </c>
      <c r="G266" s="31" t="str">
        <f t="shared" si="36"/>
        <v/>
      </c>
      <c r="H266" s="38">
        <f t="shared" si="37"/>
        <v>0</v>
      </c>
      <c r="I266" s="38">
        <f t="shared" si="38"/>
        <v>0</v>
      </c>
      <c r="J266" s="100" t="str">
        <f t="shared" ref="J266:J329" si="39">IF(E265="","",IF($M$3="Db",J265+H266-I266,J265+I266-H266))</f>
        <v/>
      </c>
    </row>
    <row r="267" spans="2:10" x14ac:dyDescent="0.35">
      <c r="B267" s="4">
        <f t="shared" si="32"/>
        <v>0</v>
      </c>
      <c r="D267" s="39" t="str">
        <f t="shared" si="33"/>
        <v/>
      </c>
      <c r="E267" s="37" t="str">
        <f t="shared" si="34"/>
        <v/>
      </c>
      <c r="F267" s="40" t="str">
        <f t="shared" si="35"/>
        <v/>
      </c>
      <c r="G267" s="31" t="str">
        <f t="shared" si="36"/>
        <v/>
      </c>
      <c r="H267" s="38">
        <f t="shared" si="37"/>
        <v>0</v>
      </c>
      <c r="I267" s="38">
        <f t="shared" si="38"/>
        <v>0</v>
      </c>
      <c r="J267" s="100" t="str">
        <f t="shared" si="39"/>
        <v/>
      </c>
    </row>
    <row r="268" spans="2:10" x14ac:dyDescent="0.35">
      <c r="B268" s="4">
        <f t="shared" si="32"/>
        <v>0</v>
      </c>
      <c r="D268" s="39" t="str">
        <f t="shared" si="33"/>
        <v/>
      </c>
      <c r="E268" s="37" t="str">
        <f t="shared" si="34"/>
        <v/>
      </c>
      <c r="F268" s="40" t="str">
        <f t="shared" si="35"/>
        <v/>
      </c>
      <c r="G268" s="31" t="str">
        <f t="shared" si="36"/>
        <v/>
      </c>
      <c r="H268" s="38">
        <f t="shared" si="37"/>
        <v>0</v>
      </c>
      <c r="I268" s="38">
        <f t="shared" si="38"/>
        <v>0</v>
      </c>
      <c r="J268" s="100" t="str">
        <f t="shared" si="39"/>
        <v/>
      </c>
    </row>
    <row r="269" spans="2:10" x14ac:dyDescent="0.35">
      <c r="B269" s="4">
        <f t="shared" si="32"/>
        <v>0</v>
      </c>
      <c r="D269" s="39" t="str">
        <f t="shared" si="33"/>
        <v/>
      </c>
      <c r="E269" s="37" t="str">
        <f t="shared" si="34"/>
        <v/>
      </c>
      <c r="F269" s="40" t="str">
        <f t="shared" si="35"/>
        <v/>
      </c>
      <c r="G269" s="31" t="str">
        <f t="shared" si="36"/>
        <v/>
      </c>
      <c r="H269" s="38">
        <f t="shared" si="37"/>
        <v>0</v>
      </c>
      <c r="I269" s="38">
        <f t="shared" si="38"/>
        <v>0</v>
      </c>
      <c r="J269" s="100" t="str">
        <f t="shared" si="39"/>
        <v/>
      </c>
    </row>
    <row r="270" spans="2:10" x14ac:dyDescent="0.35">
      <c r="B270" s="4">
        <f t="shared" si="32"/>
        <v>0</v>
      </c>
      <c r="D270" s="39" t="str">
        <f t="shared" si="33"/>
        <v/>
      </c>
      <c r="E270" s="37" t="str">
        <f t="shared" si="34"/>
        <v/>
      </c>
      <c r="F270" s="40" t="str">
        <f t="shared" si="35"/>
        <v/>
      </c>
      <c r="G270" s="31" t="str">
        <f t="shared" si="36"/>
        <v/>
      </c>
      <c r="H270" s="38">
        <f t="shared" si="37"/>
        <v>0</v>
      </c>
      <c r="I270" s="38">
        <f t="shared" si="38"/>
        <v>0</v>
      </c>
      <c r="J270" s="100" t="str">
        <f t="shared" si="39"/>
        <v/>
      </c>
    </row>
    <row r="271" spans="2:10" x14ac:dyDescent="0.35">
      <c r="B271" s="4">
        <f t="shared" si="32"/>
        <v>0</v>
      </c>
      <c r="D271" s="39" t="str">
        <f t="shared" si="33"/>
        <v/>
      </c>
      <c r="E271" s="37" t="str">
        <f t="shared" si="34"/>
        <v/>
      </c>
      <c r="F271" s="40" t="str">
        <f t="shared" si="35"/>
        <v/>
      </c>
      <c r="G271" s="31" t="str">
        <f t="shared" si="36"/>
        <v/>
      </c>
      <c r="H271" s="38">
        <f t="shared" si="37"/>
        <v>0</v>
      </c>
      <c r="I271" s="38">
        <f t="shared" si="38"/>
        <v>0</v>
      </c>
      <c r="J271" s="100" t="str">
        <f t="shared" si="39"/>
        <v/>
      </c>
    </row>
    <row r="272" spans="2:10" x14ac:dyDescent="0.35">
      <c r="B272" s="4">
        <f t="shared" si="32"/>
        <v>0</v>
      </c>
      <c r="D272" s="39" t="str">
        <f t="shared" si="33"/>
        <v/>
      </c>
      <c r="E272" s="37" t="str">
        <f t="shared" si="34"/>
        <v/>
      </c>
      <c r="F272" s="40" t="str">
        <f t="shared" si="35"/>
        <v/>
      </c>
      <c r="G272" s="31" t="str">
        <f t="shared" si="36"/>
        <v/>
      </c>
      <c r="H272" s="38">
        <f t="shared" si="37"/>
        <v>0</v>
      </c>
      <c r="I272" s="38">
        <f t="shared" si="38"/>
        <v>0</v>
      </c>
      <c r="J272" s="100" t="str">
        <f t="shared" si="39"/>
        <v/>
      </c>
    </row>
    <row r="273" spans="2:10" x14ac:dyDescent="0.35">
      <c r="B273" s="4">
        <f t="shared" si="32"/>
        <v>0</v>
      </c>
      <c r="D273" s="39" t="str">
        <f t="shared" si="33"/>
        <v/>
      </c>
      <c r="E273" s="37" t="str">
        <f t="shared" si="34"/>
        <v/>
      </c>
      <c r="F273" s="40" t="str">
        <f t="shared" si="35"/>
        <v/>
      </c>
      <c r="G273" s="31" t="str">
        <f t="shared" si="36"/>
        <v/>
      </c>
      <c r="H273" s="38">
        <f t="shared" si="37"/>
        <v>0</v>
      </c>
      <c r="I273" s="38">
        <f t="shared" si="38"/>
        <v>0</v>
      </c>
      <c r="J273" s="100" t="str">
        <f t="shared" si="39"/>
        <v/>
      </c>
    </row>
    <row r="274" spans="2:10" x14ac:dyDescent="0.35">
      <c r="B274" s="4">
        <f t="shared" si="32"/>
        <v>0</v>
      </c>
      <c r="D274" s="39" t="str">
        <f t="shared" si="33"/>
        <v/>
      </c>
      <c r="E274" s="37" t="str">
        <f t="shared" si="34"/>
        <v/>
      </c>
      <c r="F274" s="40" t="str">
        <f t="shared" si="35"/>
        <v/>
      </c>
      <c r="G274" s="31" t="str">
        <f t="shared" si="36"/>
        <v/>
      </c>
      <c r="H274" s="38">
        <f t="shared" si="37"/>
        <v>0</v>
      </c>
      <c r="I274" s="38">
        <f t="shared" si="38"/>
        <v>0</v>
      </c>
      <c r="J274" s="100" t="str">
        <f t="shared" si="39"/>
        <v/>
      </c>
    </row>
    <row r="275" spans="2:10" x14ac:dyDescent="0.35">
      <c r="B275" s="4">
        <f t="shared" si="32"/>
        <v>0</v>
      </c>
      <c r="D275" s="39" t="str">
        <f t="shared" si="33"/>
        <v/>
      </c>
      <c r="E275" s="37" t="str">
        <f t="shared" si="34"/>
        <v/>
      </c>
      <c r="F275" s="40" t="str">
        <f t="shared" si="35"/>
        <v/>
      </c>
      <c r="G275" s="31" t="str">
        <f t="shared" si="36"/>
        <v/>
      </c>
      <c r="H275" s="38">
        <f t="shared" si="37"/>
        <v>0</v>
      </c>
      <c r="I275" s="38">
        <f t="shared" si="38"/>
        <v>0</v>
      </c>
      <c r="J275" s="100" t="str">
        <f t="shared" si="39"/>
        <v/>
      </c>
    </row>
    <row r="276" spans="2:10" x14ac:dyDescent="0.35">
      <c r="B276" s="4">
        <f t="shared" si="32"/>
        <v>0</v>
      </c>
      <c r="D276" s="39" t="str">
        <f t="shared" si="33"/>
        <v/>
      </c>
      <c r="E276" s="37" t="str">
        <f t="shared" si="34"/>
        <v/>
      </c>
      <c r="F276" s="40" t="str">
        <f t="shared" si="35"/>
        <v/>
      </c>
      <c r="G276" s="31" t="str">
        <f t="shared" si="36"/>
        <v/>
      </c>
      <c r="H276" s="38">
        <f t="shared" si="37"/>
        <v>0</v>
      </c>
      <c r="I276" s="38">
        <f t="shared" si="38"/>
        <v>0</v>
      </c>
      <c r="J276" s="100" t="str">
        <f t="shared" si="39"/>
        <v/>
      </c>
    </row>
    <row r="277" spans="2:10" x14ac:dyDescent="0.35">
      <c r="B277" s="4">
        <f t="shared" si="32"/>
        <v>0</v>
      </c>
      <c r="D277" s="39" t="str">
        <f t="shared" si="33"/>
        <v/>
      </c>
      <c r="E277" s="37" t="str">
        <f t="shared" si="34"/>
        <v/>
      </c>
      <c r="F277" s="40" t="str">
        <f t="shared" si="35"/>
        <v/>
      </c>
      <c r="G277" s="31" t="str">
        <f t="shared" si="36"/>
        <v/>
      </c>
      <c r="H277" s="38">
        <f t="shared" si="37"/>
        <v>0</v>
      </c>
      <c r="I277" s="38">
        <f t="shared" si="38"/>
        <v>0</v>
      </c>
      <c r="J277" s="100" t="str">
        <f t="shared" si="39"/>
        <v/>
      </c>
    </row>
    <row r="278" spans="2:10" x14ac:dyDescent="0.35">
      <c r="B278" s="4">
        <f t="shared" si="32"/>
        <v>0</v>
      </c>
      <c r="D278" s="39" t="str">
        <f t="shared" si="33"/>
        <v/>
      </c>
      <c r="E278" s="37" t="str">
        <f t="shared" si="34"/>
        <v/>
      </c>
      <c r="F278" s="40" t="str">
        <f t="shared" si="35"/>
        <v/>
      </c>
      <c r="G278" s="31" t="str">
        <f t="shared" si="36"/>
        <v/>
      </c>
      <c r="H278" s="38">
        <f t="shared" si="37"/>
        <v>0</v>
      </c>
      <c r="I278" s="38">
        <f t="shared" si="38"/>
        <v>0</v>
      </c>
      <c r="J278" s="100" t="str">
        <f t="shared" si="39"/>
        <v/>
      </c>
    </row>
    <row r="279" spans="2:10" x14ac:dyDescent="0.35">
      <c r="B279" s="4">
        <f t="shared" si="32"/>
        <v>0</v>
      </c>
      <c r="D279" s="39" t="str">
        <f t="shared" si="33"/>
        <v/>
      </c>
      <c r="E279" s="37" t="str">
        <f t="shared" si="34"/>
        <v/>
      </c>
      <c r="F279" s="40" t="str">
        <f t="shared" si="35"/>
        <v/>
      </c>
      <c r="G279" s="31" t="str">
        <f t="shared" si="36"/>
        <v/>
      </c>
      <c r="H279" s="38">
        <f t="shared" si="37"/>
        <v>0</v>
      </c>
      <c r="I279" s="38">
        <f t="shared" si="38"/>
        <v>0</v>
      </c>
      <c r="J279" s="100" t="str">
        <f t="shared" si="39"/>
        <v/>
      </c>
    </row>
    <row r="280" spans="2:10" x14ac:dyDescent="0.35">
      <c r="B280" s="4">
        <f t="shared" si="32"/>
        <v>0</v>
      </c>
      <c r="D280" s="39" t="str">
        <f t="shared" si="33"/>
        <v/>
      </c>
      <c r="E280" s="37" t="str">
        <f t="shared" si="34"/>
        <v/>
      </c>
      <c r="F280" s="40" t="str">
        <f t="shared" si="35"/>
        <v/>
      </c>
      <c r="G280" s="31" t="str">
        <f t="shared" si="36"/>
        <v/>
      </c>
      <c r="H280" s="38">
        <f t="shared" si="37"/>
        <v>0</v>
      </c>
      <c r="I280" s="38">
        <f t="shared" si="38"/>
        <v>0</v>
      </c>
      <c r="J280" s="100" t="str">
        <f t="shared" si="39"/>
        <v/>
      </c>
    </row>
    <row r="281" spans="2:10" x14ac:dyDescent="0.35">
      <c r="B281" s="4">
        <f t="shared" si="32"/>
        <v>0</v>
      </c>
      <c r="D281" s="39" t="str">
        <f t="shared" si="33"/>
        <v/>
      </c>
      <c r="E281" s="37" t="str">
        <f t="shared" si="34"/>
        <v/>
      </c>
      <c r="F281" s="40" t="str">
        <f t="shared" si="35"/>
        <v/>
      </c>
      <c r="G281" s="31" t="str">
        <f t="shared" si="36"/>
        <v/>
      </c>
      <c r="H281" s="38">
        <f t="shared" si="37"/>
        <v>0</v>
      </c>
      <c r="I281" s="38">
        <f t="shared" si="38"/>
        <v>0</v>
      </c>
      <c r="J281" s="100" t="str">
        <f t="shared" si="39"/>
        <v/>
      </c>
    </row>
    <row r="282" spans="2:10" x14ac:dyDescent="0.35">
      <c r="B282" s="4">
        <f t="shared" si="32"/>
        <v>0</v>
      </c>
      <c r="D282" s="39" t="str">
        <f t="shared" si="33"/>
        <v/>
      </c>
      <c r="E282" s="37" t="str">
        <f t="shared" si="34"/>
        <v/>
      </c>
      <c r="F282" s="40" t="str">
        <f t="shared" si="35"/>
        <v/>
      </c>
      <c r="G282" s="31" t="str">
        <f t="shared" si="36"/>
        <v/>
      </c>
      <c r="H282" s="38">
        <f t="shared" si="37"/>
        <v>0</v>
      </c>
      <c r="I282" s="38">
        <f t="shared" si="38"/>
        <v>0</v>
      </c>
      <c r="J282" s="100" t="str">
        <f t="shared" si="39"/>
        <v/>
      </c>
    </row>
    <row r="283" spans="2:10" x14ac:dyDescent="0.35">
      <c r="B283" s="4">
        <f t="shared" si="32"/>
        <v>0</v>
      </c>
      <c r="D283" s="39" t="str">
        <f t="shared" si="33"/>
        <v/>
      </c>
      <c r="E283" s="37" t="str">
        <f t="shared" si="34"/>
        <v/>
      </c>
      <c r="F283" s="40" t="str">
        <f t="shared" si="35"/>
        <v/>
      </c>
      <c r="G283" s="31" t="str">
        <f t="shared" si="36"/>
        <v/>
      </c>
      <c r="H283" s="38">
        <f t="shared" si="37"/>
        <v>0</v>
      </c>
      <c r="I283" s="38">
        <f t="shared" si="38"/>
        <v>0</v>
      </c>
      <c r="J283" s="100" t="str">
        <f t="shared" si="39"/>
        <v/>
      </c>
    </row>
    <row r="284" spans="2:10" x14ac:dyDescent="0.35">
      <c r="B284" s="4">
        <f t="shared" si="32"/>
        <v>0</v>
      </c>
      <c r="D284" s="39" t="str">
        <f t="shared" si="33"/>
        <v/>
      </c>
      <c r="E284" s="37" t="str">
        <f t="shared" si="34"/>
        <v/>
      </c>
      <c r="F284" s="40" t="str">
        <f t="shared" si="35"/>
        <v/>
      </c>
      <c r="G284" s="31" t="str">
        <f t="shared" si="36"/>
        <v/>
      </c>
      <c r="H284" s="38">
        <f t="shared" si="37"/>
        <v>0</v>
      </c>
      <c r="I284" s="38">
        <f t="shared" si="38"/>
        <v>0</v>
      </c>
      <c r="J284" s="100" t="str">
        <f t="shared" si="39"/>
        <v/>
      </c>
    </row>
    <row r="285" spans="2:10" x14ac:dyDescent="0.35">
      <c r="B285" s="4">
        <f t="shared" si="32"/>
        <v>0</v>
      </c>
      <c r="D285" s="39" t="str">
        <f t="shared" si="33"/>
        <v/>
      </c>
      <c r="E285" s="37" t="str">
        <f t="shared" si="34"/>
        <v/>
      </c>
      <c r="F285" s="40" t="str">
        <f t="shared" si="35"/>
        <v/>
      </c>
      <c r="G285" s="31" t="str">
        <f t="shared" si="36"/>
        <v/>
      </c>
      <c r="H285" s="38">
        <f t="shared" si="37"/>
        <v>0</v>
      </c>
      <c r="I285" s="38">
        <f t="shared" si="38"/>
        <v>0</v>
      </c>
      <c r="J285" s="100" t="str">
        <f t="shared" si="39"/>
        <v/>
      </c>
    </row>
    <row r="286" spans="2:10" x14ac:dyDescent="0.35">
      <c r="B286" s="4">
        <f t="shared" si="32"/>
        <v>0</v>
      </c>
      <c r="D286" s="39" t="str">
        <f t="shared" si="33"/>
        <v/>
      </c>
      <c r="E286" s="37" t="str">
        <f t="shared" si="34"/>
        <v/>
      </c>
      <c r="F286" s="40" t="str">
        <f t="shared" si="35"/>
        <v/>
      </c>
      <c r="G286" s="31" t="str">
        <f t="shared" si="36"/>
        <v/>
      </c>
      <c r="H286" s="38">
        <f t="shared" si="37"/>
        <v>0</v>
      </c>
      <c r="I286" s="38">
        <f t="shared" si="38"/>
        <v>0</v>
      </c>
      <c r="J286" s="100" t="str">
        <f t="shared" si="39"/>
        <v/>
      </c>
    </row>
    <row r="287" spans="2:10" x14ac:dyDescent="0.35">
      <c r="B287" s="4">
        <f t="shared" si="32"/>
        <v>0</v>
      </c>
      <c r="D287" s="39" t="str">
        <f t="shared" si="33"/>
        <v/>
      </c>
      <c r="E287" s="37" t="str">
        <f t="shared" si="34"/>
        <v/>
      </c>
      <c r="F287" s="40" t="str">
        <f t="shared" si="35"/>
        <v/>
      </c>
      <c r="G287" s="31" t="str">
        <f t="shared" si="36"/>
        <v/>
      </c>
      <c r="H287" s="38">
        <f t="shared" si="37"/>
        <v>0</v>
      </c>
      <c r="I287" s="38">
        <f t="shared" si="38"/>
        <v>0</v>
      </c>
      <c r="J287" s="100" t="str">
        <f t="shared" si="39"/>
        <v/>
      </c>
    </row>
    <row r="288" spans="2:10" x14ac:dyDescent="0.35">
      <c r="B288" s="4">
        <f t="shared" si="32"/>
        <v>0</v>
      </c>
      <c r="D288" s="39" t="str">
        <f t="shared" si="33"/>
        <v/>
      </c>
      <c r="E288" s="37" t="str">
        <f t="shared" si="34"/>
        <v/>
      </c>
      <c r="F288" s="40" t="str">
        <f t="shared" si="35"/>
        <v/>
      </c>
      <c r="G288" s="31" t="str">
        <f t="shared" si="36"/>
        <v/>
      </c>
      <c r="H288" s="38">
        <f t="shared" si="37"/>
        <v>0</v>
      </c>
      <c r="I288" s="38">
        <f t="shared" si="38"/>
        <v>0</v>
      </c>
      <c r="J288" s="100" t="str">
        <f t="shared" si="39"/>
        <v/>
      </c>
    </row>
    <row r="289" spans="2:10" x14ac:dyDescent="0.35">
      <c r="B289" s="4">
        <f t="shared" si="32"/>
        <v>0</v>
      </c>
      <c r="D289" s="39" t="str">
        <f t="shared" si="33"/>
        <v/>
      </c>
      <c r="E289" s="37" t="str">
        <f t="shared" si="34"/>
        <v/>
      </c>
      <c r="F289" s="40" t="str">
        <f t="shared" si="35"/>
        <v/>
      </c>
      <c r="G289" s="31" t="str">
        <f t="shared" si="36"/>
        <v/>
      </c>
      <c r="H289" s="38">
        <f t="shared" si="37"/>
        <v>0</v>
      </c>
      <c r="I289" s="38">
        <f t="shared" si="38"/>
        <v>0</v>
      </c>
      <c r="J289" s="100" t="str">
        <f t="shared" si="39"/>
        <v/>
      </c>
    </row>
    <row r="290" spans="2:10" x14ac:dyDescent="0.35">
      <c r="B290" s="4">
        <f t="shared" si="32"/>
        <v>0</v>
      </c>
      <c r="D290" s="39" t="str">
        <f t="shared" si="33"/>
        <v/>
      </c>
      <c r="E290" s="37" t="str">
        <f t="shared" si="34"/>
        <v/>
      </c>
      <c r="F290" s="40" t="str">
        <f t="shared" si="35"/>
        <v/>
      </c>
      <c r="G290" s="31" t="str">
        <f t="shared" si="36"/>
        <v/>
      </c>
      <c r="H290" s="38">
        <f t="shared" si="37"/>
        <v>0</v>
      </c>
      <c r="I290" s="38">
        <f t="shared" si="38"/>
        <v>0</v>
      </c>
      <c r="J290" s="100" t="str">
        <f t="shared" si="39"/>
        <v/>
      </c>
    </row>
    <row r="291" spans="2:10" x14ac:dyDescent="0.35">
      <c r="B291" s="4">
        <f t="shared" si="32"/>
        <v>0</v>
      </c>
      <c r="D291" s="39" t="str">
        <f t="shared" si="33"/>
        <v/>
      </c>
      <c r="E291" s="37" t="str">
        <f t="shared" si="34"/>
        <v/>
      </c>
      <c r="F291" s="40" t="str">
        <f t="shared" si="35"/>
        <v/>
      </c>
      <c r="G291" s="31" t="str">
        <f t="shared" si="36"/>
        <v/>
      </c>
      <c r="H291" s="38">
        <f t="shared" si="37"/>
        <v>0</v>
      </c>
      <c r="I291" s="38">
        <f t="shared" si="38"/>
        <v>0</v>
      </c>
      <c r="J291" s="100" t="str">
        <f t="shared" si="39"/>
        <v/>
      </c>
    </row>
    <row r="292" spans="2:10" x14ac:dyDescent="0.35">
      <c r="B292" s="4">
        <f t="shared" si="32"/>
        <v>0</v>
      </c>
      <c r="D292" s="39" t="str">
        <f t="shared" si="33"/>
        <v/>
      </c>
      <c r="E292" s="37" t="str">
        <f t="shared" si="34"/>
        <v/>
      </c>
      <c r="F292" s="40" t="str">
        <f t="shared" si="35"/>
        <v/>
      </c>
      <c r="G292" s="31" t="str">
        <f t="shared" si="36"/>
        <v/>
      </c>
      <c r="H292" s="38">
        <f t="shared" si="37"/>
        <v>0</v>
      </c>
      <c r="I292" s="38">
        <f t="shared" si="38"/>
        <v>0</v>
      </c>
      <c r="J292" s="100" t="str">
        <f t="shared" si="39"/>
        <v/>
      </c>
    </row>
    <row r="293" spans="2:10" x14ac:dyDescent="0.35">
      <c r="B293" s="4">
        <f t="shared" ref="B293:B356" si="40">IF(E293="",0,1)</f>
        <v>0</v>
      </c>
      <c r="D293" s="39" t="str">
        <f t="shared" ref="D293:D356" si="41">IF(E292="","",D292+1)</f>
        <v/>
      </c>
      <c r="E293" s="37" t="str">
        <f t="shared" si="34"/>
        <v/>
      </c>
      <c r="F293" s="40" t="str">
        <f t="shared" si="35"/>
        <v/>
      </c>
      <c r="G293" s="31" t="str">
        <f t="shared" si="36"/>
        <v/>
      </c>
      <c r="H293" s="38">
        <f t="shared" si="37"/>
        <v>0</v>
      </c>
      <c r="I293" s="38">
        <f t="shared" si="38"/>
        <v>0</v>
      </c>
      <c r="J293" s="100" t="str">
        <f t="shared" si="39"/>
        <v/>
      </c>
    </row>
    <row r="294" spans="2:10" x14ac:dyDescent="0.35">
      <c r="B294" s="4">
        <f t="shared" si="40"/>
        <v>0</v>
      </c>
      <c r="D294" s="39" t="str">
        <f t="shared" si="41"/>
        <v/>
      </c>
      <c r="E294" s="37" t="str">
        <f t="shared" si="34"/>
        <v/>
      </c>
      <c r="F294" s="40" t="str">
        <f t="shared" si="35"/>
        <v/>
      </c>
      <c r="G294" s="31" t="str">
        <f t="shared" si="36"/>
        <v/>
      </c>
      <c r="H294" s="38">
        <f t="shared" si="37"/>
        <v>0</v>
      </c>
      <c r="I294" s="38">
        <f t="shared" si="38"/>
        <v>0</v>
      </c>
      <c r="J294" s="100" t="str">
        <f t="shared" si="39"/>
        <v/>
      </c>
    </row>
    <row r="295" spans="2:10" x14ac:dyDescent="0.35">
      <c r="B295" s="4">
        <f t="shared" si="40"/>
        <v>0</v>
      </c>
      <c r="D295" s="39" t="str">
        <f t="shared" si="41"/>
        <v/>
      </c>
      <c r="E295" s="37" t="str">
        <f t="shared" si="34"/>
        <v/>
      </c>
      <c r="F295" s="40" t="str">
        <f t="shared" si="35"/>
        <v/>
      </c>
      <c r="G295" s="31" t="str">
        <f t="shared" si="36"/>
        <v/>
      </c>
      <c r="H295" s="38">
        <f t="shared" si="37"/>
        <v>0</v>
      </c>
      <c r="I295" s="38">
        <f t="shared" si="38"/>
        <v>0</v>
      </c>
      <c r="J295" s="100" t="str">
        <f t="shared" si="39"/>
        <v/>
      </c>
    </row>
    <row r="296" spans="2:10" x14ac:dyDescent="0.35">
      <c r="B296" s="4">
        <f t="shared" si="40"/>
        <v>0</v>
      </c>
      <c r="D296" s="39" t="str">
        <f t="shared" si="41"/>
        <v/>
      </c>
      <c r="E296" s="37" t="str">
        <f t="shared" si="34"/>
        <v/>
      </c>
      <c r="F296" s="40" t="str">
        <f t="shared" si="35"/>
        <v/>
      </c>
      <c r="G296" s="31" t="str">
        <f t="shared" si="36"/>
        <v/>
      </c>
      <c r="H296" s="38">
        <f t="shared" si="37"/>
        <v>0</v>
      </c>
      <c r="I296" s="38">
        <f t="shared" si="38"/>
        <v>0</v>
      </c>
      <c r="J296" s="100" t="str">
        <f t="shared" si="39"/>
        <v/>
      </c>
    </row>
    <row r="297" spans="2:10" x14ac:dyDescent="0.35">
      <c r="B297" s="4">
        <f t="shared" si="40"/>
        <v>0</v>
      </c>
      <c r="D297" s="39" t="str">
        <f t="shared" si="41"/>
        <v/>
      </c>
      <c r="E297" s="37" t="str">
        <f t="shared" si="34"/>
        <v/>
      </c>
      <c r="F297" s="40" t="str">
        <f t="shared" si="35"/>
        <v/>
      </c>
      <c r="G297" s="31" t="str">
        <f t="shared" si="36"/>
        <v/>
      </c>
      <c r="H297" s="38">
        <f t="shared" si="37"/>
        <v>0</v>
      </c>
      <c r="I297" s="38">
        <f t="shared" si="38"/>
        <v>0</v>
      </c>
      <c r="J297" s="100" t="str">
        <f t="shared" si="39"/>
        <v/>
      </c>
    </row>
    <row r="298" spans="2:10" x14ac:dyDescent="0.35">
      <c r="B298" s="4">
        <f t="shared" si="40"/>
        <v>0</v>
      </c>
      <c r="D298" s="39" t="str">
        <f t="shared" si="41"/>
        <v/>
      </c>
      <c r="E298" s="37" t="str">
        <f t="shared" si="34"/>
        <v/>
      </c>
      <c r="F298" s="40" t="str">
        <f t="shared" si="35"/>
        <v/>
      </c>
      <c r="G298" s="31" t="str">
        <f t="shared" si="36"/>
        <v/>
      </c>
      <c r="H298" s="38">
        <f t="shared" si="37"/>
        <v>0</v>
      </c>
      <c r="I298" s="38">
        <f t="shared" si="38"/>
        <v>0</v>
      </c>
      <c r="J298" s="100" t="str">
        <f t="shared" si="39"/>
        <v/>
      </c>
    </row>
    <row r="299" spans="2:10" x14ac:dyDescent="0.35">
      <c r="B299" s="4">
        <f t="shared" si="40"/>
        <v>0</v>
      </c>
      <c r="D299" s="39" t="str">
        <f t="shared" si="41"/>
        <v/>
      </c>
      <c r="E299" s="37" t="str">
        <f t="shared" si="34"/>
        <v/>
      </c>
      <c r="F299" s="40" t="str">
        <f t="shared" si="35"/>
        <v/>
      </c>
      <c r="G299" s="31" t="str">
        <f t="shared" si="36"/>
        <v/>
      </c>
      <c r="H299" s="38">
        <f t="shared" si="37"/>
        <v>0</v>
      </c>
      <c r="I299" s="38">
        <f t="shared" si="38"/>
        <v>0</v>
      </c>
      <c r="J299" s="100" t="str">
        <f t="shared" si="39"/>
        <v/>
      </c>
    </row>
    <row r="300" spans="2:10" x14ac:dyDescent="0.35">
      <c r="B300" s="4">
        <f t="shared" si="40"/>
        <v>0</v>
      </c>
      <c r="D300" s="39" t="str">
        <f t="shared" si="41"/>
        <v/>
      </c>
      <c r="E300" s="37" t="str">
        <f t="shared" si="34"/>
        <v/>
      </c>
      <c r="F300" s="40" t="str">
        <f t="shared" si="35"/>
        <v/>
      </c>
      <c r="G300" s="31" t="str">
        <f t="shared" si="36"/>
        <v/>
      </c>
      <c r="H300" s="38">
        <f t="shared" si="37"/>
        <v>0</v>
      </c>
      <c r="I300" s="38">
        <f t="shared" si="38"/>
        <v>0</v>
      </c>
      <c r="J300" s="100" t="str">
        <f t="shared" si="39"/>
        <v/>
      </c>
    </row>
    <row r="301" spans="2:10" x14ac:dyDescent="0.35">
      <c r="B301" s="4">
        <f t="shared" si="40"/>
        <v>0</v>
      </c>
      <c r="D301" s="39" t="str">
        <f t="shared" si="41"/>
        <v/>
      </c>
      <c r="E301" s="37" t="str">
        <f t="shared" si="34"/>
        <v/>
      </c>
      <c r="F301" s="40" t="str">
        <f t="shared" si="35"/>
        <v/>
      </c>
      <c r="G301" s="31" t="str">
        <f t="shared" si="36"/>
        <v/>
      </c>
      <c r="H301" s="38">
        <f t="shared" si="37"/>
        <v>0</v>
      </c>
      <c r="I301" s="38">
        <f t="shared" si="38"/>
        <v>0</v>
      </c>
      <c r="J301" s="100" t="str">
        <f t="shared" si="39"/>
        <v/>
      </c>
    </row>
    <row r="302" spans="2:10" x14ac:dyDescent="0.35">
      <c r="B302" s="4">
        <f t="shared" si="40"/>
        <v>0</v>
      </c>
      <c r="D302" s="39" t="str">
        <f t="shared" si="41"/>
        <v/>
      </c>
      <c r="E302" s="37" t="str">
        <f t="shared" si="34"/>
        <v/>
      </c>
      <c r="F302" s="40" t="str">
        <f t="shared" si="35"/>
        <v/>
      </c>
      <c r="G302" s="31" t="str">
        <f t="shared" si="36"/>
        <v/>
      </c>
      <c r="H302" s="38">
        <f t="shared" si="37"/>
        <v>0</v>
      </c>
      <c r="I302" s="38">
        <f t="shared" si="38"/>
        <v>0</v>
      </c>
      <c r="J302" s="100" t="str">
        <f t="shared" si="39"/>
        <v/>
      </c>
    </row>
    <row r="303" spans="2:10" x14ac:dyDescent="0.35">
      <c r="B303" s="4">
        <f t="shared" si="40"/>
        <v>0</v>
      </c>
      <c r="D303" s="39" t="str">
        <f t="shared" si="41"/>
        <v/>
      </c>
      <c r="E303" s="37" t="str">
        <f t="shared" si="34"/>
        <v/>
      </c>
      <c r="F303" s="40" t="str">
        <f t="shared" si="35"/>
        <v/>
      </c>
      <c r="G303" s="31" t="str">
        <f t="shared" si="36"/>
        <v/>
      </c>
      <c r="H303" s="38">
        <f t="shared" si="37"/>
        <v>0</v>
      </c>
      <c r="I303" s="38">
        <f t="shared" si="38"/>
        <v>0</v>
      </c>
      <c r="J303" s="100" t="str">
        <f t="shared" si="39"/>
        <v/>
      </c>
    </row>
    <row r="304" spans="2:10" x14ac:dyDescent="0.35">
      <c r="B304" s="4">
        <f t="shared" si="40"/>
        <v>0</v>
      </c>
      <c r="D304" s="39" t="str">
        <f t="shared" si="41"/>
        <v/>
      </c>
      <c r="E304" s="37" t="str">
        <f t="shared" si="34"/>
        <v/>
      </c>
      <c r="F304" s="40" t="str">
        <f t="shared" si="35"/>
        <v/>
      </c>
      <c r="G304" s="31" t="str">
        <f t="shared" si="36"/>
        <v/>
      </c>
      <c r="H304" s="38">
        <f t="shared" si="37"/>
        <v>0</v>
      </c>
      <c r="I304" s="38">
        <f t="shared" si="38"/>
        <v>0</v>
      </c>
      <c r="J304" s="100" t="str">
        <f t="shared" si="39"/>
        <v/>
      </c>
    </row>
    <row r="305" spans="2:10" x14ac:dyDescent="0.35">
      <c r="B305" s="4">
        <f t="shared" si="40"/>
        <v>0</v>
      </c>
      <c r="D305" s="39" t="str">
        <f t="shared" si="41"/>
        <v/>
      </c>
      <c r="E305" s="37" t="str">
        <f t="shared" si="34"/>
        <v/>
      </c>
      <c r="F305" s="40" t="str">
        <f t="shared" si="35"/>
        <v/>
      </c>
      <c r="G305" s="31" t="str">
        <f t="shared" si="36"/>
        <v/>
      </c>
      <c r="H305" s="38">
        <f t="shared" si="37"/>
        <v>0</v>
      </c>
      <c r="I305" s="38">
        <f t="shared" si="38"/>
        <v>0</v>
      </c>
      <c r="J305" s="100" t="str">
        <f t="shared" si="39"/>
        <v/>
      </c>
    </row>
    <row r="306" spans="2:10" x14ac:dyDescent="0.35">
      <c r="B306" s="4">
        <f t="shared" si="40"/>
        <v>0</v>
      </c>
      <c r="D306" s="39" t="str">
        <f t="shared" si="41"/>
        <v/>
      </c>
      <c r="E306" s="37" t="str">
        <f t="shared" si="34"/>
        <v/>
      </c>
      <c r="F306" s="40" t="str">
        <f t="shared" si="35"/>
        <v/>
      </c>
      <c r="G306" s="31" t="str">
        <f t="shared" si="36"/>
        <v/>
      </c>
      <c r="H306" s="38">
        <f t="shared" si="37"/>
        <v>0</v>
      </c>
      <c r="I306" s="38">
        <f t="shared" si="38"/>
        <v>0</v>
      </c>
      <c r="J306" s="100" t="str">
        <f t="shared" si="39"/>
        <v/>
      </c>
    </row>
    <row r="307" spans="2:10" x14ac:dyDescent="0.35">
      <c r="B307" s="4">
        <f t="shared" si="40"/>
        <v>0</v>
      </c>
      <c r="D307" s="39" t="str">
        <f t="shared" si="41"/>
        <v/>
      </c>
      <c r="E307" s="37" t="str">
        <f t="shared" si="34"/>
        <v/>
      </c>
      <c r="F307" s="40" t="str">
        <f t="shared" si="35"/>
        <v/>
      </c>
      <c r="G307" s="31" t="str">
        <f t="shared" si="36"/>
        <v/>
      </c>
      <c r="H307" s="38">
        <f t="shared" si="37"/>
        <v>0</v>
      </c>
      <c r="I307" s="38">
        <f t="shared" si="38"/>
        <v>0</v>
      </c>
      <c r="J307" s="100" t="str">
        <f t="shared" si="39"/>
        <v/>
      </c>
    </row>
    <row r="308" spans="2:10" x14ac:dyDescent="0.35">
      <c r="B308" s="4">
        <f t="shared" si="40"/>
        <v>0</v>
      </c>
      <c r="D308" s="39" t="str">
        <f t="shared" si="41"/>
        <v/>
      </c>
      <c r="E308" s="37" t="str">
        <f t="shared" si="34"/>
        <v/>
      </c>
      <c r="F308" s="40" t="str">
        <f t="shared" si="35"/>
        <v/>
      </c>
      <c r="G308" s="31" t="str">
        <f t="shared" si="36"/>
        <v/>
      </c>
      <c r="H308" s="38">
        <f t="shared" si="37"/>
        <v>0</v>
      </c>
      <c r="I308" s="38">
        <f t="shared" si="38"/>
        <v>0</v>
      </c>
      <c r="J308" s="100" t="str">
        <f t="shared" si="39"/>
        <v/>
      </c>
    </row>
    <row r="309" spans="2:10" x14ac:dyDescent="0.35">
      <c r="B309" s="4">
        <f t="shared" si="40"/>
        <v>0</v>
      </c>
      <c r="D309" s="39" t="str">
        <f t="shared" si="41"/>
        <v/>
      </c>
      <c r="E309" s="37" t="str">
        <f t="shared" si="34"/>
        <v/>
      </c>
      <c r="F309" s="40" t="str">
        <f t="shared" si="35"/>
        <v/>
      </c>
      <c r="G309" s="31" t="str">
        <f t="shared" si="36"/>
        <v/>
      </c>
      <c r="H309" s="38">
        <f t="shared" si="37"/>
        <v>0</v>
      </c>
      <c r="I309" s="38">
        <f t="shared" si="38"/>
        <v>0</v>
      </c>
      <c r="J309" s="100" t="str">
        <f t="shared" si="39"/>
        <v/>
      </c>
    </row>
    <row r="310" spans="2:10" x14ac:dyDescent="0.35">
      <c r="B310" s="4">
        <f t="shared" si="40"/>
        <v>0</v>
      </c>
      <c r="D310" s="39" t="str">
        <f t="shared" si="41"/>
        <v/>
      </c>
      <c r="E310" s="37" t="str">
        <f t="shared" si="34"/>
        <v/>
      </c>
      <c r="F310" s="40" t="str">
        <f t="shared" si="35"/>
        <v/>
      </c>
      <c r="G310" s="31" t="str">
        <f t="shared" si="36"/>
        <v/>
      </c>
      <c r="H310" s="38">
        <f t="shared" si="37"/>
        <v>0</v>
      </c>
      <c r="I310" s="38">
        <f t="shared" si="38"/>
        <v>0</v>
      </c>
      <c r="J310" s="100" t="str">
        <f t="shared" si="39"/>
        <v/>
      </c>
    </row>
    <row r="311" spans="2:10" x14ac:dyDescent="0.35">
      <c r="B311" s="4">
        <f t="shared" si="40"/>
        <v>0</v>
      </c>
      <c r="D311" s="39" t="str">
        <f t="shared" si="41"/>
        <v/>
      </c>
      <c r="E311" s="37" t="str">
        <f t="shared" si="34"/>
        <v/>
      </c>
      <c r="F311" s="40" t="str">
        <f t="shared" si="35"/>
        <v/>
      </c>
      <c r="G311" s="31" t="str">
        <f t="shared" si="36"/>
        <v/>
      </c>
      <c r="H311" s="38">
        <f t="shared" si="37"/>
        <v>0</v>
      </c>
      <c r="I311" s="38">
        <f t="shared" si="38"/>
        <v>0</v>
      </c>
      <c r="J311" s="100" t="str">
        <f t="shared" si="39"/>
        <v/>
      </c>
    </row>
    <row r="312" spans="2:10" x14ac:dyDescent="0.35">
      <c r="B312" s="4">
        <f t="shared" si="40"/>
        <v>0</v>
      </c>
      <c r="D312" s="39" t="str">
        <f t="shared" si="41"/>
        <v/>
      </c>
      <c r="E312" s="37" t="str">
        <f t="shared" si="34"/>
        <v/>
      </c>
      <c r="F312" s="40" t="str">
        <f t="shared" si="35"/>
        <v/>
      </c>
      <c r="G312" s="31" t="str">
        <f t="shared" si="36"/>
        <v/>
      </c>
      <c r="H312" s="38">
        <f t="shared" si="37"/>
        <v>0</v>
      </c>
      <c r="I312" s="38">
        <f t="shared" si="38"/>
        <v>0</v>
      </c>
      <c r="J312" s="100" t="str">
        <f t="shared" si="39"/>
        <v/>
      </c>
    </row>
    <row r="313" spans="2:10" x14ac:dyDescent="0.35">
      <c r="B313" s="4">
        <f t="shared" si="40"/>
        <v>0</v>
      </c>
      <c r="D313" s="39" t="str">
        <f t="shared" si="41"/>
        <v/>
      </c>
      <c r="E313" s="37" t="str">
        <f t="shared" si="34"/>
        <v/>
      </c>
      <c r="F313" s="40" t="str">
        <f t="shared" si="35"/>
        <v/>
      </c>
      <c r="G313" s="31" t="str">
        <f t="shared" si="36"/>
        <v/>
      </c>
      <c r="H313" s="38">
        <f t="shared" si="37"/>
        <v>0</v>
      </c>
      <c r="I313" s="38">
        <f t="shared" si="38"/>
        <v>0</v>
      </c>
      <c r="J313" s="100" t="str">
        <f t="shared" si="39"/>
        <v/>
      </c>
    </row>
    <row r="314" spans="2:10" x14ac:dyDescent="0.35">
      <c r="B314" s="4">
        <f t="shared" si="40"/>
        <v>0</v>
      </c>
      <c r="D314" s="39" t="str">
        <f t="shared" si="41"/>
        <v/>
      </c>
      <c r="E314" s="37" t="str">
        <f t="shared" si="34"/>
        <v/>
      </c>
      <c r="F314" s="40" t="str">
        <f t="shared" si="35"/>
        <v/>
      </c>
      <c r="G314" s="31" t="str">
        <f t="shared" si="36"/>
        <v/>
      </c>
      <c r="H314" s="38">
        <f t="shared" si="37"/>
        <v>0</v>
      </c>
      <c r="I314" s="38">
        <f t="shared" si="38"/>
        <v>0</v>
      </c>
      <c r="J314" s="100" t="str">
        <f t="shared" si="39"/>
        <v/>
      </c>
    </row>
    <row r="315" spans="2:10" x14ac:dyDescent="0.35">
      <c r="B315" s="4">
        <f t="shared" si="40"/>
        <v>0</v>
      </c>
      <c r="D315" s="39" t="str">
        <f t="shared" si="41"/>
        <v/>
      </c>
      <c r="E315" s="37" t="str">
        <f t="shared" si="34"/>
        <v/>
      </c>
      <c r="F315" s="40" t="str">
        <f t="shared" si="35"/>
        <v/>
      </c>
      <c r="G315" s="31" t="str">
        <f t="shared" si="36"/>
        <v/>
      </c>
      <c r="H315" s="38">
        <f t="shared" si="37"/>
        <v>0</v>
      </c>
      <c r="I315" s="38">
        <f t="shared" si="38"/>
        <v>0</v>
      </c>
      <c r="J315" s="100" t="str">
        <f t="shared" si="39"/>
        <v/>
      </c>
    </row>
    <row r="316" spans="2:10" x14ac:dyDescent="0.35">
      <c r="B316" s="4">
        <f t="shared" si="40"/>
        <v>0</v>
      </c>
      <c r="D316" s="39" t="str">
        <f t="shared" si="41"/>
        <v/>
      </c>
      <c r="E316" s="37" t="str">
        <f t="shared" si="34"/>
        <v/>
      </c>
      <c r="F316" s="40" t="str">
        <f t="shared" si="35"/>
        <v/>
      </c>
      <c r="G316" s="31" t="str">
        <f t="shared" si="36"/>
        <v/>
      </c>
      <c r="H316" s="38">
        <f t="shared" si="37"/>
        <v>0</v>
      </c>
      <c r="I316" s="38">
        <f t="shared" si="38"/>
        <v>0</v>
      </c>
      <c r="J316" s="100" t="str">
        <f t="shared" si="39"/>
        <v/>
      </c>
    </row>
    <row r="317" spans="2:10" x14ac:dyDescent="0.35">
      <c r="B317" s="4">
        <f t="shared" si="40"/>
        <v>0</v>
      </c>
      <c r="D317" s="39" t="str">
        <f t="shared" si="41"/>
        <v/>
      </c>
      <c r="E317" s="37" t="str">
        <f t="shared" si="34"/>
        <v/>
      </c>
      <c r="F317" s="40" t="str">
        <f t="shared" si="35"/>
        <v/>
      </c>
      <c r="G317" s="31" t="str">
        <f t="shared" si="36"/>
        <v/>
      </c>
      <c r="H317" s="38">
        <f t="shared" si="37"/>
        <v>0</v>
      </c>
      <c r="I317" s="38">
        <f t="shared" si="38"/>
        <v>0</v>
      </c>
      <c r="J317" s="100" t="str">
        <f t="shared" si="39"/>
        <v/>
      </c>
    </row>
    <row r="318" spans="2:10" x14ac:dyDescent="0.35">
      <c r="B318" s="4">
        <f t="shared" si="40"/>
        <v>0</v>
      </c>
      <c r="D318" s="39" t="str">
        <f t="shared" si="41"/>
        <v/>
      </c>
      <c r="E318" s="37" t="str">
        <f t="shared" si="34"/>
        <v/>
      </c>
      <c r="F318" s="40" t="str">
        <f t="shared" si="35"/>
        <v/>
      </c>
      <c r="G318" s="31" t="str">
        <f t="shared" si="36"/>
        <v/>
      </c>
      <c r="H318" s="38">
        <f t="shared" si="37"/>
        <v>0</v>
      </c>
      <c r="I318" s="38">
        <f t="shared" si="38"/>
        <v>0</v>
      </c>
      <c r="J318" s="100" t="str">
        <f t="shared" si="39"/>
        <v/>
      </c>
    </row>
    <row r="319" spans="2:10" x14ac:dyDescent="0.35">
      <c r="B319" s="4">
        <f t="shared" si="40"/>
        <v>0</v>
      </c>
      <c r="D319" s="39" t="str">
        <f t="shared" si="41"/>
        <v/>
      </c>
      <c r="E319" s="37" t="str">
        <f t="shared" si="34"/>
        <v/>
      </c>
      <c r="F319" s="40" t="str">
        <f t="shared" si="35"/>
        <v/>
      </c>
      <c r="G319" s="31" t="str">
        <f t="shared" si="36"/>
        <v/>
      </c>
      <c r="H319" s="38">
        <f t="shared" si="37"/>
        <v>0</v>
      </c>
      <c r="I319" s="38">
        <f t="shared" si="38"/>
        <v>0</v>
      </c>
      <c r="J319" s="100" t="str">
        <f t="shared" si="39"/>
        <v/>
      </c>
    </row>
    <row r="320" spans="2:10" x14ac:dyDescent="0.35">
      <c r="B320" s="4">
        <f t="shared" si="40"/>
        <v>0</v>
      </c>
      <c r="D320" s="39" t="str">
        <f t="shared" si="41"/>
        <v/>
      </c>
      <c r="E320" s="37" t="str">
        <f t="shared" si="34"/>
        <v/>
      </c>
      <c r="F320" s="40" t="str">
        <f t="shared" si="35"/>
        <v/>
      </c>
      <c r="G320" s="31" t="str">
        <f t="shared" si="36"/>
        <v/>
      </c>
      <c r="H320" s="38">
        <f t="shared" si="37"/>
        <v>0</v>
      </c>
      <c r="I320" s="38">
        <f t="shared" si="38"/>
        <v>0</v>
      </c>
      <c r="J320" s="100" t="str">
        <f t="shared" si="39"/>
        <v/>
      </c>
    </row>
    <row r="321" spans="2:10" x14ac:dyDescent="0.35">
      <c r="B321" s="4">
        <f t="shared" si="40"/>
        <v>0</v>
      </c>
      <c r="D321" s="39" t="str">
        <f t="shared" si="41"/>
        <v/>
      </c>
      <c r="E321" s="37" t="str">
        <f t="shared" si="34"/>
        <v/>
      </c>
      <c r="F321" s="40" t="str">
        <f t="shared" si="35"/>
        <v/>
      </c>
      <c r="G321" s="31" t="str">
        <f t="shared" si="36"/>
        <v/>
      </c>
      <c r="H321" s="38">
        <f t="shared" si="37"/>
        <v>0</v>
      </c>
      <c r="I321" s="38">
        <f t="shared" si="38"/>
        <v>0</v>
      </c>
      <c r="J321" s="100" t="str">
        <f t="shared" si="39"/>
        <v/>
      </c>
    </row>
    <row r="322" spans="2:10" x14ac:dyDescent="0.35">
      <c r="B322" s="4">
        <f t="shared" si="40"/>
        <v>0</v>
      </c>
      <c r="D322" s="39" t="str">
        <f t="shared" si="41"/>
        <v/>
      </c>
      <c r="E322" s="37" t="str">
        <f t="shared" si="34"/>
        <v/>
      </c>
      <c r="F322" s="40" t="str">
        <f t="shared" si="35"/>
        <v/>
      </c>
      <c r="G322" s="31" t="str">
        <f t="shared" si="36"/>
        <v/>
      </c>
      <c r="H322" s="38">
        <f t="shared" si="37"/>
        <v>0</v>
      </c>
      <c r="I322" s="38">
        <f t="shared" si="38"/>
        <v>0</v>
      </c>
      <c r="J322" s="100" t="str">
        <f t="shared" si="39"/>
        <v/>
      </c>
    </row>
    <row r="323" spans="2:10" x14ac:dyDescent="0.35">
      <c r="B323" s="4">
        <f t="shared" si="40"/>
        <v>0</v>
      </c>
      <c r="D323" s="39" t="str">
        <f t="shared" si="41"/>
        <v/>
      </c>
      <c r="E323" s="37" t="str">
        <f t="shared" si="34"/>
        <v/>
      </c>
      <c r="F323" s="40" t="str">
        <f t="shared" si="35"/>
        <v/>
      </c>
      <c r="G323" s="31" t="str">
        <f t="shared" si="36"/>
        <v/>
      </c>
      <c r="H323" s="38">
        <f t="shared" si="37"/>
        <v>0</v>
      </c>
      <c r="I323" s="38">
        <f t="shared" si="38"/>
        <v>0</v>
      </c>
      <c r="J323" s="100" t="str">
        <f t="shared" si="39"/>
        <v/>
      </c>
    </row>
    <row r="324" spans="2:10" x14ac:dyDescent="0.35">
      <c r="B324" s="4">
        <f t="shared" si="40"/>
        <v>0</v>
      </c>
      <c r="D324" s="39" t="str">
        <f t="shared" si="41"/>
        <v/>
      </c>
      <c r="E324" s="37" t="str">
        <f t="shared" si="34"/>
        <v/>
      </c>
      <c r="F324" s="40" t="str">
        <f t="shared" si="35"/>
        <v/>
      </c>
      <c r="G324" s="31" t="str">
        <f t="shared" si="36"/>
        <v/>
      </c>
      <c r="H324" s="38">
        <f t="shared" si="37"/>
        <v>0</v>
      </c>
      <c r="I324" s="38">
        <f t="shared" si="38"/>
        <v>0</v>
      </c>
      <c r="J324" s="100" t="str">
        <f t="shared" si="39"/>
        <v/>
      </c>
    </row>
    <row r="325" spans="2:10" x14ac:dyDescent="0.35">
      <c r="B325" s="4">
        <f t="shared" si="40"/>
        <v>0</v>
      </c>
      <c r="D325" s="39" t="str">
        <f t="shared" si="41"/>
        <v/>
      </c>
      <c r="E325" s="37" t="str">
        <f t="shared" si="34"/>
        <v/>
      </c>
      <c r="F325" s="40" t="str">
        <f t="shared" si="35"/>
        <v/>
      </c>
      <c r="G325" s="31" t="str">
        <f t="shared" si="36"/>
        <v/>
      </c>
      <c r="H325" s="38">
        <f t="shared" si="37"/>
        <v>0</v>
      </c>
      <c r="I325" s="38">
        <f t="shared" si="38"/>
        <v>0</v>
      </c>
      <c r="J325" s="100" t="str">
        <f t="shared" si="39"/>
        <v/>
      </c>
    </row>
    <row r="326" spans="2:10" x14ac:dyDescent="0.35">
      <c r="B326" s="4">
        <f t="shared" si="40"/>
        <v>0</v>
      </c>
      <c r="D326" s="39" t="str">
        <f t="shared" si="41"/>
        <v/>
      </c>
      <c r="E326" s="37" t="str">
        <f t="shared" si="34"/>
        <v/>
      </c>
      <c r="F326" s="40" t="str">
        <f t="shared" si="35"/>
        <v/>
      </c>
      <c r="G326" s="31" t="str">
        <f t="shared" si="36"/>
        <v/>
      </c>
      <c r="H326" s="38">
        <f t="shared" si="37"/>
        <v>0</v>
      </c>
      <c r="I326" s="38">
        <f t="shared" si="38"/>
        <v>0</v>
      </c>
      <c r="J326" s="100" t="str">
        <f t="shared" si="39"/>
        <v/>
      </c>
    </row>
    <row r="327" spans="2:10" x14ac:dyDescent="0.35">
      <c r="B327" s="4">
        <f t="shared" si="40"/>
        <v>0</v>
      </c>
      <c r="D327" s="39" t="str">
        <f t="shared" si="41"/>
        <v/>
      </c>
      <c r="E327" s="37" t="str">
        <f t="shared" si="34"/>
        <v/>
      </c>
      <c r="F327" s="40" t="str">
        <f t="shared" si="35"/>
        <v/>
      </c>
      <c r="G327" s="31" t="str">
        <f t="shared" si="36"/>
        <v/>
      </c>
      <c r="H327" s="38">
        <f t="shared" si="37"/>
        <v>0</v>
      </c>
      <c r="I327" s="38">
        <f t="shared" si="38"/>
        <v>0</v>
      </c>
      <c r="J327" s="100" t="str">
        <f t="shared" si="39"/>
        <v/>
      </c>
    </row>
    <row r="328" spans="2:10" x14ac:dyDescent="0.35">
      <c r="B328" s="4">
        <f t="shared" si="40"/>
        <v>0</v>
      </c>
      <c r="D328" s="39" t="str">
        <f t="shared" si="41"/>
        <v/>
      </c>
      <c r="E328" s="37" t="str">
        <f t="shared" si="34"/>
        <v/>
      </c>
      <c r="F328" s="40" t="str">
        <f t="shared" si="35"/>
        <v/>
      </c>
      <c r="G328" s="31" t="str">
        <f t="shared" si="36"/>
        <v/>
      </c>
      <c r="H328" s="38">
        <f t="shared" si="37"/>
        <v>0</v>
      </c>
      <c r="I328" s="38">
        <f t="shared" si="38"/>
        <v>0</v>
      </c>
      <c r="J328" s="100" t="str">
        <f t="shared" si="39"/>
        <v/>
      </c>
    </row>
    <row r="329" spans="2:10" x14ac:dyDescent="0.35">
      <c r="B329" s="4">
        <f t="shared" si="40"/>
        <v>0</v>
      </c>
      <c r="D329" s="39" t="str">
        <f t="shared" si="41"/>
        <v/>
      </c>
      <c r="E329" s="37" t="str">
        <f t="shared" ref="E329:E392" si="42">IFERROR(IF(Filter_BB="","",VLOOKUP(D329&amp;Filter_BB,T_Jurnal,5,0)),"")</f>
        <v/>
      </c>
      <c r="F329" s="40" t="str">
        <f t="shared" ref="F329:F392" si="43">IF(E329="","",VLOOKUP(D329&amp;Filter_BB,T_Jurnal,6,0))</f>
        <v/>
      </c>
      <c r="G329" s="31" t="str">
        <f t="shared" ref="G329:G392" si="44">IF(E329="","",VLOOKUP(D329&amp;Filter_BB,T_Jurnal,7,0))</f>
        <v/>
      </c>
      <c r="H329" s="38">
        <f t="shared" ref="H329:H392" si="45">IF(E329="",0,VLOOKUP(D329&amp;Filter_BB,T_Jurnal,10,0))</f>
        <v>0</v>
      </c>
      <c r="I329" s="38">
        <f t="shared" ref="I329:I392" si="46">IF(E329="",0,VLOOKUP(D329&amp;Filter_BB,T_Jurnal,11,0))</f>
        <v>0</v>
      </c>
      <c r="J329" s="100" t="str">
        <f t="shared" si="39"/>
        <v/>
      </c>
    </row>
    <row r="330" spans="2:10" x14ac:dyDescent="0.35">
      <c r="B330" s="4">
        <f t="shared" si="40"/>
        <v>0</v>
      </c>
      <c r="D330" s="39" t="str">
        <f t="shared" si="41"/>
        <v/>
      </c>
      <c r="E330" s="37" t="str">
        <f t="shared" si="42"/>
        <v/>
      </c>
      <c r="F330" s="40" t="str">
        <f t="shared" si="43"/>
        <v/>
      </c>
      <c r="G330" s="31" t="str">
        <f t="shared" si="44"/>
        <v/>
      </c>
      <c r="H330" s="38">
        <f t="shared" si="45"/>
        <v>0</v>
      </c>
      <c r="I330" s="38">
        <f t="shared" si="46"/>
        <v>0</v>
      </c>
      <c r="J330" s="100" t="str">
        <f t="shared" ref="J330:J393" si="47">IF(E329="","",IF($M$3="Db",J329+H330-I330,J329+I330-H330))</f>
        <v/>
      </c>
    </row>
    <row r="331" spans="2:10" x14ac:dyDescent="0.35">
      <c r="B331" s="4">
        <f t="shared" si="40"/>
        <v>0</v>
      </c>
      <c r="D331" s="39" t="str">
        <f t="shared" si="41"/>
        <v/>
      </c>
      <c r="E331" s="37" t="str">
        <f t="shared" si="42"/>
        <v/>
      </c>
      <c r="F331" s="40" t="str">
        <f t="shared" si="43"/>
        <v/>
      </c>
      <c r="G331" s="31" t="str">
        <f t="shared" si="44"/>
        <v/>
      </c>
      <c r="H331" s="38">
        <f t="shared" si="45"/>
        <v>0</v>
      </c>
      <c r="I331" s="38">
        <f t="shared" si="46"/>
        <v>0</v>
      </c>
      <c r="J331" s="100" t="str">
        <f t="shared" si="47"/>
        <v/>
      </c>
    </row>
    <row r="332" spans="2:10" x14ac:dyDescent="0.35">
      <c r="B332" s="4">
        <f t="shared" si="40"/>
        <v>0</v>
      </c>
      <c r="D332" s="39" t="str">
        <f t="shared" si="41"/>
        <v/>
      </c>
      <c r="E332" s="37" t="str">
        <f t="shared" si="42"/>
        <v/>
      </c>
      <c r="F332" s="40" t="str">
        <f t="shared" si="43"/>
        <v/>
      </c>
      <c r="G332" s="31" t="str">
        <f t="shared" si="44"/>
        <v/>
      </c>
      <c r="H332" s="38">
        <f t="shared" si="45"/>
        <v>0</v>
      </c>
      <c r="I332" s="38">
        <f t="shared" si="46"/>
        <v>0</v>
      </c>
      <c r="J332" s="100" t="str">
        <f t="shared" si="47"/>
        <v/>
      </c>
    </row>
    <row r="333" spans="2:10" x14ac:dyDescent="0.35">
      <c r="B333" s="4">
        <f t="shared" si="40"/>
        <v>0</v>
      </c>
      <c r="D333" s="39" t="str">
        <f t="shared" si="41"/>
        <v/>
      </c>
      <c r="E333" s="37" t="str">
        <f t="shared" si="42"/>
        <v/>
      </c>
      <c r="F333" s="40" t="str">
        <f t="shared" si="43"/>
        <v/>
      </c>
      <c r="G333" s="31" t="str">
        <f t="shared" si="44"/>
        <v/>
      </c>
      <c r="H333" s="38">
        <f t="shared" si="45"/>
        <v>0</v>
      </c>
      <c r="I333" s="38">
        <f t="shared" si="46"/>
        <v>0</v>
      </c>
      <c r="J333" s="100" t="str">
        <f t="shared" si="47"/>
        <v/>
      </c>
    </row>
    <row r="334" spans="2:10" x14ac:dyDescent="0.35">
      <c r="B334" s="4">
        <f t="shared" si="40"/>
        <v>0</v>
      </c>
      <c r="D334" s="39" t="str">
        <f t="shared" si="41"/>
        <v/>
      </c>
      <c r="E334" s="37" t="str">
        <f t="shared" si="42"/>
        <v/>
      </c>
      <c r="F334" s="40" t="str">
        <f t="shared" si="43"/>
        <v/>
      </c>
      <c r="G334" s="31" t="str">
        <f t="shared" si="44"/>
        <v/>
      </c>
      <c r="H334" s="38">
        <f t="shared" si="45"/>
        <v>0</v>
      </c>
      <c r="I334" s="38">
        <f t="shared" si="46"/>
        <v>0</v>
      </c>
      <c r="J334" s="100" t="str">
        <f t="shared" si="47"/>
        <v/>
      </c>
    </row>
    <row r="335" spans="2:10" x14ac:dyDescent="0.35">
      <c r="B335" s="4">
        <f t="shared" si="40"/>
        <v>0</v>
      </c>
      <c r="D335" s="39" t="str">
        <f t="shared" si="41"/>
        <v/>
      </c>
      <c r="E335" s="37" t="str">
        <f t="shared" si="42"/>
        <v/>
      </c>
      <c r="F335" s="40" t="str">
        <f t="shared" si="43"/>
        <v/>
      </c>
      <c r="G335" s="31" t="str">
        <f t="shared" si="44"/>
        <v/>
      </c>
      <c r="H335" s="38">
        <f t="shared" si="45"/>
        <v>0</v>
      </c>
      <c r="I335" s="38">
        <f t="shared" si="46"/>
        <v>0</v>
      </c>
      <c r="J335" s="100" t="str">
        <f t="shared" si="47"/>
        <v/>
      </c>
    </row>
    <row r="336" spans="2:10" x14ac:dyDescent="0.35">
      <c r="B336" s="4">
        <f t="shared" si="40"/>
        <v>0</v>
      </c>
      <c r="D336" s="39" t="str">
        <f t="shared" si="41"/>
        <v/>
      </c>
      <c r="E336" s="37" t="str">
        <f t="shared" si="42"/>
        <v/>
      </c>
      <c r="F336" s="40" t="str">
        <f t="shared" si="43"/>
        <v/>
      </c>
      <c r="G336" s="31" t="str">
        <f t="shared" si="44"/>
        <v/>
      </c>
      <c r="H336" s="38">
        <f t="shared" si="45"/>
        <v>0</v>
      </c>
      <c r="I336" s="38">
        <f t="shared" si="46"/>
        <v>0</v>
      </c>
      <c r="J336" s="100" t="str">
        <f t="shared" si="47"/>
        <v/>
      </c>
    </row>
    <row r="337" spans="2:10" x14ac:dyDescent="0.35">
      <c r="B337" s="4">
        <f t="shared" si="40"/>
        <v>0</v>
      </c>
      <c r="D337" s="39" t="str">
        <f t="shared" si="41"/>
        <v/>
      </c>
      <c r="E337" s="37" t="str">
        <f t="shared" si="42"/>
        <v/>
      </c>
      <c r="F337" s="40" t="str">
        <f t="shared" si="43"/>
        <v/>
      </c>
      <c r="G337" s="31" t="str">
        <f t="shared" si="44"/>
        <v/>
      </c>
      <c r="H337" s="38">
        <f t="shared" si="45"/>
        <v>0</v>
      </c>
      <c r="I337" s="38">
        <f t="shared" si="46"/>
        <v>0</v>
      </c>
      <c r="J337" s="100" t="str">
        <f t="shared" si="47"/>
        <v/>
      </c>
    </row>
    <row r="338" spans="2:10" x14ac:dyDescent="0.35">
      <c r="B338" s="4">
        <f t="shared" si="40"/>
        <v>0</v>
      </c>
      <c r="D338" s="39" t="str">
        <f t="shared" si="41"/>
        <v/>
      </c>
      <c r="E338" s="37" t="str">
        <f t="shared" si="42"/>
        <v/>
      </c>
      <c r="F338" s="40" t="str">
        <f t="shared" si="43"/>
        <v/>
      </c>
      <c r="G338" s="31" t="str">
        <f t="shared" si="44"/>
        <v/>
      </c>
      <c r="H338" s="38">
        <f t="shared" si="45"/>
        <v>0</v>
      </c>
      <c r="I338" s="38">
        <f t="shared" si="46"/>
        <v>0</v>
      </c>
      <c r="J338" s="100" t="str">
        <f t="shared" si="47"/>
        <v/>
      </c>
    </row>
    <row r="339" spans="2:10" x14ac:dyDescent="0.35">
      <c r="B339" s="4">
        <f t="shared" si="40"/>
        <v>0</v>
      </c>
      <c r="D339" s="39" t="str">
        <f t="shared" si="41"/>
        <v/>
      </c>
      <c r="E339" s="37" t="str">
        <f t="shared" si="42"/>
        <v/>
      </c>
      <c r="F339" s="40" t="str">
        <f t="shared" si="43"/>
        <v/>
      </c>
      <c r="G339" s="31" t="str">
        <f t="shared" si="44"/>
        <v/>
      </c>
      <c r="H339" s="38">
        <f t="shared" si="45"/>
        <v>0</v>
      </c>
      <c r="I339" s="38">
        <f t="shared" si="46"/>
        <v>0</v>
      </c>
      <c r="J339" s="100" t="str">
        <f t="shared" si="47"/>
        <v/>
      </c>
    </row>
    <row r="340" spans="2:10" x14ac:dyDescent="0.35">
      <c r="B340" s="4">
        <f t="shared" si="40"/>
        <v>0</v>
      </c>
      <c r="D340" s="39" t="str">
        <f t="shared" si="41"/>
        <v/>
      </c>
      <c r="E340" s="37" t="str">
        <f t="shared" si="42"/>
        <v/>
      </c>
      <c r="F340" s="40" t="str">
        <f t="shared" si="43"/>
        <v/>
      </c>
      <c r="G340" s="31" t="str">
        <f t="shared" si="44"/>
        <v/>
      </c>
      <c r="H340" s="38">
        <f t="shared" si="45"/>
        <v>0</v>
      </c>
      <c r="I340" s="38">
        <f t="shared" si="46"/>
        <v>0</v>
      </c>
      <c r="J340" s="100" t="str">
        <f t="shared" si="47"/>
        <v/>
      </c>
    </row>
    <row r="341" spans="2:10" x14ac:dyDescent="0.35">
      <c r="B341" s="4">
        <f t="shared" si="40"/>
        <v>0</v>
      </c>
      <c r="D341" s="39" t="str">
        <f t="shared" si="41"/>
        <v/>
      </c>
      <c r="E341" s="37" t="str">
        <f t="shared" si="42"/>
        <v/>
      </c>
      <c r="F341" s="40" t="str">
        <f t="shared" si="43"/>
        <v/>
      </c>
      <c r="G341" s="31" t="str">
        <f t="shared" si="44"/>
        <v/>
      </c>
      <c r="H341" s="38">
        <f t="shared" si="45"/>
        <v>0</v>
      </c>
      <c r="I341" s="38">
        <f t="shared" si="46"/>
        <v>0</v>
      </c>
      <c r="J341" s="100" t="str">
        <f t="shared" si="47"/>
        <v/>
      </c>
    </row>
    <row r="342" spans="2:10" x14ac:dyDescent="0.35">
      <c r="B342" s="4">
        <f t="shared" si="40"/>
        <v>0</v>
      </c>
      <c r="D342" s="39" t="str">
        <f t="shared" si="41"/>
        <v/>
      </c>
      <c r="E342" s="37" t="str">
        <f t="shared" si="42"/>
        <v/>
      </c>
      <c r="F342" s="40" t="str">
        <f t="shared" si="43"/>
        <v/>
      </c>
      <c r="G342" s="31" t="str">
        <f t="shared" si="44"/>
        <v/>
      </c>
      <c r="H342" s="38">
        <f t="shared" si="45"/>
        <v>0</v>
      </c>
      <c r="I342" s="38">
        <f t="shared" si="46"/>
        <v>0</v>
      </c>
      <c r="J342" s="100" t="str">
        <f t="shared" si="47"/>
        <v/>
      </c>
    </row>
    <row r="343" spans="2:10" x14ac:dyDescent="0.35">
      <c r="B343" s="4">
        <f t="shared" si="40"/>
        <v>0</v>
      </c>
      <c r="D343" s="39" t="str">
        <f t="shared" si="41"/>
        <v/>
      </c>
      <c r="E343" s="37" t="str">
        <f t="shared" si="42"/>
        <v/>
      </c>
      <c r="F343" s="40" t="str">
        <f t="shared" si="43"/>
        <v/>
      </c>
      <c r="G343" s="31" t="str">
        <f t="shared" si="44"/>
        <v/>
      </c>
      <c r="H343" s="38">
        <f t="shared" si="45"/>
        <v>0</v>
      </c>
      <c r="I343" s="38">
        <f t="shared" si="46"/>
        <v>0</v>
      </c>
      <c r="J343" s="100" t="str">
        <f t="shared" si="47"/>
        <v/>
      </c>
    </row>
    <row r="344" spans="2:10" x14ac:dyDescent="0.35">
      <c r="B344" s="4">
        <f t="shared" si="40"/>
        <v>0</v>
      </c>
      <c r="D344" s="39" t="str">
        <f t="shared" si="41"/>
        <v/>
      </c>
      <c r="E344" s="37" t="str">
        <f t="shared" si="42"/>
        <v/>
      </c>
      <c r="F344" s="40" t="str">
        <f t="shared" si="43"/>
        <v/>
      </c>
      <c r="G344" s="31" t="str">
        <f t="shared" si="44"/>
        <v/>
      </c>
      <c r="H344" s="38">
        <f t="shared" si="45"/>
        <v>0</v>
      </c>
      <c r="I344" s="38">
        <f t="shared" si="46"/>
        <v>0</v>
      </c>
      <c r="J344" s="100" t="str">
        <f t="shared" si="47"/>
        <v/>
      </c>
    </row>
    <row r="345" spans="2:10" x14ac:dyDescent="0.35">
      <c r="B345" s="4">
        <f t="shared" si="40"/>
        <v>0</v>
      </c>
      <c r="D345" s="39" t="str">
        <f t="shared" si="41"/>
        <v/>
      </c>
      <c r="E345" s="37" t="str">
        <f t="shared" si="42"/>
        <v/>
      </c>
      <c r="F345" s="40" t="str">
        <f t="shared" si="43"/>
        <v/>
      </c>
      <c r="G345" s="31" t="str">
        <f t="shared" si="44"/>
        <v/>
      </c>
      <c r="H345" s="38">
        <f t="shared" si="45"/>
        <v>0</v>
      </c>
      <c r="I345" s="38">
        <f t="shared" si="46"/>
        <v>0</v>
      </c>
      <c r="J345" s="100" t="str">
        <f t="shared" si="47"/>
        <v/>
      </c>
    </row>
    <row r="346" spans="2:10" x14ac:dyDescent="0.35">
      <c r="B346" s="4">
        <f t="shared" si="40"/>
        <v>0</v>
      </c>
      <c r="D346" s="39" t="str">
        <f t="shared" si="41"/>
        <v/>
      </c>
      <c r="E346" s="37" t="str">
        <f t="shared" si="42"/>
        <v/>
      </c>
      <c r="F346" s="40" t="str">
        <f t="shared" si="43"/>
        <v/>
      </c>
      <c r="G346" s="31" t="str">
        <f t="shared" si="44"/>
        <v/>
      </c>
      <c r="H346" s="38">
        <f t="shared" si="45"/>
        <v>0</v>
      </c>
      <c r="I346" s="38">
        <f t="shared" si="46"/>
        <v>0</v>
      </c>
      <c r="J346" s="100" t="str">
        <f t="shared" si="47"/>
        <v/>
      </c>
    </row>
    <row r="347" spans="2:10" x14ac:dyDescent="0.35">
      <c r="B347" s="4">
        <f t="shared" si="40"/>
        <v>0</v>
      </c>
      <c r="D347" s="39" t="str">
        <f t="shared" si="41"/>
        <v/>
      </c>
      <c r="E347" s="37" t="str">
        <f t="shared" si="42"/>
        <v/>
      </c>
      <c r="F347" s="40" t="str">
        <f t="shared" si="43"/>
        <v/>
      </c>
      <c r="G347" s="31" t="str">
        <f t="shared" si="44"/>
        <v/>
      </c>
      <c r="H347" s="38">
        <f t="shared" si="45"/>
        <v>0</v>
      </c>
      <c r="I347" s="38">
        <f t="shared" si="46"/>
        <v>0</v>
      </c>
      <c r="J347" s="100" t="str">
        <f t="shared" si="47"/>
        <v/>
      </c>
    </row>
    <row r="348" spans="2:10" x14ac:dyDescent="0.35">
      <c r="B348" s="4">
        <f t="shared" si="40"/>
        <v>0</v>
      </c>
      <c r="D348" s="39" t="str">
        <f t="shared" si="41"/>
        <v/>
      </c>
      <c r="E348" s="37" t="str">
        <f t="shared" si="42"/>
        <v/>
      </c>
      <c r="F348" s="40" t="str">
        <f t="shared" si="43"/>
        <v/>
      </c>
      <c r="G348" s="31" t="str">
        <f t="shared" si="44"/>
        <v/>
      </c>
      <c r="H348" s="38">
        <f t="shared" si="45"/>
        <v>0</v>
      </c>
      <c r="I348" s="38">
        <f t="shared" si="46"/>
        <v>0</v>
      </c>
      <c r="J348" s="100" t="str">
        <f t="shared" si="47"/>
        <v/>
      </c>
    </row>
    <row r="349" spans="2:10" x14ac:dyDescent="0.35">
      <c r="B349" s="4">
        <f t="shared" si="40"/>
        <v>0</v>
      </c>
      <c r="D349" s="39" t="str">
        <f t="shared" si="41"/>
        <v/>
      </c>
      <c r="E349" s="37" t="str">
        <f t="shared" si="42"/>
        <v/>
      </c>
      <c r="F349" s="40" t="str">
        <f t="shared" si="43"/>
        <v/>
      </c>
      <c r="G349" s="31" t="str">
        <f t="shared" si="44"/>
        <v/>
      </c>
      <c r="H349" s="38">
        <f t="shared" si="45"/>
        <v>0</v>
      </c>
      <c r="I349" s="38">
        <f t="shared" si="46"/>
        <v>0</v>
      </c>
      <c r="J349" s="100" t="str">
        <f t="shared" si="47"/>
        <v/>
      </c>
    </row>
    <row r="350" spans="2:10" x14ac:dyDescent="0.35">
      <c r="B350" s="4">
        <f t="shared" si="40"/>
        <v>0</v>
      </c>
      <c r="D350" s="39" t="str">
        <f t="shared" si="41"/>
        <v/>
      </c>
      <c r="E350" s="37" t="str">
        <f t="shared" si="42"/>
        <v/>
      </c>
      <c r="F350" s="40" t="str">
        <f t="shared" si="43"/>
        <v/>
      </c>
      <c r="G350" s="31" t="str">
        <f t="shared" si="44"/>
        <v/>
      </c>
      <c r="H350" s="38">
        <f t="shared" si="45"/>
        <v>0</v>
      </c>
      <c r="I350" s="38">
        <f t="shared" si="46"/>
        <v>0</v>
      </c>
      <c r="J350" s="100" t="str">
        <f t="shared" si="47"/>
        <v/>
      </c>
    </row>
    <row r="351" spans="2:10" x14ac:dyDescent="0.35">
      <c r="B351" s="4">
        <f t="shared" si="40"/>
        <v>0</v>
      </c>
      <c r="D351" s="39" t="str">
        <f t="shared" si="41"/>
        <v/>
      </c>
      <c r="E351" s="37" t="str">
        <f t="shared" si="42"/>
        <v/>
      </c>
      <c r="F351" s="40" t="str">
        <f t="shared" si="43"/>
        <v/>
      </c>
      <c r="G351" s="31" t="str">
        <f t="shared" si="44"/>
        <v/>
      </c>
      <c r="H351" s="38">
        <f t="shared" si="45"/>
        <v>0</v>
      </c>
      <c r="I351" s="38">
        <f t="shared" si="46"/>
        <v>0</v>
      </c>
      <c r="J351" s="100" t="str">
        <f t="shared" si="47"/>
        <v/>
      </c>
    </row>
    <row r="352" spans="2:10" x14ac:dyDescent="0.35">
      <c r="B352" s="4">
        <f t="shared" si="40"/>
        <v>0</v>
      </c>
      <c r="D352" s="39" t="str">
        <f t="shared" si="41"/>
        <v/>
      </c>
      <c r="E352" s="37" t="str">
        <f t="shared" si="42"/>
        <v/>
      </c>
      <c r="F352" s="40" t="str">
        <f t="shared" si="43"/>
        <v/>
      </c>
      <c r="G352" s="31" t="str">
        <f t="shared" si="44"/>
        <v/>
      </c>
      <c r="H352" s="38">
        <f t="shared" si="45"/>
        <v>0</v>
      </c>
      <c r="I352" s="38">
        <f t="shared" si="46"/>
        <v>0</v>
      </c>
      <c r="J352" s="100" t="str">
        <f t="shared" si="47"/>
        <v/>
      </c>
    </row>
    <row r="353" spans="2:10" x14ac:dyDescent="0.35">
      <c r="B353" s="4">
        <f t="shared" si="40"/>
        <v>0</v>
      </c>
      <c r="D353" s="39" t="str">
        <f t="shared" si="41"/>
        <v/>
      </c>
      <c r="E353" s="37" t="str">
        <f t="shared" si="42"/>
        <v/>
      </c>
      <c r="F353" s="40" t="str">
        <f t="shared" si="43"/>
        <v/>
      </c>
      <c r="G353" s="31" t="str">
        <f t="shared" si="44"/>
        <v/>
      </c>
      <c r="H353" s="38">
        <f t="shared" si="45"/>
        <v>0</v>
      </c>
      <c r="I353" s="38">
        <f t="shared" si="46"/>
        <v>0</v>
      </c>
      <c r="J353" s="100" t="str">
        <f t="shared" si="47"/>
        <v/>
      </c>
    </row>
    <row r="354" spans="2:10" x14ac:dyDescent="0.35">
      <c r="B354" s="4">
        <f t="shared" si="40"/>
        <v>0</v>
      </c>
      <c r="D354" s="39" t="str">
        <f t="shared" si="41"/>
        <v/>
      </c>
      <c r="E354" s="37" t="str">
        <f t="shared" si="42"/>
        <v/>
      </c>
      <c r="F354" s="40" t="str">
        <f t="shared" si="43"/>
        <v/>
      </c>
      <c r="G354" s="31" t="str">
        <f t="shared" si="44"/>
        <v/>
      </c>
      <c r="H354" s="38">
        <f t="shared" si="45"/>
        <v>0</v>
      </c>
      <c r="I354" s="38">
        <f t="shared" si="46"/>
        <v>0</v>
      </c>
      <c r="J354" s="100" t="str">
        <f t="shared" si="47"/>
        <v/>
      </c>
    </row>
    <row r="355" spans="2:10" x14ac:dyDescent="0.35">
      <c r="B355" s="4">
        <f t="shared" si="40"/>
        <v>0</v>
      </c>
      <c r="D355" s="39" t="str">
        <f t="shared" si="41"/>
        <v/>
      </c>
      <c r="E355" s="37" t="str">
        <f t="shared" si="42"/>
        <v/>
      </c>
      <c r="F355" s="40" t="str">
        <f t="shared" si="43"/>
        <v/>
      </c>
      <c r="G355" s="31" t="str">
        <f t="shared" si="44"/>
        <v/>
      </c>
      <c r="H355" s="38">
        <f t="shared" si="45"/>
        <v>0</v>
      </c>
      <c r="I355" s="38">
        <f t="shared" si="46"/>
        <v>0</v>
      </c>
      <c r="J355" s="100" t="str">
        <f t="shared" si="47"/>
        <v/>
      </c>
    </row>
    <row r="356" spans="2:10" x14ac:dyDescent="0.35">
      <c r="B356" s="4">
        <f t="shared" si="40"/>
        <v>0</v>
      </c>
      <c r="D356" s="39" t="str">
        <f t="shared" si="41"/>
        <v/>
      </c>
      <c r="E356" s="37" t="str">
        <f t="shared" si="42"/>
        <v/>
      </c>
      <c r="F356" s="40" t="str">
        <f t="shared" si="43"/>
        <v/>
      </c>
      <c r="G356" s="31" t="str">
        <f t="shared" si="44"/>
        <v/>
      </c>
      <c r="H356" s="38">
        <f t="shared" si="45"/>
        <v>0</v>
      </c>
      <c r="I356" s="38">
        <f t="shared" si="46"/>
        <v>0</v>
      </c>
      <c r="J356" s="100" t="str">
        <f t="shared" si="47"/>
        <v/>
      </c>
    </row>
    <row r="357" spans="2:10" x14ac:dyDescent="0.35">
      <c r="B357" s="4">
        <f t="shared" ref="B357:B420" si="48">IF(E357="",0,1)</f>
        <v>0</v>
      </c>
      <c r="D357" s="39" t="str">
        <f t="shared" ref="D357:D420" si="49">IF(E356="","",D356+1)</f>
        <v/>
      </c>
      <c r="E357" s="37" t="str">
        <f t="shared" si="42"/>
        <v/>
      </c>
      <c r="F357" s="40" t="str">
        <f t="shared" si="43"/>
        <v/>
      </c>
      <c r="G357" s="31" t="str">
        <f t="shared" si="44"/>
        <v/>
      </c>
      <c r="H357" s="38">
        <f t="shared" si="45"/>
        <v>0</v>
      </c>
      <c r="I357" s="38">
        <f t="shared" si="46"/>
        <v>0</v>
      </c>
      <c r="J357" s="100" t="str">
        <f t="shared" si="47"/>
        <v/>
      </c>
    </row>
    <row r="358" spans="2:10" x14ac:dyDescent="0.35">
      <c r="B358" s="4">
        <f t="shared" si="48"/>
        <v>0</v>
      </c>
      <c r="D358" s="39" t="str">
        <f t="shared" si="49"/>
        <v/>
      </c>
      <c r="E358" s="37" t="str">
        <f t="shared" si="42"/>
        <v/>
      </c>
      <c r="F358" s="40" t="str">
        <f t="shared" si="43"/>
        <v/>
      </c>
      <c r="G358" s="31" t="str">
        <f t="shared" si="44"/>
        <v/>
      </c>
      <c r="H358" s="38">
        <f t="shared" si="45"/>
        <v>0</v>
      </c>
      <c r="I358" s="38">
        <f t="shared" si="46"/>
        <v>0</v>
      </c>
      <c r="J358" s="100" t="str">
        <f t="shared" si="47"/>
        <v/>
      </c>
    </row>
    <row r="359" spans="2:10" x14ac:dyDescent="0.35">
      <c r="B359" s="4">
        <f t="shared" si="48"/>
        <v>0</v>
      </c>
      <c r="D359" s="39" t="str">
        <f t="shared" si="49"/>
        <v/>
      </c>
      <c r="E359" s="37" t="str">
        <f t="shared" si="42"/>
        <v/>
      </c>
      <c r="F359" s="40" t="str">
        <f t="shared" si="43"/>
        <v/>
      </c>
      <c r="G359" s="31" t="str">
        <f t="shared" si="44"/>
        <v/>
      </c>
      <c r="H359" s="38">
        <f t="shared" si="45"/>
        <v>0</v>
      </c>
      <c r="I359" s="38">
        <f t="shared" si="46"/>
        <v>0</v>
      </c>
      <c r="J359" s="100" t="str">
        <f t="shared" si="47"/>
        <v/>
      </c>
    </row>
    <row r="360" spans="2:10" x14ac:dyDescent="0.35">
      <c r="B360" s="4">
        <f t="shared" si="48"/>
        <v>0</v>
      </c>
      <c r="D360" s="39" t="str">
        <f t="shared" si="49"/>
        <v/>
      </c>
      <c r="E360" s="37" t="str">
        <f t="shared" si="42"/>
        <v/>
      </c>
      <c r="F360" s="40" t="str">
        <f t="shared" si="43"/>
        <v/>
      </c>
      <c r="G360" s="31" t="str">
        <f t="shared" si="44"/>
        <v/>
      </c>
      <c r="H360" s="38">
        <f t="shared" si="45"/>
        <v>0</v>
      </c>
      <c r="I360" s="38">
        <f t="shared" si="46"/>
        <v>0</v>
      </c>
      <c r="J360" s="100" t="str">
        <f t="shared" si="47"/>
        <v/>
      </c>
    </row>
    <row r="361" spans="2:10" x14ac:dyDescent="0.35">
      <c r="B361" s="4">
        <f t="shared" si="48"/>
        <v>0</v>
      </c>
      <c r="D361" s="39" t="str">
        <f t="shared" si="49"/>
        <v/>
      </c>
      <c r="E361" s="37" t="str">
        <f t="shared" si="42"/>
        <v/>
      </c>
      <c r="F361" s="40" t="str">
        <f t="shared" si="43"/>
        <v/>
      </c>
      <c r="G361" s="31" t="str">
        <f t="shared" si="44"/>
        <v/>
      </c>
      <c r="H361" s="38">
        <f t="shared" si="45"/>
        <v>0</v>
      </c>
      <c r="I361" s="38">
        <f t="shared" si="46"/>
        <v>0</v>
      </c>
      <c r="J361" s="100" t="str">
        <f t="shared" si="47"/>
        <v/>
      </c>
    </row>
    <row r="362" spans="2:10" x14ac:dyDescent="0.35">
      <c r="B362" s="4">
        <f t="shared" si="48"/>
        <v>0</v>
      </c>
      <c r="D362" s="39" t="str">
        <f t="shared" si="49"/>
        <v/>
      </c>
      <c r="E362" s="37" t="str">
        <f t="shared" si="42"/>
        <v/>
      </c>
      <c r="F362" s="40" t="str">
        <f t="shared" si="43"/>
        <v/>
      </c>
      <c r="G362" s="31" t="str">
        <f t="shared" si="44"/>
        <v/>
      </c>
      <c r="H362" s="38">
        <f t="shared" si="45"/>
        <v>0</v>
      </c>
      <c r="I362" s="38">
        <f t="shared" si="46"/>
        <v>0</v>
      </c>
      <c r="J362" s="100" t="str">
        <f t="shared" si="47"/>
        <v/>
      </c>
    </row>
    <row r="363" spans="2:10" x14ac:dyDescent="0.35">
      <c r="B363" s="4">
        <f t="shared" si="48"/>
        <v>0</v>
      </c>
      <c r="D363" s="39" t="str">
        <f t="shared" si="49"/>
        <v/>
      </c>
      <c r="E363" s="37" t="str">
        <f t="shared" si="42"/>
        <v/>
      </c>
      <c r="F363" s="40" t="str">
        <f t="shared" si="43"/>
        <v/>
      </c>
      <c r="G363" s="31" t="str">
        <f t="shared" si="44"/>
        <v/>
      </c>
      <c r="H363" s="38">
        <f t="shared" si="45"/>
        <v>0</v>
      </c>
      <c r="I363" s="38">
        <f t="shared" si="46"/>
        <v>0</v>
      </c>
      <c r="J363" s="100" t="str">
        <f t="shared" si="47"/>
        <v/>
      </c>
    </row>
    <row r="364" spans="2:10" x14ac:dyDescent="0.35">
      <c r="B364" s="4">
        <f t="shared" si="48"/>
        <v>0</v>
      </c>
      <c r="D364" s="39" t="str">
        <f t="shared" si="49"/>
        <v/>
      </c>
      <c r="E364" s="37" t="str">
        <f t="shared" si="42"/>
        <v/>
      </c>
      <c r="F364" s="40" t="str">
        <f t="shared" si="43"/>
        <v/>
      </c>
      <c r="G364" s="31" t="str">
        <f t="shared" si="44"/>
        <v/>
      </c>
      <c r="H364" s="38">
        <f t="shared" si="45"/>
        <v>0</v>
      </c>
      <c r="I364" s="38">
        <f t="shared" si="46"/>
        <v>0</v>
      </c>
      <c r="J364" s="100" t="str">
        <f t="shared" si="47"/>
        <v/>
      </c>
    </row>
    <row r="365" spans="2:10" x14ac:dyDescent="0.35">
      <c r="B365" s="4">
        <f t="shared" si="48"/>
        <v>0</v>
      </c>
      <c r="D365" s="39" t="str">
        <f t="shared" si="49"/>
        <v/>
      </c>
      <c r="E365" s="37" t="str">
        <f t="shared" si="42"/>
        <v/>
      </c>
      <c r="F365" s="40" t="str">
        <f t="shared" si="43"/>
        <v/>
      </c>
      <c r="G365" s="31" t="str">
        <f t="shared" si="44"/>
        <v/>
      </c>
      <c r="H365" s="38">
        <f t="shared" si="45"/>
        <v>0</v>
      </c>
      <c r="I365" s="38">
        <f t="shared" si="46"/>
        <v>0</v>
      </c>
      <c r="J365" s="100" t="str">
        <f t="shared" si="47"/>
        <v/>
      </c>
    </row>
    <row r="366" spans="2:10" x14ac:dyDescent="0.35">
      <c r="B366" s="4">
        <f t="shared" si="48"/>
        <v>0</v>
      </c>
      <c r="D366" s="39" t="str">
        <f t="shared" si="49"/>
        <v/>
      </c>
      <c r="E366" s="37" t="str">
        <f t="shared" si="42"/>
        <v/>
      </c>
      <c r="F366" s="40" t="str">
        <f t="shared" si="43"/>
        <v/>
      </c>
      <c r="G366" s="31" t="str">
        <f t="shared" si="44"/>
        <v/>
      </c>
      <c r="H366" s="38">
        <f t="shared" si="45"/>
        <v>0</v>
      </c>
      <c r="I366" s="38">
        <f t="shared" si="46"/>
        <v>0</v>
      </c>
      <c r="J366" s="100" t="str">
        <f t="shared" si="47"/>
        <v/>
      </c>
    </row>
    <row r="367" spans="2:10" x14ac:dyDescent="0.35">
      <c r="B367" s="4">
        <f t="shared" si="48"/>
        <v>0</v>
      </c>
      <c r="D367" s="39" t="str">
        <f t="shared" si="49"/>
        <v/>
      </c>
      <c r="E367" s="37" t="str">
        <f t="shared" si="42"/>
        <v/>
      </c>
      <c r="F367" s="40" t="str">
        <f t="shared" si="43"/>
        <v/>
      </c>
      <c r="G367" s="31" t="str">
        <f t="shared" si="44"/>
        <v/>
      </c>
      <c r="H367" s="38">
        <f t="shared" si="45"/>
        <v>0</v>
      </c>
      <c r="I367" s="38">
        <f t="shared" si="46"/>
        <v>0</v>
      </c>
      <c r="J367" s="100" t="str">
        <f t="shared" si="47"/>
        <v/>
      </c>
    </row>
    <row r="368" spans="2:10" x14ac:dyDescent="0.35">
      <c r="B368" s="4">
        <f t="shared" si="48"/>
        <v>0</v>
      </c>
      <c r="D368" s="39" t="str">
        <f t="shared" si="49"/>
        <v/>
      </c>
      <c r="E368" s="37" t="str">
        <f t="shared" si="42"/>
        <v/>
      </c>
      <c r="F368" s="40" t="str">
        <f t="shared" si="43"/>
        <v/>
      </c>
      <c r="G368" s="31" t="str">
        <f t="shared" si="44"/>
        <v/>
      </c>
      <c r="H368" s="38">
        <f t="shared" si="45"/>
        <v>0</v>
      </c>
      <c r="I368" s="38">
        <f t="shared" si="46"/>
        <v>0</v>
      </c>
      <c r="J368" s="100" t="str">
        <f t="shared" si="47"/>
        <v/>
      </c>
    </row>
    <row r="369" spans="2:10" x14ac:dyDescent="0.35">
      <c r="B369" s="4">
        <f t="shared" si="48"/>
        <v>0</v>
      </c>
      <c r="D369" s="39" t="str">
        <f t="shared" si="49"/>
        <v/>
      </c>
      <c r="E369" s="37" t="str">
        <f t="shared" si="42"/>
        <v/>
      </c>
      <c r="F369" s="40" t="str">
        <f t="shared" si="43"/>
        <v/>
      </c>
      <c r="G369" s="31" t="str">
        <f t="shared" si="44"/>
        <v/>
      </c>
      <c r="H369" s="38">
        <f t="shared" si="45"/>
        <v>0</v>
      </c>
      <c r="I369" s="38">
        <f t="shared" si="46"/>
        <v>0</v>
      </c>
      <c r="J369" s="100" t="str">
        <f t="shared" si="47"/>
        <v/>
      </c>
    </row>
    <row r="370" spans="2:10" x14ac:dyDescent="0.35">
      <c r="B370" s="4">
        <f t="shared" si="48"/>
        <v>0</v>
      </c>
      <c r="D370" s="39" t="str">
        <f t="shared" si="49"/>
        <v/>
      </c>
      <c r="E370" s="37" t="str">
        <f t="shared" si="42"/>
        <v/>
      </c>
      <c r="F370" s="40" t="str">
        <f t="shared" si="43"/>
        <v/>
      </c>
      <c r="G370" s="31" t="str">
        <f t="shared" si="44"/>
        <v/>
      </c>
      <c r="H370" s="38">
        <f t="shared" si="45"/>
        <v>0</v>
      </c>
      <c r="I370" s="38">
        <f t="shared" si="46"/>
        <v>0</v>
      </c>
      <c r="J370" s="100" t="str">
        <f t="shared" si="47"/>
        <v/>
      </c>
    </row>
    <row r="371" spans="2:10" x14ac:dyDescent="0.35">
      <c r="B371" s="4">
        <f t="shared" si="48"/>
        <v>0</v>
      </c>
      <c r="D371" s="39" t="str">
        <f t="shared" si="49"/>
        <v/>
      </c>
      <c r="E371" s="37" t="str">
        <f t="shared" si="42"/>
        <v/>
      </c>
      <c r="F371" s="40" t="str">
        <f t="shared" si="43"/>
        <v/>
      </c>
      <c r="G371" s="31" t="str">
        <f t="shared" si="44"/>
        <v/>
      </c>
      <c r="H371" s="38">
        <f t="shared" si="45"/>
        <v>0</v>
      </c>
      <c r="I371" s="38">
        <f t="shared" si="46"/>
        <v>0</v>
      </c>
      <c r="J371" s="100" t="str">
        <f t="shared" si="47"/>
        <v/>
      </c>
    </row>
    <row r="372" spans="2:10" x14ac:dyDescent="0.35">
      <c r="B372" s="4">
        <f t="shared" si="48"/>
        <v>0</v>
      </c>
      <c r="D372" s="39" t="str">
        <f t="shared" si="49"/>
        <v/>
      </c>
      <c r="E372" s="37" t="str">
        <f t="shared" si="42"/>
        <v/>
      </c>
      <c r="F372" s="40" t="str">
        <f t="shared" si="43"/>
        <v/>
      </c>
      <c r="G372" s="31" t="str">
        <f t="shared" si="44"/>
        <v/>
      </c>
      <c r="H372" s="38">
        <f t="shared" si="45"/>
        <v>0</v>
      </c>
      <c r="I372" s="38">
        <f t="shared" si="46"/>
        <v>0</v>
      </c>
      <c r="J372" s="100" t="str">
        <f t="shared" si="47"/>
        <v/>
      </c>
    </row>
    <row r="373" spans="2:10" x14ac:dyDescent="0.35">
      <c r="B373" s="4">
        <f t="shared" si="48"/>
        <v>0</v>
      </c>
      <c r="D373" s="39" t="str">
        <f t="shared" si="49"/>
        <v/>
      </c>
      <c r="E373" s="37" t="str">
        <f t="shared" si="42"/>
        <v/>
      </c>
      <c r="F373" s="40" t="str">
        <f t="shared" si="43"/>
        <v/>
      </c>
      <c r="G373" s="31" t="str">
        <f t="shared" si="44"/>
        <v/>
      </c>
      <c r="H373" s="38">
        <f t="shared" si="45"/>
        <v>0</v>
      </c>
      <c r="I373" s="38">
        <f t="shared" si="46"/>
        <v>0</v>
      </c>
      <c r="J373" s="100" t="str">
        <f t="shared" si="47"/>
        <v/>
      </c>
    </row>
    <row r="374" spans="2:10" x14ac:dyDescent="0.35">
      <c r="B374" s="4">
        <f t="shared" si="48"/>
        <v>0</v>
      </c>
      <c r="D374" s="39" t="str">
        <f t="shared" si="49"/>
        <v/>
      </c>
      <c r="E374" s="37" t="str">
        <f t="shared" si="42"/>
        <v/>
      </c>
      <c r="F374" s="40" t="str">
        <f t="shared" si="43"/>
        <v/>
      </c>
      <c r="G374" s="31" t="str">
        <f t="shared" si="44"/>
        <v/>
      </c>
      <c r="H374" s="38">
        <f t="shared" si="45"/>
        <v>0</v>
      </c>
      <c r="I374" s="38">
        <f t="shared" si="46"/>
        <v>0</v>
      </c>
      <c r="J374" s="100" t="str">
        <f t="shared" si="47"/>
        <v/>
      </c>
    </row>
    <row r="375" spans="2:10" x14ac:dyDescent="0.35">
      <c r="B375" s="4">
        <f t="shared" si="48"/>
        <v>0</v>
      </c>
      <c r="D375" s="39" t="str">
        <f t="shared" si="49"/>
        <v/>
      </c>
      <c r="E375" s="37" t="str">
        <f t="shared" si="42"/>
        <v/>
      </c>
      <c r="F375" s="40" t="str">
        <f t="shared" si="43"/>
        <v/>
      </c>
      <c r="G375" s="31" t="str">
        <f t="shared" si="44"/>
        <v/>
      </c>
      <c r="H375" s="38">
        <f t="shared" si="45"/>
        <v>0</v>
      </c>
      <c r="I375" s="38">
        <f t="shared" si="46"/>
        <v>0</v>
      </c>
      <c r="J375" s="100" t="str">
        <f t="shared" si="47"/>
        <v/>
      </c>
    </row>
    <row r="376" spans="2:10" x14ac:dyDescent="0.35">
      <c r="B376" s="4">
        <f t="shared" si="48"/>
        <v>0</v>
      </c>
      <c r="D376" s="39" t="str">
        <f t="shared" si="49"/>
        <v/>
      </c>
      <c r="E376" s="37" t="str">
        <f t="shared" si="42"/>
        <v/>
      </c>
      <c r="F376" s="40" t="str">
        <f t="shared" si="43"/>
        <v/>
      </c>
      <c r="G376" s="31" t="str">
        <f t="shared" si="44"/>
        <v/>
      </c>
      <c r="H376" s="38">
        <f t="shared" si="45"/>
        <v>0</v>
      </c>
      <c r="I376" s="38">
        <f t="shared" si="46"/>
        <v>0</v>
      </c>
      <c r="J376" s="100" t="str">
        <f t="shared" si="47"/>
        <v/>
      </c>
    </row>
    <row r="377" spans="2:10" x14ac:dyDescent="0.35">
      <c r="B377" s="4">
        <f t="shared" si="48"/>
        <v>0</v>
      </c>
      <c r="D377" s="39" t="str">
        <f t="shared" si="49"/>
        <v/>
      </c>
      <c r="E377" s="37" t="str">
        <f t="shared" si="42"/>
        <v/>
      </c>
      <c r="F377" s="40" t="str">
        <f t="shared" si="43"/>
        <v/>
      </c>
      <c r="G377" s="31" t="str">
        <f t="shared" si="44"/>
        <v/>
      </c>
      <c r="H377" s="38">
        <f t="shared" si="45"/>
        <v>0</v>
      </c>
      <c r="I377" s="38">
        <f t="shared" si="46"/>
        <v>0</v>
      </c>
      <c r="J377" s="100" t="str">
        <f t="shared" si="47"/>
        <v/>
      </c>
    </row>
    <row r="378" spans="2:10" x14ac:dyDescent="0.35">
      <c r="B378" s="4">
        <f t="shared" si="48"/>
        <v>0</v>
      </c>
      <c r="D378" s="39" t="str">
        <f t="shared" si="49"/>
        <v/>
      </c>
      <c r="E378" s="37" t="str">
        <f t="shared" si="42"/>
        <v/>
      </c>
      <c r="F378" s="40" t="str">
        <f t="shared" si="43"/>
        <v/>
      </c>
      <c r="G378" s="31" t="str">
        <f t="shared" si="44"/>
        <v/>
      </c>
      <c r="H378" s="38">
        <f t="shared" si="45"/>
        <v>0</v>
      </c>
      <c r="I378" s="38">
        <f t="shared" si="46"/>
        <v>0</v>
      </c>
      <c r="J378" s="100" t="str">
        <f t="shared" si="47"/>
        <v/>
      </c>
    </row>
    <row r="379" spans="2:10" x14ac:dyDescent="0.35">
      <c r="B379" s="4">
        <f t="shared" si="48"/>
        <v>0</v>
      </c>
      <c r="D379" s="39" t="str">
        <f t="shared" si="49"/>
        <v/>
      </c>
      <c r="E379" s="37" t="str">
        <f t="shared" si="42"/>
        <v/>
      </c>
      <c r="F379" s="40" t="str">
        <f t="shared" si="43"/>
        <v/>
      </c>
      <c r="G379" s="31" t="str">
        <f t="shared" si="44"/>
        <v/>
      </c>
      <c r="H379" s="38">
        <f t="shared" si="45"/>
        <v>0</v>
      </c>
      <c r="I379" s="38">
        <f t="shared" si="46"/>
        <v>0</v>
      </c>
      <c r="J379" s="100" t="str">
        <f t="shared" si="47"/>
        <v/>
      </c>
    </row>
    <row r="380" spans="2:10" x14ac:dyDescent="0.35">
      <c r="B380" s="4">
        <f t="shared" si="48"/>
        <v>0</v>
      </c>
      <c r="D380" s="39" t="str">
        <f t="shared" si="49"/>
        <v/>
      </c>
      <c r="E380" s="37" t="str">
        <f t="shared" si="42"/>
        <v/>
      </c>
      <c r="F380" s="40" t="str">
        <f t="shared" si="43"/>
        <v/>
      </c>
      <c r="G380" s="31" t="str">
        <f t="shared" si="44"/>
        <v/>
      </c>
      <c r="H380" s="38">
        <f t="shared" si="45"/>
        <v>0</v>
      </c>
      <c r="I380" s="38">
        <f t="shared" si="46"/>
        <v>0</v>
      </c>
      <c r="J380" s="100" t="str">
        <f t="shared" si="47"/>
        <v/>
      </c>
    </row>
    <row r="381" spans="2:10" x14ac:dyDescent="0.35">
      <c r="B381" s="4">
        <f t="shared" si="48"/>
        <v>0</v>
      </c>
      <c r="D381" s="39" t="str">
        <f t="shared" si="49"/>
        <v/>
      </c>
      <c r="E381" s="37" t="str">
        <f t="shared" si="42"/>
        <v/>
      </c>
      <c r="F381" s="40" t="str">
        <f t="shared" si="43"/>
        <v/>
      </c>
      <c r="G381" s="31" t="str">
        <f t="shared" si="44"/>
        <v/>
      </c>
      <c r="H381" s="38">
        <f t="shared" si="45"/>
        <v>0</v>
      </c>
      <c r="I381" s="38">
        <f t="shared" si="46"/>
        <v>0</v>
      </c>
      <c r="J381" s="100" t="str">
        <f t="shared" si="47"/>
        <v/>
      </c>
    </row>
    <row r="382" spans="2:10" x14ac:dyDescent="0.35">
      <c r="B382" s="4">
        <f t="shared" si="48"/>
        <v>0</v>
      </c>
      <c r="D382" s="39" t="str">
        <f t="shared" si="49"/>
        <v/>
      </c>
      <c r="E382" s="37" t="str">
        <f t="shared" si="42"/>
        <v/>
      </c>
      <c r="F382" s="40" t="str">
        <f t="shared" si="43"/>
        <v/>
      </c>
      <c r="G382" s="31" t="str">
        <f t="shared" si="44"/>
        <v/>
      </c>
      <c r="H382" s="38">
        <f t="shared" si="45"/>
        <v>0</v>
      </c>
      <c r="I382" s="38">
        <f t="shared" si="46"/>
        <v>0</v>
      </c>
      <c r="J382" s="100" t="str">
        <f t="shared" si="47"/>
        <v/>
      </c>
    </row>
    <row r="383" spans="2:10" x14ac:dyDescent="0.35">
      <c r="B383" s="4">
        <f t="shared" si="48"/>
        <v>0</v>
      </c>
      <c r="D383" s="39" t="str">
        <f t="shared" si="49"/>
        <v/>
      </c>
      <c r="E383" s="37" t="str">
        <f t="shared" si="42"/>
        <v/>
      </c>
      <c r="F383" s="40" t="str">
        <f t="shared" si="43"/>
        <v/>
      </c>
      <c r="G383" s="31" t="str">
        <f t="shared" si="44"/>
        <v/>
      </c>
      <c r="H383" s="38">
        <f t="shared" si="45"/>
        <v>0</v>
      </c>
      <c r="I383" s="38">
        <f t="shared" si="46"/>
        <v>0</v>
      </c>
      <c r="J383" s="100" t="str">
        <f t="shared" si="47"/>
        <v/>
      </c>
    </row>
    <row r="384" spans="2:10" x14ac:dyDescent="0.35">
      <c r="B384" s="4">
        <f t="shared" si="48"/>
        <v>0</v>
      </c>
      <c r="D384" s="39" t="str">
        <f t="shared" si="49"/>
        <v/>
      </c>
      <c r="E384" s="37" t="str">
        <f t="shared" si="42"/>
        <v/>
      </c>
      <c r="F384" s="40" t="str">
        <f t="shared" si="43"/>
        <v/>
      </c>
      <c r="G384" s="31" t="str">
        <f t="shared" si="44"/>
        <v/>
      </c>
      <c r="H384" s="38">
        <f t="shared" si="45"/>
        <v>0</v>
      </c>
      <c r="I384" s="38">
        <f t="shared" si="46"/>
        <v>0</v>
      </c>
      <c r="J384" s="100" t="str">
        <f t="shared" si="47"/>
        <v/>
      </c>
    </row>
    <row r="385" spans="2:10" x14ac:dyDescent="0.35">
      <c r="B385" s="4">
        <f t="shared" si="48"/>
        <v>0</v>
      </c>
      <c r="D385" s="39" t="str">
        <f t="shared" si="49"/>
        <v/>
      </c>
      <c r="E385" s="37" t="str">
        <f t="shared" si="42"/>
        <v/>
      </c>
      <c r="F385" s="40" t="str">
        <f t="shared" si="43"/>
        <v/>
      </c>
      <c r="G385" s="31" t="str">
        <f t="shared" si="44"/>
        <v/>
      </c>
      <c r="H385" s="38">
        <f t="shared" si="45"/>
        <v>0</v>
      </c>
      <c r="I385" s="38">
        <f t="shared" si="46"/>
        <v>0</v>
      </c>
      <c r="J385" s="100" t="str">
        <f t="shared" si="47"/>
        <v/>
      </c>
    </row>
    <row r="386" spans="2:10" x14ac:dyDescent="0.35">
      <c r="B386" s="4">
        <f t="shared" si="48"/>
        <v>0</v>
      </c>
      <c r="D386" s="39" t="str">
        <f t="shared" si="49"/>
        <v/>
      </c>
      <c r="E386" s="37" t="str">
        <f t="shared" si="42"/>
        <v/>
      </c>
      <c r="F386" s="40" t="str">
        <f t="shared" si="43"/>
        <v/>
      </c>
      <c r="G386" s="31" t="str">
        <f t="shared" si="44"/>
        <v/>
      </c>
      <c r="H386" s="38">
        <f t="shared" si="45"/>
        <v>0</v>
      </c>
      <c r="I386" s="38">
        <f t="shared" si="46"/>
        <v>0</v>
      </c>
      <c r="J386" s="100" t="str">
        <f t="shared" si="47"/>
        <v/>
      </c>
    </row>
    <row r="387" spans="2:10" x14ac:dyDescent="0.35">
      <c r="B387" s="4">
        <f t="shared" si="48"/>
        <v>0</v>
      </c>
      <c r="D387" s="39" t="str">
        <f t="shared" si="49"/>
        <v/>
      </c>
      <c r="E387" s="37" t="str">
        <f t="shared" si="42"/>
        <v/>
      </c>
      <c r="F387" s="40" t="str">
        <f t="shared" si="43"/>
        <v/>
      </c>
      <c r="G387" s="31" t="str">
        <f t="shared" si="44"/>
        <v/>
      </c>
      <c r="H387" s="38">
        <f t="shared" si="45"/>
        <v>0</v>
      </c>
      <c r="I387" s="38">
        <f t="shared" si="46"/>
        <v>0</v>
      </c>
      <c r="J387" s="100" t="str">
        <f t="shared" si="47"/>
        <v/>
      </c>
    </row>
    <row r="388" spans="2:10" x14ac:dyDescent="0.35">
      <c r="B388" s="4">
        <f t="shared" si="48"/>
        <v>0</v>
      </c>
      <c r="D388" s="39" t="str">
        <f t="shared" si="49"/>
        <v/>
      </c>
      <c r="E388" s="37" t="str">
        <f t="shared" si="42"/>
        <v/>
      </c>
      <c r="F388" s="40" t="str">
        <f t="shared" si="43"/>
        <v/>
      </c>
      <c r="G388" s="31" t="str">
        <f t="shared" si="44"/>
        <v/>
      </c>
      <c r="H388" s="38">
        <f t="shared" si="45"/>
        <v>0</v>
      </c>
      <c r="I388" s="38">
        <f t="shared" si="46"/>
        <v>0</v>
      </c>
      <c r="J388" s="100" t="str">
        <f t="shared" si="47"/>
        <v/>
      </c>
    </row>
    <row r="389" spans="2:10" x14ac:dyDescent="0.35">
      <c r="B389" s="4">
        <f t="shared" si="48"/>
        <v>0</v>
      </c>
      <c r="D389" s="39" t="str">
        <f t="shared" si="49"/>
        <v/>
      </c>
      <c r="E389" s="37" t="str">
        <f t="shared" si="42"/>
        <v/>
      </c>
      <c r="F389" s="40" t="str">
        <f t="shared" si="43"/>
        <v/>
      </c>
      <c r="G389" s="31" t="str">
        <f t="shared" si="44"/>
        <v/>
      </c>
      <c r="H389" s="38">
        <f t="shared" si="45"/>
        <v>0</v>
      </c>
      <c r="I389" s="38">
        <f t="shared" si="46"/>
        <v>0</v>
      </c>
      <c r="J389" s="100" t="str">
        <f t="shared" si="47"/>
        <v/>
      </c>
    </row>
    <row r="390" spans="2:10" x14ac:dyDescent="0.35">
      <c r="B390" s="4">
        <f t="shared" si="48"/>
        <v>0</v>
      </c>
      <c r="D390" s="39" t="str">
        <f t="shared" si="49"/>
        <v/>
      </c>
      <c r="E390" s="37" t="str">
        <f t="shared" si="42"/>
        <v/>
      </c>
      <c r="F390" s="40" t="str">
        <f t="shared" si="43"/>
        <v/>
      </c>
      <c r="G390" s="31" t="str">
        <f t="shared" si="44"/>
        <v/>
      </c>
      <c r="H390" s="38">
        <f t="shared" si="45"/>
        <v>0</v>
      </c>
      <c r="I390" s="38">
        <f t="shared" si="46"/>
        <v>0</v>
      </c>
      <c r="J390" s="100" t="str">
        <f t="shared" si="47"/>
        <v/>
      </c>
    </row>
    <row r="391" spans="2:10" x14ac:dyDescent="0.35">
      <c r="B391" s="4">
        <f t="shared" si="48"/>
        <v>0</v>
      </c>
      <c r="D391" s="39" t="str">
        <f t="shared" si="49"/>
        <v/>
      </c>
      <c r="E391" s="37" t="str">
        <f t="shared" si="42"/>
        <v/>
      </c>
      <c r="F391" s="40" t="str">
        <f t="shared" si="43"/>
        <v/>
      </c>
      <c r="G391" s="31" t="str">
        <f t="shared" si="44"/>
        <v/>
      </c>
      <c r="H391" s="38">
        <f t="shared" si="45"/>
        <v>0</v>
      </c>
      <c r="I391" s="38">
        <f t="shared" si="46"/>
        <v>0</v>
      </c>
      <c r="J391" s="100" t="str">
        <f t="shared" si="47"/>
        <v/>
      </c>
    </row>
    <row r="392" spans="2:10" x14ac:dyDescent="0.35">
      <c r="B392" s="4">
        <f t="shared" si="48"/>
        <v>0</v>
      </c>
      <c r="D392" s="39" t="str">
        <f t="shared" si="49"/>
        <v/>
      </c>
      <c r="E392" s="37" t="str">
        <f t="shared" si="42"/>
        <v/>
      </c>
      <c r="F392" s="40" t="str">
        <f t="shared" si="43"/>
        <v/>
      </c>
      <c r="G392" s="31" t="str">
        <f t="shared" si="44"/>
        <v/>
      </c>
      <c r="H392" s="38">
        <f t="shared" si="45"/>
        <v>0</v>
      </c>
      <c r="I392" s="38">
        <f t="shared" si="46"/>
        <v>0</v>
      </c>
      <c r="J392" s="100" t="str">
        <f t="shared" si="47"/>
        <v/>
      </c>
    </row>
    <row r="393" spans="2:10" x14ac:dyDescent="0.35">
      <c r="B393" s="4">
        <f t="shared" si="48"/>
        <v>0</v>
      </c>
      <c r="D393" s="39" t="str">
        <f t="shared" si="49"/>
        <v/>
      </c>
      <c r="E393" s="37" t="str">
        <f t="shared" ref="E393:E456" si="50">IFERROR(IF(Filter_BB="","",VLOOKUP(D393&amp;Filter_BB,T_Jurnal,5,0)),"")</f>
        <v/>
      </c>
      <c r="F393" s="40" t="str">
        <f t="shared" ref="F393:F456" si="51">IF(E393="","",VLOOKUP(D393&amp;Filter_BB,T_Jurnal,6,0))</f>
        <v/>
      </c>
      <c r="G393" s="31" t="str">
        <f t="shared" ref="G393:G456" si="52">IF(E393="","",VLOOKUP(D393&amp;Filter_BB,T_Jurnal,7,0))</f>
        <v/>
      </c>
      <c r="H393" s="38">
        <f t="shared" ref="H393:H456" si="53">IF(E393="",0,VLOOKUP(D393&amp;Filter_BB,T_Jurnal,10,0))</f>
        <v>0</v>
      </c>
      <c r="I393" s="38">
        <f t="shared" ref="I393:I456" si="54">IF(E393="",0,VLOOKUP(D393&amp;Filter_BB,T_Jurnal,11,0))</f>
        <v>0</v>
      </c>
      <c r="J393" s="100" t="str">
        <f t="shared" si="47"/>
        <v/>
      </c>
    </row>
    <row r="394" spans="2:10" x14ac:dyDescent="0.35">
      <c r="B394" s="4">
        <f t="shared" si="48"/>
        <v>0</v>
      </c>
      <c r="D394" s="39" t="str">
        <f t="shared" si="49"/>
        <v/>
      </c>
      <c r="E394" s="37" t="str">
        <f t="shared" si="50"/>
        <v/>
      </c>
      <c r="F394" s="40" t="str">
        <f t="shared" si="51"/>
        <v/>
      </c>
      <c r="G394" s="31" t="str">
        <f t="shared" si="52"/>
        <v/>
      </c>
      <c r="H394" s="38">
        <f t="shared" si="53"/>
        <v>0</v>
      </c>
      <c r="I394" s="38">
        <f t="shared" si="54"/>
        <v>0</v>
      </c>
      <c r="J394" s="100" t="str">
        <f t="shared" ref="J394:J457" si="55">IF(E393="","",IF($M$3="Db",J393+H394-I394,J393+I394-H394))</f>
        <v/>
      </c>
    </row>
    <row r="395" spans="2:10" x14ac:dyDescent="0.35">
      <c r="B395" s="4">
        <f t="shared" si="48"/>
        <v>0</v>
      </c>
      <c r="D395" s="39" t="str">
        <f t="shared" si="49"/>
        <v/>
      </c>
      <c r="E395" s="37" t="str">
        <f t="shared" si="50"/>
        <v/>
      </c>
      <c r="F395" s="40" t="str">
        <f t="shared" si="51"/>
        <v/>
      </c>
      <c r="G395" s="31" t="str">
        <f t="shared" si="52"/>
        <v/>
      </c>
      <c r="H395" s="38">
        <f t="shared" si="53"/>
        <v>0</v>
      </c>
      <c r="I395" s="38">
        <f t="shared" si="54"/>
        <v>0</v>
      </c>
      <c r="J395" s="100" t="str">
        <f t="shared" si="55"/>
        <v/>
      </c>
    </row>
    <row r="396" spans="2:10" x14ac:dyDescent="0.35">
      <c r="B396" s="4">
        <f t="shared" si="48"/>
        <v>0</v>
      </c>
      <c r="D396" s="39" t="str">
        <f t="shared" si="49"/>
        <v/>
      </c>
      <c r="E396" s="37" t="str">
        <f t="shared" si="50"/>
        <v/>
      </c>
      <c r="F396" s="40" t="str">
        <f t="shared" si="51"/>
        <v/>
      </c>
      <c r="G396" s="31" t="str">
        <f t="shared" si="52"/>
        <v/>
      </c>
      <c r="H396" s="38">
        <f t="shared" si="53"/>
        <v>0</v>
      </c>
      <c r="I396" s="38">
        <f t="shared" si="54"/>
        <v>0</v>
      </c>
      <c r="J396" s="100" t="str">
        <f t="shared" si="55"/>
        <v/>
      </c>
    </row>
    <row r="397" spans="2:10" x14ac:dyDescent="0.35">
      <c r="B397" s="4">
        <f t="shared" si="48"/>
        <v>0</v>
      </c>
      <c r="D397" s="39" t="str">
        <f t="shared" si="49"/>
        <v/>
      </c>
      <c r="E397" s="37" t="str">
        <f t="shared" si="50"/>
        <v/>
      </c>
      <c r="F397" s="40" t="str">
        <f t="shared" si="51"/>
        <v/>
      </c>
      <c r="G397" s="31" t="str">
        <f t="shared" si="52"/>
        <v/>
      </c>
      <c r="H397" s="38">
        <f t="shared" si="53"/>
        <v>0</v>
      </c>
      <c r="I397" s="38">
        <f t="shared" si="54"/>
        <v>0</v>
      </c>
      <c r="J397" s="100" t="str">
        <f t="shared" si="55"/>
        <v/>
      </c>
    </row>
    <row r="398" spans="2:10" x14ac:dyDescent="0.35">
      <c r="B398" s="4">
        <f t="shared" si="48"/>
        <v>0</v>
      </c>
      <c r="D398" s="39" t="str">
        <f t="shared" si="49"/>
        <v/>
      </c>
      <c r="E398" s="37" t="str">
        <f t="shared" si="50"/>
        <v/>
      </c>
      <c r="F398" s="40" t="str">
        <f t="shared" si="51"/>
        <v/>
      </c>
      <c r="G398" s="31" t="str">
        <f t="shared" si="52"/>
        <v/>
      </c>
      <c r="H398" s="38">
        <f t="shared" si="53"/>
        <v>0</v>
      </c>
      <c r="I398" s="38">
        <f t="shared" si="54"/>
        <v>0</v>
      </c>
      <c r="J398" s="100" t="str">
        <f t="shared" si="55"/>
        <v/>
      </c>
    </row>
    <row r="399" spans="2:10" x14ac:dyDescent="0.35">
      <c r="B399" s="4">
        <f t="shared" si="48"/>
        <v>0</v>
      </c>
      <c r="D399" s="39" t="str">
        <f t="shared" si="49"/>
        <v/>
      </c>
      <c r="E399" s="37" t="str">
        <f t="shared" si="50"/>
        <v/>
      </c>
      <c r="F399" s="40" t="str">
        <f t="shared" si="51"/>
        <v/>
      </c>
      <c r="G399" s="31" t="str">
        <f t="shared" si="52"/>
        <v/>
      </c>
      <c r="H399" s="38">
        <f t="shared" si="53"/>
        <v>0</v>
      </c>
      <c r="I399" s="38">
        <f t="shared" si="54"/>
        <v>0</v>
      </c>
      <c r="J399" s="100" t="str">
        <f t="shared" si="55"/>
        <v/>
      </c>
    </row>
    <row r="400" spans="2:10" x14ac:dyDescent="0.35">
      <c r="B400" s="4">
        <f t="shared" si="48"/>
        <v>0</v>
      </c>
      <c r="D400" s="39" t="str">
        <f t="shared" si="49"/>
        <v/>
      </c>
      <c r="E400" s="37" t="str">
        <f t="shared" si="50"/>
        <v/>
      </c>
      <c r="F400" s="40" t="str">
        <f t="shared" si="51"/>
        <v/>
      </c>
      <c r="G400" s="31" t="str">
        <f t="shared" si="52"/>
        <v/>
      </c>
      <c r="H400" s="38">
        <f t="shared" si="53"/>
        <v>0</v>
      </c>
      <c r="I400" s="38">
        <f t="shared" si="54"/>
        <v>0</v>
      </c>
      <c r="J400" s="100" t="str">
        <f t="shared" si="55"/>
        <v/>
      </c>
    </row>
    <row r="401" spans="2:10" x14ac:dyDescent="0.35">
      <c r="B401" s="4">
        <f t="shared" si="48"/>
        <v>0</v>
      </c>
      <c r="D401" s="39" t="str">
        <f t="shared" si="49"/>
        <v/>
      </c>
      <c r="E401" s="37" t="str">
        <f t="shared" si="50"/>
        <v/>
      </c>
      <c r="F401" s="40" t="str">
        <f t="shared" si="51"/>
        <v/>
      </c>
      <c r="G401" s="31" t="str">
        <f t="shared" si="52"/>
        <v/>
      </c>
      <c r="H401" s="38">
        <f t="shared" si="53"/>
        <v>0</v>
      </c>
      <c r="I401" s="38">
        <f t="shared" si="54"/>
        <v>0</v>
      </c>
      <c r="J401" s="100" t="str">
        <f t="shared" si="55"/>
        <v/>
      </c>
    </row>
    <row r="402" spans="2:10" x14ac:dyDescent="0.35">
      <c r="B402" s="4">
        <f t="shared" si="48"/>
        <v>0</v>
      </c>
      <c r="D402" s="39" t="str">
        <f t="shared" si="49"/>
        <v/>
      </c>
      <c r="E402" s="37" t="str">
        <f t="shared" si="50"/>
        <v/>
      </c>
      <c r="F402" s="40" t="str">
        <f t="shared" si="51"/>
        <v/>
      </c>
      <c r="G402" s="31" t="str">
        <f t="shared" si="52"/>
        <v/>
      </c>
      <c r="H402" s="38">
        <f t="shared" si="53"/>
        <v>0</v>
      </c>
      <c r="I402" s="38">
        <f t="shared" si="54"/>
        <v>0</v>
      </c>
      <c r="J402" s="100" t="str">
        <f t="shared" si="55"/>
        <v/>
      </c>
    </row>
    <row r="403" spans="2:10" x14ac:dyDescent="0.35">
      <c r="B403" s="4">
        <f t="shared" si="48"/>
        <v>0</v>
      </c>
      <c r="D403" s="39" t="str">
        <f t="shared" si="49"/>
        <v/>
      </c>
      <c r="E403" s="37" t="str">
        <f t="shared" si="50"/>
        <v/>
      </c>
      <c r="F403" s="40" t="str">
        <f t="shared" si="51"/>
        <v/>
      </c>
      <c r="G403" s="31" t="str">
        <f t="shared" si="52"/>
        <v/>
      </c>
      <c r="H403" s="38">
        <f t="shared" si="53"/>
        <v>0</v>
      </c>
      <c r="I403" s="38">
        <f t="shared" si="54"/>
        <v>0</v>
      </c>
      <c r="J403" s="100" t="str">
        <f t="shared" si="55"/>
        <v/>
      </c>
    </row>
    <row r="404" spans="2:10" x14ac:dyDescent="0.35">
      <c r="B404" s="4">
        <f t="shared" si="48"/>
        <v>0</v>
      </c>
      <c r="D404" s="39" t="str">
        <f t="shared" si="49"/>
        <v/>
      </c>
      <c r="E404" s="37" t="str">
        <f t="shared" si="50"/>
        <v/>
      </c>
      <c r="F404" s="40" t="str">
        <f t="shared" si="51"/>
        <v/>
      </c>
      <c r="G404" s="31" t="str">
        <f t="shared" si="52"/>
        <v/>
      </c>
      <c r="H404" s="38">
        <f t="shared" si="53"/>
        <v>0</v>
      </c>
      <c r="I404" s="38">
        <f t="shared" si="54"/>
        <v>0</v>
      </c>
      <c r="J404" s="100" t="str">
        <f t="shared" si="55"/>
        <v/>
      </c>
    </row>
    <row r="405" spans="2:10" x14ac:dyDescent="0.35">
      <c r="B405" s="4">
        <f t="shared" si="48"/>
        <v>0</v>
      </c>
      <c r="D405" s="39" t="str">
        <f t="shared" si="49"/>
        <v/>
      </c>
      <c r="E405" s="37" t="str">
        <f t="shared" si="50"/>
        <v/>
      </c>
      <c r="F405" s="40" t="str">
        <f t="shared" si="51"/>
        <v/>
      </c>
      <c r="G405" s="31" t="str">
        <f t="shared" si="52"/>
        <v/>
      </c>
      <c r="H405" s="38">
        <f t="shared" si="53"/>
        <v>0</v>
      </c>
      <c r="I405" s="38">
        <f t="shared" si="54"/>
        <v>0</v>
      </c>
      <c r="J405" s="100" t="str">
        <f t="shared" si="55"/>
        <v/>
      </c>
    </row>
    <row r="406" spans="2:10" x14ac:dyDescent="0.35">
      <c r="B406" s="4">
        <f t="shared" si="48"/>
        <v>0</v>
      </c>
      <c r="D406" s="39" t="str">
        <f t="shared" si="49"/>
        <v/>
      </c>
      <c r="E406" s="37" t="str">
        <f t="shared" si="50"/>
        <v/>
      </c>
      <c r="F406" s="40" t="str">
        <f t="shared" si="51"/>
        <v/>
      </c>
      <c r="G406" s="31" t="str">
        <f t="shared" si="52"/>
        <v/>
      </c>
      <c r="H406" s="38">
        <f t="shared" si="53"/>
        <v>0</v>
      </c>
      <c r="I406" s="38">
        <f t="shared" si="54"/>
        <v>0</v>
      </c>
      <c r="J406" s="100" t="str">
        <f t="shared" si="55"/>
        <v/>
      </c>
    </row>
    <row r="407" spans="2:10" x14ac:dyDescent="0.35">
      <c r="B407" s="4">
        <f t="shared" si="48"/>
        <v>0</v>
      </c>
      <c r="D407" s="39" t="str">
        <f t="shared" si="49"/>
        <v/>
      </c>
      <c r="E407" s="37" t="str">
        <f t="shared" si="50"/>
        <v/>
      </c>
      <c r="F407" s="40" t="str">
        <f t="shared" si="51"/>
        <v/>
      </c>
      <c r="G407" s="31" t="str">
        <f t="shared" si="52"/>
        <v/>
      </c>
      <c r="H407" s="38">
        <f t="shared" si="53"/>
        <v>0</v>
      </c>
      <c r="I407" s="38">
        <f t="shared" si="54"/>
        <v>0</v>
      </c>
      <c r="J407" s="100" t="str">
        <f t="shared" si="55"/>
        <v/>
      </c>
    </row>
    <row r="408" spans="2:10" x14ac:dyDescent="0.35">
      <c r="B408" s="4">
        <f t="shared" si="48"/>
        <v>0</v>
      </c>
      <c r="D408" s="39" t="str">
        <f t="shared" si="49"/>
        <v/>
      </c>
      <c r="E408" s="37" t="str">
        <f t="shared" si="50"/>
        <v/>
      </c>
      <c r="F408" s="40" t="str">
        <f t="shared" si="51"/>
        <v/>
      </c>
      <c r="G408" s="31" t="str">
        <f t="shared" si="52"/>
        <v/>
      </c>
      <c r="H408" s="38">
        <f t="shared" si="53"/>
        <v>0</v>
      </c>
      <c r="I408" s="38">
        <f t="shared" si="54"/>
        <v>0</v>
      </c>
      <c r="J408" s="100" t="str">
        <f t="shared" si="55"/>
        <v/>
      </c>
    </row>
    <row r="409" spans="2:10" x14ac:dyDescent="0.35">
      <c r="B409" s="4">
        <f t="shared" si="48"/>
        <v>0</v>
      </c>
      <c r="D409" s="39" t="str">
        <f t="shared" si="49"/>
        <v/>
      </c>
      <c r="E409" s="37" t="str">
        <f t="shared" si="50"/>
        <v/>
      </c>
      <c r="F409" s="40" t="str">
        <f t="shared" si="51"/>
        <v/>
      </c>
      <c r="G409" s="31" t="str">
        <f t="shared" si="52"/>
        <v/>
      </c>
      <c r="H409" s="38">
        <f t="shared" si="53"/>
        <v>0</v>
      </c>
      <c r="I409" s="38">
        <f t="shared" si="54"/>
        <v>0</v>
      </c>
      <c r="J409" s="100" t="str">
        <f t="shared" si="55"/>
        <v/>
      </c>
    </row>
    <row r="410" spans="2:10" x14ac:dyDescent="0.35">
      <c r="B410" s="4">
        <f t="shared" si="48"/>
        <v>0</v>
      </c>
      <c r="D410" s="39" t="str">
        <f t="shared" si="49"/>
        <v/>
      </c>
      <c r="E410" s="37" t="str">
        <f t="shared" si="50"/>
        <v/>
      </c>
      <c r="F410" s="40" t="str">
        <f t="shared" si="51"/>
        <v/>
      </c>
      <c r="G410" s="31" t="str">
        <f t="shared" si="52"/>
        <v/>
      </c>
      <c r="H410" s="38">
        <f t="shared" si="53"/>
        <v>0</v>
      </c>
      <c r="I410" s="38">
        <f t="shared" si="54"/>
        <v>0</v>
      </c>
      <c r="J410" s="100" t="str">
        <f t="shared" si="55"/>
        <v/>
      </c>
    </row>
    <row r="411" spans="2:10" x14ac:dyDescent="0.35">
      <c r="B411" s="4">
        <f t="shared" si="48"/>
        <v>0</v>
      </c>
      <c r="D411" s="39" t="str">
        <f t="shared" si="49"/>
        <v/>
      </c>
      <c r="E411" s="37" t="str">
        <f t="shared" si="50"/>
        <v/>
      </c>
      <c r="F411" s="40" t="str">
        <f t="shared" si="51"/>
        <v/>
      </c>
      <c r="G411" s="31" t="str">
        <f t="shared" si="52"/>
        <v/>
      </c>
      <c r="H411" s="38">
        <f t="shared" si="53"/>
        <v>0</v>
      </c>
      <c r="I411" s="38">
        <f t="shared" si="54"/>
        <v>0</v>
      </c>
      <c r="J411" s="100" t="str">
        <f t="shared" si="55"/>
        <v/>
      </c>
    </row>
    <row r="412" spans="2:10" x14ac:dyDescent="0.35">
      <c r="B412" s="4">
        <f t="shared" si="48"/>
        <v>0</v>
      </c>
      <c r="D412" s="39" t="str">
        <f t="shared" si="49"/>
        <v/>
      </c>
      <c r="E412" s="37" t="str">
        <f t="shared" si="50"/>
        <v/>
      </c>
      <c r="F412" s="40" t="str">
        <f t="shared" si="51"/>
        <v/>
      </c>
      <c r="G412" s="31" t="str">
        <f t="shared" si="52"/>
        <v/>
      </c>
      <c r="H412" s="38">
        <f t="shared" si="53"/>
        <v>0</v>
      </c>
      <c r="I412" s="38">
        <f t="shared" si="54"/>
        <v>0</v>
      </c>
      <c r="J412" s="100" t="str">
        <f t="shared" si="55"/>
        <v/>
      </c>
    </row>
    <row r="413" spans="2:10" x14ac:dyDescent="0.35">
      <c r="B413" s="4">
        <f t="shared" si="48"/>
        <v>0</v>
      </c>
      <c r="D413" s="39" t="str">
        <f t="shared" si="49"/>
        <v/>
      </c>
      <c r="E413" s="37" t="str">
        <f t="shared" si="50"/>
        <v/>
      </c>
      <c r="F413" s="40" t="str">
        <f t="shared" si="51"/>
        <v/>
      </c>
      <c r="G413" s="31" t="str">
        <f t="shared" si="52"/>
        <v/>
      </c>
      <c r="H413" s="38">
        <f t="shared" si="53"/>
        <v>0</v>
      </c>
      <c r="I413" s="38">
        <f t="shared" si="54"/>
        <v>0</v>
      </c>
      <c r="J413" s="100" t="str">
        <f t="shared" si="55"/>
        <v/>
      </c>
    </row>
    <row r="414" spans="2:10" x14ac:dyDescent="0.35">
      <c r="B414" s="4">
        <f t="shared" si="48"/>
        <v>0</v>
      </c>
      <c r="D414" s="39" t="str">
        <f t="shared" si="49"/>
        <v/>
      </c>
      <c r="E414" s="37" t="str">
        <f t="shared" si="50"/>
        <v/>
      </c>
      <c r="F414" s="40" t="str">
        <f t="shared" si="51"/>
        <v/>
      </c>
      <c r="G414" s="31" t="str">
        <f t="shared" si="52"/>
        <v/>
      </c>
      <c r="H414" s="38">
        <f t="shared" si="53"/>
        <v>0</v>
      </c>
      <c r="I414" s="38">
        <f t="shared" si="54"/>
        <v>0</v>
      </c>
      <c r="J414" s="100" t="str">
        <f t="shared" si="55"/>
        <v/>
      </c>
    </row>
    <row r="415" spans="2:10" x14ac:dyDescent="0.35">
      <c r="B415" s="4">
        <f t="shared" si="48"/>
        <v>0</v>
      </c>
      <c r="D415" s="39" t="str">
        <f t="shared" si="49"/>
        <v/>
      </c>
      <c r="E415" s="37" t="str">
        <f t="shared" si="50"/>
        <v/>
      </c>
      <c r="F415" s="40" t="str">
        <f t="shared" si="51"/>
        <v/>
      </c>
      <c r="G415" s="31" t="str">
        <f t="shared" si="52"/>
        <v/>
      </c>
      <c r="H415" s="38">
        <f t="shared" si="53"/>
        <v>0</v>
      </c>
      <c r="I415" s="38">
        <f t="shared" si="54"/>
        <v>0</v>
      </c>
      <c r="J415" s="100" t="str">
        <f t="shared" si="55"/>
        <v/>
      </c>
    </row>
    <row r="416" spans="2:10" x14ac:dyDescent="0.35">
      <c r="B416" s="4">
        <f t="shared" si="48"/>
        <v>0</v>
      </c>
      <c r="D416" s="39" t="str">
        <f t="shared" si="49"/>
        <v/>
      </c>
      <c r="E416" s="37" t="str">
        <f t="shared" si="50"/>
        <v/>
      </c>
      <c r="F416" s="40" t="str">
        <f t="shared" si="51"/>
        <v/>
      </c>
      <c r="G416" s="31" t="str">
        <f t="shared" si="52"/>
        <v/>
      </c>
      <c r="H416" s="38">
        <f t="shared" si="53"/>
        <v>0</v>
      </c>
      <c r="I416" s="38">
        <f t="shared" si="54"/>
        <v>0</v>
      </c>
      <c r="J416" s="100" t="str">
        <f t="shared" si="55"/>
        <v/>
      </c>
    </row>
    <row r="417" spans="2:10" x14ac:dyDescent="0.35">
      <c r="B417" s="4">
        <f t="shared" si="48"/>
        <v>0</v>
      </c>
      <c r="D417" s="39" t="str">
        <f t="shared" si="49"/>
        <v/>
      </c>
      <c r="E417" s="37" t="str">
        <f t="shared" si="50"/>
        <v/>
      </c>
      <c r="F417" s="40" t="str">
        <f t="shared" si="51"/>
        <v/>
      </c>
      <c r="G417" s="31" t="str">
        <f t="shared" si="52"/>
        <v/>
      </c>
      <c r="H417" s="38">
        <f t="shared" si="53"/>
        <v>0</v>
      </c>
      <c r="I417" s="38">
        <f t="shared" si="54"/>
        <v>0</v>
      </c>
      <c r="J417" s="100" t="str">
        <f t="shared" si="55"/>
        <v/>
      </c>
    </row>
    <row r="418" spans="2:10" x14ac:dyDescent="0.35">
      <c r="B418" s="4">
        <f t="shared" si="48"/>
        <v>0</v>
      </c>
      <c r="D418" s="39" t="str">
        <f t="shared" si="49"/>
        <v/>
      </c>
      <c r="E418" s="37" t="str">
        <f t="shared" si="50"/>
        <v/>
      </c>
      <c r="F418" s="40" t="str">
        <f t="shared" si="51"/>
        <v/>
      </c>
      <c r="G418" s="31" t="str">
        <f t="shared" si="52"/>
        <v/>
      </c>
      <c r="H418" s="38">
        <f t="shared" si="53"/>
        <v>0</v>
      </c>
      <c r="I418" s="38">
        <f t="shared" si="54"/>
        <v>0</v>
      </c>
      <c r="J418" s="100" t="str">
        <f t="shared" si="55"/>
        <v/>
      </c>
    </row>
    <row r="419" spans="2:10" x14ac:dyDescent="0.35">
      <c r="B419" s="4">
        <f t="shared" si="48"/>
        <v>0</v>
      </c>
      <c r="D419" s="39" t="str">
        <f t="shared" si="49"/>
        <v/>
      </c>
      <c r="E419" s="37" t="str">
        <f t="shared" si="50"/>
        <v/>
      </c>
      <c r="F419" s="40" t="str">
        <f t="shared" si="51"/>
        <v/>
      </c>
      <c r="G419" s="31" t="str">
        <f t="shared" si="52"/>
        <v/>
      </c>
      <c r="H419" s="38">
        <f t="shared" si="53"/>
        <v>0</v>
      </c>
      <c r="I419" s="38">
        <f t="shared" si="54"/>
        <v>0</v>
      </c>
      <c r="J419" s="100" t="str">
        <f t="shared" si="55"/>
        <v/>
      </c>
    </row>
    <row r="420" spans="2:10" x14ac:dyDescent="0.35">
      <c r="B420" s="4">
        <f t="shared" si="48"/>
        <v>0</v>
      </c>
      <c r="D420" s="39" t="str">
        <f t="shared" si="49"/>
        <v/>
      </c>
      <c r="E420" s="37" t="str">
        <f t="shared" si="50"/>
        <v/>
      </c>
      <c r="F420" s="40" t="str">
        <f t="shared" si="51"/>
        <v/>
      </c>
      <c r="G420" s="31" t="str">
        <f t="shared" si="52"/>
        <v/>
      </c>
      <c r="H420" s="38">
        <f t="shared" si="53"/>
        <v>0</v>
      </c>
      <c r="I420" s="38">
        <f t="shared" si="54"/>
        <v>0</v>
      </c>
      <c r="J420" s="100" t="str">
        <f t="shared" si="55"/>
        <v/>
      </c>
    </row>
    <row r="421" spans="2:10" x14ac:dyDescent="0.35">
      <c r="B421" s="4">
        <f t="shared" ref="B421:B484" si="56">IF(E421="",0,1)</f>
        <v>0</v>
      </c>
      <c r="D421" s="39" t="str">
        <f t="shared" ref="D421:D484" si="57">IF(E420="","",D420+1)</f>
        <v/>
      </c>
      <c r="E421" s="37" t="str">
        <f t="shared" si="50"/>
        <v/>
      </c>
      <c r="F421" s="40" t="str">
        <f t="shared" si="51"/>
        <v/>
      </c>
      <c r="G421" s="31" t="str">
        <f t="shared" si="52"/>
        <v/>
      </c>
      <c r="H421" s="38">
        <f t="shared" si="53"/>
        <v>0</v>
      </c>
      <c r="I421" s="38">
        <f t="shared" si="54"/>
        <v>0</v>
      </c>
      <c r="J421" s="100" t="str">
        <f t="shared" si="55"/>
        <v/>
      </c>
    </row>
    <row r="422" spans="2:10" x14ac:dyDescent="0.35">
      <c r="B422" s="4">
        <f t="shared" si="56"/>
        <v>0</v>
      </c>
      <c r="D422" s="39" t="str">
        <f t="shared" si="57"/>
        <v/>
      </c>
      <c r="E422" s="37" t="str">
        <f t="shared" si="50"/>
        <v/>
      </c>
      <c r="F422" s="40" t="str">
        <f t="shared" si="51"/>
        <v/>
      </c>
      <c r="G422" s="31" t="str">
        <f t="shared" si="52"/>
        <v/>
      </c>
      <c r="H422" s="38">
        <f t="shared" si="53"/>
        <v>0</v>
      </c>
      <c r="I422" s="38">
        <f t="shared" si="54"/>
        <v>0</v>
      </c>
      <c r="J422" s="100" t="str">
        <f t="shared" si="55"/>
        <v/>
      </c>
    </row>
    <row r="423" spans="2:10" x14ac:dyDescent="0.35">
      <c r="B423" s="4">
        <f t="shared" si="56"/>
        <v>0</v>
      </c>
      <c r="D423" s="39" t="str">
        <f t="shared" si="57"/>
        <v/>
      </c>
      <c r="E423" s="37" t="str">
        <f t="shared" si="50"/>
        <v/>
      </c>
      <c r="F423" s="40" t="str">
        <f t="shared" si="51"/>
        <v/>
      </c>
      <c r="G423" s="31" t="str">
        <f t="shared" si="52"/>
        <v/>
      </c>
      <c r="H423" s="38">
        <f t="shared" si="53"/>
        <v>0</v>
      </c>
      <c r="I423" s="38">
        <f t="shared" si="54"/>
        <v>0</v>
      </c>
      <c r="J423" s="100" t="str">
        <f t="shared" si="55"/>
        <v/>
      </c>
    </row>
    <row r="424" spans="2:10" x14ac:dyDescent="0.35">
      <c r="B424" s="4">
        <f t="shared" si="56"/>
        <v>0</v>
      </c>
      <c r="D424" s="39" t="str">
        <f t="shared" si="57"/>
        <v/>
      </c>
      <c r="E424" s="37" t="str">
        <f t="shared" si="50"/>
        <v/>
      </c>
      <c r="F424" s="40" t="str">
        <f t="shared" si="51"/>
        <v/>
      </c>
      <c r="G424" s="31" t="str">
        <f t="shared" si="52"/>
        <v/>
      </c>
      <c r="H424" s="38">
        <f t="shared" si="53"/>
        <v>0</v>
      </c>
      <c r="I424" s="38">
        <f t="shared" si="54"/>
        <v>0</v>
      </c>
      <c r="J424" s="100" t="str">
        <f t="shared" si="55"/>
        <v/>
      </c>
    </row>
    <row r="425" spans="2:10" x14ac:dyDescent="0.35">
      <c r="B425" s="4">
        <f t="shared" si="56"/>
        <v>0</v>
      </c>
      <c r="D425" s="39" t="str">
        <f t="shared" si="57"/>
        <v/>
      </c>
      <c r="E425" s="37" t="str">
        <f t="shared" si="50"/>
        <v/>
      </c>
      <c r="F425" s="40" t="str">
        <f t="shared" si="51"/>
        <v/>
      </c>
      <c r="G425" s="31" t="str">
        <f t="shared" si="52"/>
        <v/>
      </c>
      <c r="H425" s="38">
        <f t="shared" si="53"/>
        <v>0</v>
      </c>
      <c r="I425" s="38">
        <f t="shared" si="54"/>
        <v>0</v>
      </c>
      <c r="J425" s="100" t="str">
        <f t="shared" si="55"/>
        <v/>
      </c>
    </row>
    <row r="426" spans="2:10" x14ac:dyDescent="0.35">
      <c r="B426" s="4">
        <f t="shared" si="56"/>
        <v>0</v>
      </c>
      <c r="D426" s="39" t="str">
        <f t="shared" si="57"/>
        <v/>
      </c>
      <c r="E426" s="37" t="str">
        <f t="shared" si="50"/>
        <v/>
      </c>
      <c r="F426" s="40" t="str">
        <f t="shared" si="51"/>
        <v/>
      </c>
      <c r="G426" s="31" t="str">
        <f t="shared" si="52"/>
        <v/>
      </c>
      <c r="H426" s="38">
        <f t="shared" si="53"/>
        <v>0</v>
      </c>
      <c r="I426" s="38">
        <f t="shared" si="54"/>
        <v>0</v>
      </c>
      <c r="J426" s="100" t="str">
        <f t="shared" si="55"/>
        <v/>
      </c>
    </row>
    <row r="427" spans="2:10" x14ac:dyDescent="0.35">
      <c r="B427" s="4">
        <f t="shared" si="56"/>
        <v>0</v>
      </c>
      <c r="D427" s="39" t="str">
        <f t="shared" si="57"/>
        <v/>
      </c>
      <c r="E427" s="37" t="str">
        <f t="shared" si="50"/>
        <v/>
      </c>
      <c r="F427" s="40" t="str">
        <f t="shared" si="51"/>
        <v/>
      </c>
      <c r="G427" s="31" t="str">
        <f t="shared" si="52"/>
        <v/>
      </c>
      <c r="H427" s="38">
        <f t="shared" si="53"/>
        <v>0</v>
      </c>
      <c r="I427" s="38">
        <f t="shared" si="54"/>
        <v>0</v>
      </c>
      <c r="J427" s="100" t="str">
        <f t="shared" si="55"/>
        <v/>
      </c>
    </row>
    <row r="428" spans="2:10" x14ac:dyDescent="0.35">
      <c r="B428" s="4">
        <f t="shared" si="56"/>
        <v>0</v>
      </c>
      <c r="D428" s="39" t="str">
        <f t="shared" si="57"/>
        <v/>
      </c>
      <c r="E428" s="37" t="str">
        <f t="shared" si="50"/>
        <v/>
      </c>
      <c r="F428" s="40" t="str">
        <f t="shared" si="51"/>
        <v/>
      </c>
      <c r="G428" s="31" t="str">
        <f t="shared" si="52"/>
        <v/>
      </c>
      <c r="H428" s="38">
        <f t="shared" si="53"/>
        <v>0</v>
      </c>
      <c r="I428" s="38">
        <f t="shared" si="54"/>
        <v>0</v>
      </c>
      <c r="J428" s="100" t="str">
        <f t="shared" si="55"/>
        <v/>
      </c>
    </row>
    <row r="429" spans="2:10" x14ac:dyDescent="0.35">
      <c r="B429" s="4">
        <f t="shared" si="56"/>
        <v>0</v>
      </c>
      <c r="D429" s="39" t="str">
        <f t="shared" si="57"/>
        <v/>
      </c>
      <c r="E429" s="37" t="str">
        <f t="shared" si="50"/>
        <v/>
      </c>
      <c r="F429" s="40" t="str">
        <f t="shared" si="51"/>
        <v/>
      </c>
      <c r="G429" s="31" t="str">
        <f t="shared" si="52"/>
        <v/>
      </c>
      <c r="H429" s="38">
        <f t="shared" si="53"/>
        <v>0</v>
      </c>
      <c r="I429" s="38">
        <f t="shared" si="54"/>
        <v>0</v>
      </c>
      <c r="J429" s="100" t="str">
        <f t="shared" si="55"/>
        <v/>
      </c>
    </row>
    <row r="430" spans="2:10" x14ac:dyDescent="0.35">
      <c r="B430" s="4">
        <f t="shared" si="56"/>
        <v>0</v>
      </c>
      <c r="D430" s="39" t="str">
        <f t="shared" si="57"/>
        <v/>
      </c>
      <c r="E430" s="37" t="str">
        <f t="shared" si="50"/>
        <v/>
      </c>
      <c r="F430" s="40" t="str">
        <f t="shared" si="51"/>
        <v/>
      </c>
      <c r="G430" s="31" t="str">
        <f t="shared" si="52"/>
        <v/>
      </c>
      <c r="H430" s="38">
        <f t="shared" si="53"/>
        <v>0</v>
      </c>
      <c r="I430" s="38">
        <f t="shared" si="54"/>
        <v>0</v>
      </c>
      <c r="J430" s="100" t="str">
        <f t="shared" si="55"/>
        <v/>
      </c>
    </row>
    <row r="431" spans="2:10" x14ac:dyDescent="0.35">
      <c r="B431" s="4">
        <f t="shared" si="56"/>
        <v>0</v>
      </c>
      <c r="D431" s="39" t="str">
        <f t="shared" si="57"/>
        <v/>
      </c>
      <c r="E431" s="37" t="str">
        <f t="shared" si="50"/>
        <v/>
      </c>
      <c r="F431" s="40" t="str">
        <f t="shared" si="51"/>
        <v/>
      </c>
      <c r="G431" s="31" t="str">
        <f t="shared" si="52"/>
        <v/>
      </c>
      <c r="H431" s="38">
        <f t="shared" si="53"/>
        <v>0</v>
      </c>
      <c r="I431" s="38">
        <f t="shared" si="54"/>
        <v>0</v>
      </c>
      <c r="J431" s="100" t="str">
        <f t="shared" si="55"/>
        <v/>
      </c>
    </row>
    <row r="432" spans="2:10" x14ac:dyDescent="0.35">
      <c r="B432" s="4">
        <f t="shared" si="56"/>
        <v>0</v>
      </c>
      <c r="D432" s="39" t="str">
        <f t="shared" si="57"/>
        <v/>
      </c>
      <c r="E432" s="37" t="str">
        <f t="shared" si="50"/>
        <v/>
      </c>
      <c r="F432" s="40" t="str">
        <f t="shared" si="51"/>
        <v/>
      </c>
      <c r="G432" s="31" t="str">
        <f t="shared" si="52"/>
        <v/>
      </c>
      <c r="H432" s="38">
        <f t="shared" si="53"/>
        <v>0</v>
      </c>
      <c r="I432" s="38">
        <f t="shared" si="54"/>
        <v>0</v>
      </c>
      <c r="J432" s="100" t="str">
        <f t="shared" si="55"/>
        <v/>
      </c>
    </row>
    <row r="433" spans="2:10" x14ac:dyDescent="0.35">
      <c r="B433" s="4">
        <f t="shared" si="56"/>
        <v>0</v>
      </c>
      <c r="D433" s="39" t="str">
        <f t="shared" si="57"/>
        <v/>
      </c>
      <c r="E433" s="37" t="str">
        <f t="shared" si="50"/>
        <v/>
      </c>
      <c r="F433" s="40" t="str">
        <f t="shared" si="51"/>
        <v/>
      </c>
      <c r="G433" s="31" t="str">
        <f t="shared" si="52"/>
        <v/>
      </c>
      <c r="H433" s="38">
        <f t="shared" si="53"/>
        <v>0</v>
      </c>
      <c r="I433" s="38">
        <f t="shared" si="54"/>
        <v>0</v>
      </c>
      <c r="J433" s="100" t="str">
        <f t="shared" si="55"/>
        <v/>
      </c>
    </row>
    <row r="434" spans="2:10" x14ac:dyDescent="0.35">
      <c r="B434" s="4">
        <f t="shared" si="56"/>
        <v>0</v>
      </c>
      <c r="D434" s="39" t="str">
        <f t="shared" si="57"/>
        <v/>
      </c>
      <c r="E434" s="37" t="str">
        <f t="shared" si="50"/>
        <v/>
      </c>
      <c r="F434" s="40" t="str">
        <f t="shared" si="51"/>
        <v/>
      </c>
      <c r="G434" s="31" t="str">
        <f t="shared" si="52"/>
        <v/>
      </c>
      <c r="H434" s="38">
        <f t="shared" si="53"/>
        <v>0</v>
      </c>
      <c r="I434" s="38">
        <f t="shared" si="54"/>
        <v>0</v>
      </c>
      <c r="J434" s="100" t="str">
        <f t="shared" si="55"/>
        <v/>
      </c>
    </row>
    <row r="435" spans="2:10" x14ac:dyDescent="0.35">
      <c r="B435" s="4">
        <f t="shared" si="56"/>
        <v>0</v>
      </c>
      <c r="D435" s="39" t="str">
        <f t="shared" si="57"/>
        <v/>
      </c>
      <c r="E435" s="37" t="str">
        <f t="shared" si="50"/>
        <v/>
      </c>
      <c r="F435" s="40" t="str">
        <f t="shared" si="51"/>
        <v/>
      </c>
      <c r="G435" s="31" t="str">
        <f t="shared" si="52"/>
        <v/>
      </c>
      <c r="H435" s="38">
        <f t="shared" si="53"/>
        <v>0</v>
      </c>
      <c r="I435" s="38">
        <f t="shared" si="54"/>
        <v>0</v>
      </c>
      <c r="J435" s="100" t="str">
        <f t="shared" si="55"/>
        <v/>
      </c>
    </row>
    <row r="436" spans="2:10" x14ac:dyDescent="0.35">
      <c r="B436" s="4">
        <f t="shared" si="56"/>
        <v>0</v>
      </c>
      <c r="D436" s="39" t="str">
        <f t="shared" si="57"/>
        <v/>
      </c>
      <c r="E436" s="37" t="str">
        <f t="shared" si="50"/>
        <v/>
      </c>
      <c r="F436" s="40" t="str">
        <f t="shared" si="51"/>
        <v/>
      </c>
      <c r="G436" s="31" t="str">
        <f t="shared" si="52"/>
        <v/>
      </c>
      <c r="H436" s="38">
        <f t="shared" si="53"/>
        <v>0</v>
      </c>
      <c r="I436" s="38">
        <f t="shared" si="54"/>
        <v>0</v>
      </c>
      <c r="J436" s="100" t="str">
        <f t="shared" si="55"/>
        <v/>
      </c>
    </row>
    <row r="437" spans="2:10" x14ac:dyDescent="0.35">
      <c r="B437" s="4">
        <f t="shared" si="56"/>
        <v>0</v>
      </c>
      <c r="D437" s="39" t="str">
        <f t="shared" si="57"/>
        <v/>
      </c>
      <c r="E437" s="37" t="str">
        <f t="shared" si="50"/>
        <v/>
      </c>
      <c r="F437" s="40" t="str">
        <f t="shared" si="51"/>
        <v/>
      </c>
      <c r="G437" s="31" t="str">
        <f t="shared" si="52"/>
        <v/>
      </c>
      <c r="H437" s="38">
        <f t="shared" si="53"/>
        <v>0</v>
      </c>
      <c r="I437" s="38">
        <f t="shared" si="54"/>
        <v>0</v>
      </c>
      <c r="J437" s="100" t="str">
        <f t="shared" si="55"/>
        <v/>
      </c>
    </row>
    <row r="438" spans="2:10" x14ac:dyDescent="0.35">
      <c r="B438" s="4">
        <f t="shared" si="56"/>
        <v>0</v>
      </c>
      <c r="D438" s="39" t="str">
        <f t="shared" si="57"/>
        <v/>
      </c>
      <c r="E438" s="37" t="str">
        <f t="shared" si="50"/>
        <v/>
      </c>
      <c r="F438" s="40" t="str">
        <f t="shared" si="51"/>
        <v/>
      </c>
      <c r="G438" s="31" t="str">
        <f t="shared" si="52"/>
        <v/>
      </c>
      <c r="H438" s="38">
        <f t="shared" si="53"/>
        <v>0</v>
      </c>
      <c r="I438" s="38">
        <f t="shared" si="54"/>
        <v>0</v>
      </c>
      <c r="J438" s="100" t="str">
        <f t="shared" si="55"/>
        <v/>
      </c>
    </row>
    <row r="439" spans="2:10" x14ac:dyDescent="0.35">
      <c r="B439" s="4">
        <f t="shared" si="56"/>
        <v>0</v>
      </c>
      <c r="D439" s="39" t="str">
        <f t="shared" si="57"/>
        <v/>
      </c>
      <c r="E439" s="37" t="str">
        <f t="shared" si="50"/>
        <v/>
      </c>
      <c r="F439" s="40" t="str">
        <f t="shared" si="51"/>
        <v/>
      </c>
      <c r="G439" s="31" t="str">
        <f t="shared" si="52"/>
        <v/>
      </c>
      <c r="H439" s="38">
        <f t="shared" si="53"/>
        <v>0</v>
      </c>
      <c r="I439" s="38">
        <f t="shared" si="54"/>
        <v>0</v>
      </c>
      <c r="J439" s="100" t="str">
        <f t="shared" si="55"/>
        <v/>
      </c>
    </row>
    <row r="440" spans="2:10" x14ac:dyDescent="0.35">
      <c r="B440" s="4">
        <f t="shared" si="56"/>
        <v>0</v>
      </c>
      <c r="D440" s="39" t="str">
        <f t="shared" si="57"/>
        <v/>
      </c>
      <c r="E440" s="37" t="str">
        <f t="shared" si="50"/>
        <v/>
      </c>
      <c r="F440" s="40" t="str">
        <f t="shared" si="51"/>
        <v/>
      </c>
      <c r="G440" s="31" t="str">
        <f t="shared" si="52"/>
        <v/>
      </c>
      <c r="H440" s="38">
        <f t="shared" si="53"/>
        <v>0</v>
      </c>
      <c r="I440" s="38">
        <f t="shared" si="54"/>
        <v>0</v>
      </c>
      <c r="J440" s="100" t="str">
        <f t="shared" si="55"/>
        <v/>
      </c>
    </row>
    <row r="441" spans="2:10" x14ac:dyDescent="0.35">
      <c r="B441" s="4">
        <f t="shared" si="56"/>
        <v>0</v>
      </c>
      <c r="D441" s="39" t="str">
        <f t="shared" si="57"/>
        <v/>
      </c>
      <c r="E441" s="37" t="str">
        <f t="shared" si="50"/>
        <v/>
      </c>
      <c r="F441" s="40" t="str">
        <f t="shared" si="51"/>
        <v/>
      </c>
      <c r="G441" s="31" t="str">
        <f t="shared" si="52"/>
        <v/>
      </c>
      <c r="H441" s="38">
        <f t="shared" si="53"/>
        <v>0</v>
      </c>
      <c r="I441" s="38">
        <f t="shared" si="54"/>
        <v>0</v>
      </c>
      <c r="J441" s="100" t="str">
        <f t="shared" si="55"/>
        <v/>
      </c>
    </row>
    <row r="442" spans="2:10" x14ac:dyDescent="0.35">
      <c r="B442" s="4">
        <f t="shared" si="56"/>
        <v>0</v>
      </c>
      <c r="D442" s="39" t="str">
        <f t="shared" si="57"/>
        <v/>
      </c>
      <c r="E442" s="37" t="str">
        <f t="shared" si="50"/>
        <v/>
      </c>
      <c r="F442" s="40" t="str">
        <f t="shared" si="51"/>
        <v/>
      </c>
      <c r="G442" s="31" t="str">
        <f t="shared" si="52"/>
        <v/>
      </c>
      <c r="H442" s="38">
        <f t="shared" si="53"/>
        <v>0</v>
      </c>
      <c r="I442" s="38">
        <f t="shared" si="54"/>
        <v>0</v>
      </c>
      <c r="J442" s="100" t="str">
        <f t="shared" si="55"/>
        <v/>
      </c>
    </row>
    <row r="443" spans="2:10" x14ac:dyDescent="0.35">
      <c r="B443" s="4">
        <f t="shared" si="56"/>
        <v>0</v>
      </c>
      <c r="D443" s="39" t="str">
        <f t="shared" si="57"/>
        <v/>
      </c>
      <c r="E443" s="37" t="str">
        <f t="shared" si="50"/>
        <v/>
      </c>
      <c r="F443" s="40" t="str">
        <f t="shared" si="51"/>
        <v/>
      </c>
      <c r="G443" s="31" t="str">
        <f t="shared" si="52"/>
        <v/>
      </c>
      <c r="H443" s="38">
        <f t="shared" si="53"/>
        <v>0</v>
      </c>
      <c r="I443" s="38">
        <f t="shared" si="54"/>
        <v>0</v>
      </c>
      <c r="J443" s="100" t="str">
        <f t="shared" si="55"/>
        <v/>
      </c>
    </row>
    <row r="444" spans="2:10" x14ac:dyDescent="0.35">
      <c r="B444" s="4">
        <f t="shared" si="56"/>
        <v>0</v>
      </c>
      <c r="D444" s="39" t="str">
        <f t="shared" si="57"/>
        <v/>
      </c>
      <c r="E444" s="37" t="str">
        <f t="shared" si="50"/>
        <v/>
      </c>
      <c r="F444" s="40" t="str">
        <f t="shared" si="51"/>
        <v/>
      </c>
      <c r="G444" s="31" t="str">
        <f t="shared" si="52"/>
        <v/>
      </c>
      <c r="H444" s="38">
        <f t="shared" si="53"/>
        <v>0</v>
      </c>
      <c r="I444" s="38">
        <f t="shared" si="54"/>
        <v>0</v>
      </c>
      <c r="J444" s="100" t="str">
        <f t="shared" si="55"/>
        <v/>
      </c>
    </row>
    <row r="445" spans="2:10" x14ac:dyDescent="0.35">
      <c r="B445" s="4">
        <f t="shared" si="56"/>
        <v>0</v>
      </c>
      <c r="D445" s="39" t="str">
        <f t="shared" si="57"/>
        <v/>
      </c>
      <c r="E445" s="37" t="str">
        <f t="shared" si="50"/>
        <v/>
      </c>
      <c r="F445" s="40" t="str">
        <f t="shared" si="51"/>
        <v/>
      </c>
      <c r="G445" s="31" t="str">
        <f t="shared" si="52"/>
        <v/>
      </c>
      <c r="H445" s="38">
        <f t="shared" si="53"/>
        <v>0</v>
      </c>
      <c r="I445" s="38">
        <f t="shared" si="54"/>
        <v>0</v>
      </c>
      <c r="J445" s="100" t="str">
        <f t="shared" si="55"/>
        <v/>
      </c>
    </row>
    <row r="446" spans="2:10" x14ac:dyDescent="0.35">
      <c r="B446" s="4">
        <f t="shared" si="56"/>
        <v>0</v>
      </c>
      <c r="D446" s="39" t="str">
        <f t="shared" si="57"/>
        <v/>
      </c>
      <c r="E446" s="37" t="str">
        <f t="shared" si="50"/>
        <v/>
      </c>
      <c r="F446" s="40" t="str">
        <f t="shared" si="51"/>
        <v/>
      </c>
      <c r="G446" s="31" t="str">
        <f t="shared" si="52"/>
        <v/>
      </c>
      <c r="H446" s="38">
        <f t="shared" si="53"/>
        <v>0</v>
      </c>
      <c r="I446" s="38">
        <f t="shared" si="54"/>
        <v>0</v>
      </c>
      <c r="J446" s="100" t="str">
        <f t="shared" si="55"/>
        <v/>
      </c>
    </row>
    <row r="447" spans="2:10" x14ac:dyDescent="0.35">
      <c r="B447" s="4">
        <f t="shared" si="56"/>
        <v>0</v>
      </c>
      <c r="D447" s="39" t="str">
        <f t="shared" si="57"/>
        <v/>
      </c>
      <c r="E447" s="37" t="str">
        <f t="shared" si="50"/>
        <v/>
      </c>
      <c r="F447" s="40" t="str">
        <f t="shared" si="51"/>
        <v/>
      </c>
      <c r="G447" s="31" t="str">
        <f t="shared" si="52"/>
        <v/>
      </c>
      <c r="H447" s="38">
        <f t="shared" si="53"/>
        <v>0</v>
      </c>
      <c r="I447" s="38">
        <f t="shared" si="54"/>
        <v>0</v>
      </c>
      <c r="J447" s="100" t="str">
        <f t="shared" si="55"/>
        <v/>
      </c>
    </row>
    <row r="448" spans="2:10" x14ac:dyDescent="0.35">
      <c r="B448" s="4">
        <f t="shared" si="56"/>
        <v>0</v>
      </c>
      <c r="D448" s="39" t="str">
        <f t="shared" si="57"/>
        <v/>
      </c>
      <c r="E448" s="37" t="str">
        <f t="shared" si="50"/>
        <v/>
      </c>
      <c r="F448" s="40" t="str">
        <f t="shared" si="51"/>
        <v/>
      </c>
      <c r="G448" s="31" t="str">
        <f t="shared" si="52"/>
        <v/>
      </c>
      <c r="H448" s="38">
        <f t="shared" si="53"/>
        <v>0</v>
      </c>
      <c r="I448" s="38">
        <f t="shared" si="54"/>
        <v>0</v>
      </c>
      <c r="J448" s="100" t="str">
        <f t="shared" si="55"/>
        <v/>
      </c>
    </row>
    <row r="449" spans="2:10" x14ac:dyDescent="0.35">
      <c r="B449" s="4">
        <f t="shared" si="56"/>
        <v>0</v>
      </c>
      <c r="D449" s="39" t="str">
        <f t="shared" si="57"/>
        <v/>
      </c>
      <c r="E449" s="37" t="str">
        <f t="shared" si="50"/>
        <v/>
      </c>
      <c r="F449" s="40" t="str">
        <f t="shared" si="51"/>
        <v/>
      </c>
      <c r="G449" s="31" t="str">
        <f t="shared" si="52"/>
        <v/>
      </c>
      <c r="H449" s="38">
        <f t="shared" si="53"/>
        <v>0</v>
      </c>
      <c r="I449" s="38">
        <f t="shared" si="54"/>
        <v>0</v>
      </c>
      <c r="J449" s="100" t="str">
        <f t="shared" si="55"/>
        <v/>
      </c>
    </row>
    <row r="450" spans="2:10" x14ac:dyDescent="0.35">
      <c r="B450" s="4">
        <f t="shared" si="56"/>
        <v>0</v>
      </c>
      <c r="D450" s="39" t="str">
        <f t="shared" si="57"/>
        <v/>
      </c>
      <c r="E450" s="37" t="str">
        <f t="shared" si="50"/>
        <v/>
      </c>
      <c r="F450" s="40" t="str">
        <f t="shared" si="51"/>
        <v/>
      </c>
      <c r="G450" s="31" t="str">
        <f t="shared" si="52"/>
        <v/>
      </c>
      <c r="H450" s="38">
        <f t="shared" si="53"/>
        <v>0</v>
      </c>
      <c r="I450" s="38">
        <f t="shared" si="54"/>
        <v>0</v>
      </c>
      <c r="J450" s="100" t="str">
        <f t="shared" si="55"/>
        <v/>
      </c>
    </row>
    <row r="451" spans="2:10" x14ac:dyDescent="0.35">
      <c r="B451" s="4">
        <f t="shared" si="56"/>
        <v>0</v>
      </c>
      <c r="D451" s="39" t="str">
        <f t="shared" si="57"/>
        <v/>
      </c>
      <c r="E451" s="37" t="str">
        <f t="shared" si="50"/>
        <v/>
      </c>
      <c r="F451" s="40" t="str">
        <f t="shared" si="51"/>
        <v/>
      </c>
      <c r="G451" s="31" t="str">
        <f t="shared" si="52"/>
        <v/>
      </c>
      <c r="H451" s="38">
        <f t="shared" si="53"/>
        <v>0</v>
      </c>
      <c r="I451" s="38">
        <f t="shared" si="54"/>
        <v>0</v>
      </c>
      <c r="J451" s="100" t="str">
        <f t="shared" si="55"/>
        <v/>
      </c>
    </row>
    <row r="452" spans="2:10" x14ac:dyDescent="0.35">
      <c r="B452" s="4">
        <f t="shared" si="56"/>
        <v>0</v>
      </c>
      <c r="D452" s="39" t="str">
        <f t="shared" si="57"/>
        <v/>
      </c>
      <c r="E452" s="37" t="str">
        <f t="shared" si="50"/>
        <v/>
      </c>
      <c r="F452" s="40" t="str">
        <f t="shared" si="51"/>
        <v/>
      </c>
      <c r="G452" s="31" t="str">
        <f t="shared" si="52"/>
        <v/>
      </c>
      <c r="H452" s="38">
        <f t="shared" si="53"/>
        <v>0</v>
      </c>
      <c r="I452" s="38">
        <f t="shared" si="54"/>
        <v>0</v>
      </c>
      <c r="J452" s="100" t="str">
        <f t="shared" si="55"/>
        <v/>
      </c>
    </row>
    <row r="453" spans="2:10" x14ac:dyDescent="0.35">
      <c r="B453" s="4">
        <f t="shared" si="56"/>
        <v>0</v>
      </c>
      <c r="D453" s="39" t="str">
        <f t="shared" si="57"/>
        <v/>
      </c>
      <c r="E453" s="37" t="str">
        <f t="shared" si="50"/>
        <v/>
      </c>
      <c r="F453" s="40" t="str">
        <f t="shared" si="51"/>
        <v/>
      </c>
      <c r="G453" s="31" t="str">
        <f t="shared" si="52"/>
        <v/>
      </c>
      <c r="H453" s="38">
        <f t="shared" si="53"/>
        <v>0</v>
      </c>
      <c r="I453" s="38">
        <f t="shared" si="54"/>
        <v>0</v>
      </c>
      <c r="J453" s="100" t="str">
        <f t="shared" si="55"/>
        <v/>
      </c>
    </row>
    <row r="454" spans="2:10" x14ac:dyDescent="0.35">
      <c r="B454" s="4">
        <f t="shared" si="56"/>
        <v>0</v>
      </c>
      <c r="D454" s="39" t="str">
        <f t="shared" si="57"/>
        <v/>
      </c>
      <c r="E454" s="37" t="str">
        <f t="shared" si="50"/>
        <v/>
      </c>
      <c r="F454" s="40" t="str">
        <f t="shared" si="51"/>
        <v/>
      </c>
      <c r="G454" s="31" t="str">
        <f t="shared" si="52"/>
        <v/>
      </c>
      <c r="H454" s="38">
        <f t="shared" si="53"/>
        <v>0</v>
      </c>
      <c r="I454" s="38">
        <f t="shared" si="54"/>
        <v>0</v>
      </c>
      <c r="J454" s="100" t="str">
        <f t="shared" si="55"/>
        <v/>
      </c>
    </row>
    <row r="455" spans="2:10" x14ac:dyDescent="0.35">
      <c r="B455" s="4">
        <f t="shared" si="56"/>
        <v>0</v>
      </c>
      <c r="D455" s="39" t="str">
        <f t="shared" si="57"/>
        <v/>
      </c>
      <c r="E455" s="37" t="str">
        <f t="shared" si="50"/>
        <v/>
      </c>
      <c r="F455" s="40" t="str">
        <f t="shared" si="51"/>
        <v/>
      </c>
      <c r="G455" s="31" t="str">
        <f t="shared" si="52"/>
        <v/>
      </c>
      <c r="H455" s="38">
        <f t="shared" si="53"/>
        <v>0</v>
      </c>
      <c r="I455" s="38">
        <f t="shared" si="54"/>
        <v>0</v>
      </c>
      <c r="J455" s="100" t="str">
        <f t="shared" si="55"/>
        <v/>
      </c>
    </row>
    <row r="456" spans="2:10" x14ac:dyDescent="0.35">
      <c r="B456" s="4">
        <f t="shared" si="56"/>
        <v>0</v>
      </c>
      <c r="D456" s="39" t="str">
        <f t="shared" si="57"/>
        <v/>
      </c>
      <c r="E456" s="37" t="str">
        <f t="shared" si="50"/>
        <v/>
      </c>
      <c r="F456" s="40" t="str">
        <f t="shared" si="51"/>
        <v/>
      </c>
      <c r="G456" s="31" t="str">
        <f t="shared" si="52"/>
        <v/>
      </c>
      <c r="H456" s="38">
        <f t="shared" si="53"/>
        <v>0</v>
      </c>
      <c r="I456" s="38">
        <f t="shared" si="54"/>
        <v>0</v>
      </c>
      <c r="J456" s="100" t="str">
        <f t="shared" si="55"/>
        <v/>
      </c>
    </row>
    <row r="457" spans="2:10" x14ac:dyDescent="0.35">
      <c r="B457" s="4">
        <f t="shared" si="56"/>
        <v>0</v>
      </c>
      <c r="D457" s="39" t="str">
        <f t="shared" si="57"/>
        <v/>
      </c>
      <c r="E457" s="37" t="str">
        <f t="shared" ref="E457:E520" si="58">IFERROR(IF(Filter_BB="","",VLOOKUP(D457&amp;Filter_BB,T_Jurnal,5,0)),"")</f>
        <v/>
      </c>
      <c r="F457" s="40" t="str">
        <f t="shared" ref="F457:F520" si="59">IF(E457="","",VLOOKUP(D457&amp;Filter_BB,T_Jurnal,6,0))</f>
        <v/>
      </c>
      <c r="G457" s="31" t="str">
        <f t="shared" ref="G457:G520" si="60">IF(E457="","",VLOOKUP(D457&amp;Filter_BB,T_Jurnal,7,0))</f>
        <v/>
      </c>
      <c r="H457" s="38">
        <f t="shared" ref="H457:H520" si="61">IF(E457="",0,VLOOKUP(D457&amp;Filter_BB,T_Jurnal,10,0))</f>
        <v>0</v>
      </c>
      <c r="I457" s="38">
        <f t="shared" ref="I457:I520" si="62">IF(E457="",0,VLOOKUP(D457&amp;Filter_BB,T_Jurnal,11,0))</f>
        <v>0</v>
      </c>
      <c r="J457" s="100" t="str">
        <f t="shared" si="55"/>
        <v/>
      </c>
    </row>
    <row r="458" spans="2:10" x14ac:dyDescent="0.35">
      <c r="B458" s="4">
        <f t="shared" si="56"/>
        <v>0</v>
      </c>
      <c r="D458" s="39" t="str">
        <f t="shared" si="57"/>
        <v/>
      </c>
      <c r="E458" s="37" t="str">
        <f t="shared" si="58"/>
        <v/>
      </c>
      <c r="F458" s="40" t="str">
        <f t="shared" si="59"/>
        <v/>
      </c>
      <c r="G458" s="31" t="str">
        <f t="shared" si="60"/>
        <v/>
      </c>
      <c r="H458" s="38">
        <f t="shared" si="61"/>
        <v>0</v>
      </c>
      <c r="I458" s="38">
        <f t="shared" si="62"/>
        <v>0</v>
      </c>
      <c r="J458" s="100" t="str">
        <f t="shared" ref="J458:J521" si="63">IF(E457="","",IF($M$3="Db",J457+H458-I458,J457+I458-H458))</f>
        <v/>
      </c>
    </row>
    <row r="459" spans="2:10" x14ac:dyDescent="0.35">
      <c r="B459" s="4">
        <f t="shared" si="56"/>
        <v>0</v>
      </c>
      <c r="D459" s="39" t="str">
        <f t="shared" si="57"/>
        <v/>
      </c>
      <c r="E459" s="37" t="str">
        <f t="shared" si="58"/>
        <v/>
      </c>
      <c r="F459" s="40" t="str">
        <f t="shared" si="59"/>
        <v/>
      </c>
      <c r="G459" s="31" t="str">
        <f t="shared" si="60"/>
        <v/>
      </c>
      <c r="H459" s="38">
        <f t="shared" si="61"/>
        <v>0</v>
      </c>
      <c r="I459" s="38">
        <f t="shared" si="62"/>
        <v>0</v>
      </c>
      <c r="J459" s="100" t="str">
        <f t="shared" si="63"/>
        <v/>
      </c>
    </row>
    <row r="460" spans="2:10" x14ac:dyDescent="0.35">
      <c r="B460" s="4">
        <f t="shared" si="56"/>
        <v>0</v>
      </c>
      <c r="D460" s="39" t="str">
        <f t="shared" si="57"/>
        <v/>
      </c>
      <c r="E460" s="37" t="str">
        <f t="shared" si="58"/>
        <v/>
      </c>
      <c r="F460" s="40" t="str">
        <f t="shared" si="59"/>
        <v/>
      </c>
      <c r="G460" s="31" t="str">
        <f t="shared" si="60"/>
        <v/>
      </c>
      <c r="H460" s="38">
        <f t="shared" si="61"/>
        <v>0</v>
      </c>
      <c r="I460" s="38">
        <f t="shared" si="62"/>
        <v>0</v>
      </c>
      <c r="J460" s="100" t="str">
        <f t="shared" si="63"/>
        <v/>
      </c>
    </row>
    <row r="461" spans="2:10" x14ac:dyDescent="0.35">
      <c r="B461" s="4">
        <f t="shared" si="56"/>
        <v>0</v>
      </c>
      <c r="D461" s="39" t="str">
        <f t="shared" si="57"/>
        <v/>
      </c>
      <c r="E461" s="37" t="str">
        <f t="shared" si="58"/>
        <v/>
      </c>
      <c r="F461" s="40" t="str">
        <f t="shared" si="59"/>
        <v/>
      </c>
      <c r="G461" s="31" t="str">
        <f t="shared" si="60"/>
        <v/>
      </c>
      <c r="H461" s="38">
        <f t="shared" si="61"/>
        <v>0</v>
      </c>
      <c r="I461" s="38">
        <f t="shared" si="62"/>
        <v>0</v>
      </c>
      <c r="J461" s="100" t="str">
        <f t="shared" si="63"/>
        <v/>
      </c>
    </row>
    <row r="462" spans="2:10" x14ac:dyDescent="0.35">
      <c r="B462" s="4">
        <f t="shared" si="56"/>
        <v>0</v>
      </c>
      <c r="D462" s="39" t="str">
        <f t="shared" si="57"/>
        <v/>
      </c>
      <c r="E462" s="37" t="str">
        <f t="shared" si="58"/>
        <v/>
      </c>
      <c r="F462" s="40" t="str">
        <f t="shared" si="59"/>
        <v/>
      </c>
      <c r="G462" s="31" t="str">
        <f t="shared" si="60"/>
        <v/>
      </c>
      <c r="H462" s="38">
        <f t="shared" si="61"/>
        <v>0</v>
      </c>
      <c r="I462" s="38">
        <f t="shared" si="62"/>
        <v>0</v>
      </c>
      <c r="J462" s="100" t="str">
        <f t="shared" si="63"/>
        <v/>
      </c>
    </row>
    <row r="463" spans="2:10" x14ac:dyDescent="0.35">
      <c r="B463" s="4">
        <f t="shared" si="56"/>
        <v>0</v>
      </c>
      <c r="D463" s="39" t="str">
        <f t="shared" si="57"/>
        <v/>
      </c>
      <c r="E463" s="37" t="str">
        <f t="shared" si="58"/>
        <v/>
      </c>
      <c r="F463" s="40" t="str">
        <f t="shared" si="59"/>
        <v/>
      </c>
      <c r="G463" s="31" t="str">
        <f t="shared" si="60"/>
        <v/>
      </c>
      <c r="H463" s="38">
        <f t="shared" si="61"/>
        <v>0</v>
      </c>
      <c r="I463" s="38">
        <f t="shared" si="62"/>
        <v>0</v>
      </c>
      <c r="J463" s="100" t="str">
        <f t="shared" si="63"/>
        <v/>
      </c>
    </row>
    <row r="464" spans="2:10" x14ac:dyDescent="0.35">
      <c r="B464" s="4">
        <f t="shared" si="56"/>
        <v>0</v>
      </c>
      <c r="D464" s="39" t="str">
        <f t="shared" si="57"/>
        <v/>
      </c>
      <c r="E464" s="37" t="str">
        <f t="shared" si="58"/>
        <v/>
      </c>
      <c r="F464" s="40" t="str">
        <f t="shared" si="59"/>
        <v/>
      </c>
      <c r="G464" s="31" t="str">
        <f t="shared" si="60"/>
        <v/>
      </c>
      <c r="H464" s="38">
        <f t="shared" si="61"/>
        <v>0</v>
      </c>
      <c r="I464" s="38">
        <f t="shared" si="62"/>
        <v>0</v>
      </c>
      <c r="J464" s="100" t="str">
        <f t="shared" si="63"/>
        <v/>
      </c>
    </row>
    <row r="465" spans="2:10" x14ac:dyDescent="0.35">
      <c r="B465" s="4">
        <f t="shared" si="56"/>
        <v>0</v>
      </c>
      <c r="D465" s="39" t="str">
        <f t="shared" si="57"/>
        <v/>
      </c>
      <c r="E465" s="37" t="str">
        <f t="shared" si="58"/>
        <v/>
      </c>
      <c r="F465" s="40" t="str">
        <f t="shared" si="59"/>
        <v/>
      </c>
      <c r="G465" s="31" t="str">
        <f t="shared" si="60"/>
        <v/>
      </c>
      <c r="H465" s="38">
        <f t="shared" si="61"/>
        <v>0</v>
      </c>
      <c r="I465" s="38">
        <f t="shared" si="62"/>
        <v>0</v>
      </c>
      <c r="J465" s="100" t="str">
        <f t="shared" si="63"/>
        <v/>
      </c>
    </row>
    <row r="466" spans="2:10" x14ac:dyDescent="0.35">
      <c r="B466" s="4">
        <f t="shared" si="56"/>
        <v>0</v>
      </c>
      <c r="D466" s="39" t="str">
        <f t="shared" si="57"/>
        <v/>
      </c>
      <c r="E466" s="37" t="str">
        <f t="shared" si="58"/>
        <v/>
      </c>
      <c r="F466" s="40" t="str">
        <f t="shared" si="59"/>
        <v/>
      </c>
      <c r="G466" s="31" t="str">
        <f t="shared" si="60"/>
        <v/>
      </c>
      <c r="H466" s="38">
        <f t="shared" si="61"/>
        <v>0</v>
      </c>
      <c r="I466" s="38">
        <f t="shared" si="62"/>
        <v>0</v>
      </c>
      <c r="J466" s="100" t="str">
        <f t="shared" si="63"/>
        <v/>
      </c>
    </row>
    <row r="467" spans="2:10" x14ac:dyDescent="0.35">
      <c r="B467" s="4">
        <f t="shared" si="56"/>
        <v>0</v>
      </c>
      <c r="D467" s="39" t="str">
        <f t="shared" si="57"/>
        <v/>
      </c>
      <c r="E467" s="37" t="str">
        <f t="shared" si="58"/>
        <v/>
      </c>
      <c r="F467" s="40" t="str">
        <f t="shared" si="59"/>
        <v/>
      </c>
      <c r="G467" s="31" t="str">
        <f t="shared" si="60"/>
        <v/>
      </c>
      <c r="H467" s="38">
        <f t="shared" si="61"/>
        <v>0</v>
      </c>
      <c r="I467" s="38">
        <f t="shared" si="62"/>
        <v>0</v>
      </c>
      <c r="J467" s="100" t="str">
        <f t="shared" si="63"/>
        <v/>
      </c>
    </row>
    <row r="468" spans="2:10" x14ac:dyDescent="0.35">
      <c r="B468" s="4">
        <f t="shared" si="56"/>
        <v>0</v>
      </c>
      <c r="D468" s="39" t="str">
        <f t="shared" si="57"/>
        <v/>
      </c>
      <c r="E468" s="37" t="str">
        <f t="shared" si="58"/>
        <v/>
      </c>
      <c r="F468" s="40" t="str">
        <f t="shared" si="59"/>
        <v/>
      </c>
      <c r="G468" s="31" t="str">
        <f t="shared" si="60"/>
        <v/>
      </c>
      <c r="H468" s="38">
        <f t="shared" si="61"/>
        <v>0</v>
      </c>
      <c r="I468" s="38">
        <f t="shared" si="62"/>
        <v>0</v>
      </c>
      <c r="J468" s="100" t="str">
        <f t="shared" si="63"/>
        <v/>
      </c>
    </row>
    <row r="469" spans="2:10" x14ac:dyDescent="0.35">
      <c r="B469" s="4">
        <f t="shared" si="56"/>
        <v>0</v>
      </c>
      <c r="D469" s="39" t="str">
        <f t="shared" si="57"/>
        <v/>
      </c>
      <c r="E469" s="37" t="str">
        <f t="shared" si="58"/>
        <v/>
      </c>
      <c r="F469" s="40" t="str">
        <f t="shared" si="59"/>
        <v/>
      </c>
      <c r="G469" s="31" t="str">
        <f t="shared" si="60"/>
        <v/>
      </c>
      <c r="H469" s="38">
        <f t="shared" si="61"/>
        <v>0</v>
      </c>
      <c r="I469" s="38">
        <f t="shared" si="62"/>
        <v>0</v>
      </c>
      <c r="J469" s="100" t="str">
        <f t="shared" si="63"/>
        <v/>
      </c>
    </row>
    <row r="470" spans="2:10" x14ac:dyDescent="0.35">
      <c r="B470" s="4">
        <f t="shared" si="56"/>
        <v>0</v>
      </c>
      <c r="D470" s="39" t="str">
        <f t="shared" si="57"/>
        <v/>
      </c>
      <c r="E470" s="37" t="str">
        <f t="shared" si="58"/>
        <v/>
      </c>
      <c r="F470" s="40" t="str">
        <f t="shared" si="59"/>
        <v/>
      </c>
      <c r="G470" s="31" t="str">
        <f t="shared" si="60"/>
        <v/>
      </c>
      <c r="H470" s="38">
        <f t="shared" si="61"/>
        <v>0</v>
      </c>
      <c r="I470" s="38">
        <f t="shared" si="62"/>
        <v>0</v>
      </c>
      <c r="J470" s="100" t="str">
        <f t="shared" si="63"/>
        <v/>
      </c>
    </row>
    <row r="471" spans="2:10" x14ac:dyDescent="0.35">
      <c r="B471" s="4">
        <f t="shared" si="56"/>
        <v>0</v>
      </c>
      <c r="D471" s="39" t="str">
        <f t="shared" si="57"/>
        <v/>
      </c>
      <c r="E471" s="37" t="str">
        <f t="shared" si="58"/>
        <v/>
      </c>
      <c r="F471" s="40" t="str">
        <f t="shared" si="59"/>
        <v/>
      </c>
      <c r="G471" s="31" t="str">
        <f t="shared" si="60"/>
        <v/>
      </c>
      <c r="H471" s="38">
        <f t="shared" si="61"/>
        <v>0</v>
      </c>
      <c r="I471" s="38">
        <f t="shared" si="62"/>
        <v>0</v>
      </c>
      <c r="J471" s="100" t="str">
        <f t="shared" si="63"/>
        <v/>
      </c>
    </row>
    <row r="472" spans="2:10" x14ac:dyDescent="0.35">
      <c r="B472" s="4">
        <f t="shared" si="56"/>
        <v>0</v>
      </c>
      <c r="D472" s="39" t="str">
        <f t="shared" si="57"/>
        <v/>
      </c>
      <c r="E472" s="37" t="str">
        <f t="shared" si="58"/>
        <v/>
      </c>
      <c r="F472" s="40" t="str">
        <f t="shared" si="59"/>
        <v/>
      </c>
      <c r="G472" s="31" t="str">
        <f t="shared" si="60"/>
        <v/>
      </c>
      <c r="H472" s="38">
        <f t="shared" si="61"/>
        <v>0</v>
      </c>
      <c r="I472" s="38">
        <f t="shared" si="62"/>
        <v>0</v>
      </c>
      <c r="J472" s="100" t="str">
        <f t="shared" si="63"/>
        <v/>
      </c>
    </row>
    <row r="473" spans="2:10" x14ac:dyDescent="0.35">
      <c r="B473" s="4">
        <f t="shared" si="56"/>
        <v>0</v>
      </c>
      <c r="D473" s="39" t="str">
        <f t="shared" si="57"/>
        <v/>
      </c>
      <c r="E473" s="37" t="str">
        <f t="shared" si="58"/>
        <v/>
      </c>
      <c r="F473" s="40" t="str">
        <f t="shared" si="59"/>
        <v/>
      </c>
      <c r="G473" s="31" t="str">
        <f t="shared" si="60"/>
        <v/>
      </c>
      <c r="H473" s="38">
        <f t="shared" si="61"/>
        <v>0</v>
      </c>
      <c r="I473" s="38">
        <f t="shared" si="62"/>
        <v>0</v>
      </c>
      <c r="J473" s="100" t="str">
        <f t="shared" si="63"/>
        <v/>
      </c>
    </row>
    <row r="474" spans="2:10" x14ac:dyDescent="0.35">
      <c r="B474" s="4">
        <f t="shared" si="56"/>
        <v>0</v>
      </c>
      <c r="D474" s="39" t="str">
        <f t="shared" si="57"/>
        <v/>
      </c>
      <c r="E474" s="37" t="str">
        <f t="shared" si="58"/>
        <v/>
      </c>
      <c r="F474" s="40" t="str">
        <f t="shared" si="59"/>
        <v/>
      </c>
      <c r="G474" s="31" t="str">
        <f t="shared" si="60"/>
        <v/>
      </c>
      <c r="H474" s="38">
        <f t="shared" si="61"/>
        <v>0</v>
      </c>
      <c r="I474" s="38">
        <f t="shared" si="62"/>
        <v>0</v>
      </c>
      <c r="J474" s="100" t="str">
        <f t="shared" si="63"/>
        <v/>
      </c>
    </row>
    <row r="475" spans="2:10" x14ac:dyDescent="0.35">
      <c r="B475" s="4">
        <f t="shared" si="56"/>
        <v>0</v>
      </c>
      <c r="D475" s="39" t="str">
        <f t="shared" si="57"/>
        <v/>
      </c>
      <c r="E475" s="37" t="str">
        <f t="shared" si="58"/>
        <v/>
      </c>
      <c r="F475" s="40" t="str">
        <f t="shared" si="59"/>
        <v/>
      </c>
      <c r="G475" s="31" t="str">
        <f t="shared" si="60"/>
        <v/>
      </c>
      <c r="H475" s="38">
        <f t="shared" si="61"/>
        <v>0</v>
      </c>
      <c r="I475" s="38">
        <f t="shared" si="62"/>
        <v>0</v>
      </c>
      <c r="J475" s="100" t="str">
        <f t="shared" si="63"/>
        <v/>
      </c>
    </row>
    <row r="476" spans="2:10" x14ac:dyDescent="0.35">
      <c r="B476" s="4">
        <f t="shared" si="56"/>
        <v>0</v>
      </c>
      <c r="D476" s="39" t="str">
        <f t="shared" si="57"/>
        <v/>
      </c>
      <c r="E476" s="37" t="str">
        <f t="shared" si="58"/>
        <v/>
      </c>
      <c r="F476" s="40" t="str">
        <f t="shared" si="59"/>
        <v/>
      </c>
      <c r="G476" s="31" t="str">
        <f t="shared" si="60"/>
        <v/>
      </c>
      <c r="H476" s="38">
        <f t="shared" si="61"/>
        <v>0</v>
      </c>
      <c r="I476" s="38">
        <f t="shared" si="62"/>
        <v>0</v>
      </c>
      <c r="J476" s="100" t="str">
        <f t="shared" si="63"/>
        <v/>
      </c>
    </row>
    <row r="477" spans="2:10" x14ac:dyDescent="0.35">
      <c r="B477" s="4">
        <f t="shared" si="56"/>
        <v>0</v>
      </c>
      <c r="D477" s="39" t="str">
        <f t="shared" si="57"/>
        <v/>
      </c>
      <c r="E477" s="37" t="str">
        <f t="shared" si="58"/>
        <v/>
      </c>
      <c r="F477" s="40" t="str">
        <f t="shared" si="59"/>
        <v/>
      </c>
      <c r="G477" s="31" t="str">
        <f t="shared" si="60"/>
        <v/>
      </c>
      <c r="H477" s="38">
        <f t="shared" si="61"/>
        <v>0</v>
      </c>
      <c r="I477" s="38">
        <f t="shared" si="62"/>
        <v>0</v>
      </c>
      <c r="J477" s="100" t="str">
        <f t="shared" si="63"/>
        <v/>
      </c>
    </row>
    <row r="478" spans="2:10" x14ac:dyDescent="0.35">
      <c r="B478" s="4">
        <f t="shared" si="56"/>
        <v>0</v>
      </c>
      <c r="D478" s="39" t="str">
        <f t="shared" si="57"/>
        <v/>
      </c>
      <c r="E478" s="37" t="str">
        <f t="shared" si="58"/>
        <v/>
      </c>
      <c r="F478" s="40" t="str">
        <f t="shared" si="59"/>
        <v/>
      </c>
      <c r="G478" s="31" t="str">
        <f t="shared" si="60"/>
        <v/>
      </c>
      <c r="H478" s="38">
        <f t="shared" si="61"/>
        <v>0</v>
      </c>
      <c r="I478" s="38">
        <f t="shared" si="62"/>
        <v>0</v>
      </c>
      <c r="J478" s="100" t="str">
        <f t="shared" si="63"/>
        <v/>
      </c>
    </row>
    <row r="479" spans="2:10" x14ac:dyDescent="0.35">
      <c r="B479" s="4">
        <f t="shared" si="56"/>
        <v>0</v>
      </c>
      <c r="D479" s="39" t="str">
        <f t="shared" si="57"/>
        <v/>
      </c>
      <c r="E479" s="37" t="str">
        <f t="shared" si="58"/>
        <v/>
      </c>
      <c r="F479" s="40" t="str">
        <f t="shared" si="59"/>
        <v/>
      </c>
      <c r="G479" s="31" t="str">
        <f t="shared" si="60"/>
        <v/>
      </c>
      <c r="H479" s="38">
        <f t="shared" si="61"/>
        <v>0</v>
      </c>
      <c r="I479" s="38">
        <f t="shared" si="62"/>
        <v>0</v>
      </c>
      <c r="J479" s="100" t="str">
        <f t="shared" si="63"/>
        <v/>
      </c>
    </row>
    <row r="480" spans="2:10" x14ac:dyDescent="0.35">
      <c r="B480" s="4">
        <f t="shared" si="56"/>
        <v>0</v>
      </c>
      <c r="D480" s="39" t="str">
        <f t="shared" si="57"/>
        <v/>
      </c>
      <c r="E480" s="37" t="str">
        <f t="shared" si="58"/>
        <v/>
      </c>
      <c r="F480" s="40" t="str">
        <f t="shared" si="59"/>
        <v/>
      </c>
      <c r="G480" s="31" t="str">
        <f t="shared" si="60"/>
        <v/>
      </c>
      <c r="H480" s="38">
        <f t="shared" si="61"/>
        <v>0</v>
      </c>
      <c r="I480" s="38">
        <f t="shared" si="62"/>
        <v>0</v>
      </c>
      <c r="J480" s="100" t="str">
        <f t="shared" si="63"/>
        <v/>
      </c>
    </row>
    <row r="481" spans="2:10" x14ac:dyDescent="0.35">
      <c r="B481" s="4">
        <f t="shared" si="56"/>
        <v>0</v>
      </c>
      <c r="D481" s="39" t="str">
        <f t="shared" si="57"/>
        <v/>
      </c>
      <c r="E481" s="37" t="str">
        <f t="shared" si="58"/>
        <v/>
      </c>
      <c r="F481" s="40" t="str">
        <f t="shared" si="59"/>
        <v/>
      </c>
      <c r="G481" s="31" t="str">
        <f t="shared" si="60"/>
        <v/>
      </c>
      <c r="H481" s="38">
        <f t="shared" si="61"/>
        <v>0</v>
      </c>
      <c r="I481" s="38">
        <f t="shared" si="62"/>
        <v>0</v>
      </c>
      <c r="J481" s="100" t="str">
        <f t="shared" si="63"/>
        <v/>
      </c>
    </row>
    <row r="482" spans="2:10" x14ac:dyDescent="0.35">
      <c r="B482" s="4">
        <f t="shared" si="56"/>
        <v>0</v>
      </c>
      <c r="D482" s="39" t="str">
        <f t="shared" si="57"/>
        <v/>
      </c>
      <c r="E482" s="37" t="str">
        <f t="shared" si="58"/>
        <v/>
      </c>
      <c r="F482" s="40" t="str">
        <f t="shared" si="59"/>
        <v/>
      </c>
      <c r="G482" s="31" t="str">
        <f t="shared" si="60"/>
        <v/>
      </c>
      <c r="H482" s="38">
        <f t="shared" si="61"/>
        <v>0</v>
      </c>
      <c r="I482" s="38">
        <f t="shared" si="62"/>
        <v>0</v>
      </c>
      <c r="J482" s="100" t="str">
        <f t="shared" si="63"/>
        <v/>
      </c>
    </row>
    <row r="483" spans="2:10" x14ac:dyDescent="0.35">
      <c r="B483" s="4">
        <f t="shared" si="56"/>
        <v>0</v>
      </c>
      <c r="D483" s="39" t="str">
        <f t="shared" si="57"/>
        <v/>
      </c>
      <c r="E483" s="37" t="str">
        <f t="shared" si="58"/>
        <v/>
      </c>
      <c r="F483" s="40" t="str">
        <f t="shared" si="59"/>
        <v/>
      </c>
      <c r="G483" s="31" t="str">
        <f t="shared" si="60"/>
        <v/>
      </c>
      <c r="H483" s="38">
        <f t="shared" si="61"/>
        <v>0</v>
      </c>
      <c r="I483" s="38">
        <f t="shared" si="62"/>
        <v>0</v>
      </c>
      <c r="J483" s="100" t="str">
        <f t="shared" si="63"/>
        <v/>
      </c>
    </row>
    <row r="484" spans="2:10" x14ac:dyDescent="0.35">
      <c r="B484" s="4">
        <f t="shared" si="56"/>
        <v>0</v>
      </c>
      <c r="D484" s="39" t="str">
        <f t="shared" si="57"/>
        <v/>
      </c>
      <c r="E484" s="37" t="str">
        <f t="shared" si="58"/>
        <v/>
      </c>
      <c r="F484" s="40" t="str">
        <f t="shared" si="59"/>
        <v/>
      </c>
      <c r="G484" s="31" t="str">
        <f t="shared" si="60"/>
        <v/>
      </c>
      <c r="H484" s="38">
        <f t="shared" si="61"/>
        <v>0</v>
      </c>
      <c r="I484" s="38">
        <f t="shared" si="62"/>
        <v>0</v>
      </c>
      <c r="J484" s="100" t="str">
        <f t="shared" si="63"/>
        <v/>
      </c>
    </row>
    <row r="485" spans="2:10" x14ac:dyDescent="0.35">
      <c r="B485" s="4">
        <f t="shared" ref="B485:B548" si="64">IF(E485="",0,1)</f>
        <v>0</v>
      </c>
      <c r="D485" s="39" t="str">
        <f t="shared" ref="D485:D548" si="65">IF(E484="","",D484+1)</f>
        <v/>
      </c>
      <c r="E485" s="37" t="str">
        <f t="shared" si="58"/>
        <v/>
      </c>
      <c r="F485" s="40" t="str">
        <f t="shared" si="59"/>
        <v/>
      </c>
      <c r="G485" s="31" t="str">
        <f t="shared" si="60"/>
        <v/>
      </c>
      <c r="H485" s="38">
        <f t="shared" si="61"/>
        <v>0</v>
      </c>
      <c r="I485" s="38">
        <f t="shared" si="62"/>
        <v>0</v>
      </c>
      <c r="J485" s="100" t="str">
        <f t="shared" si="63"/>
        <v/>
      </c>
    </row>
    <row r="486" spans="2:10" x14ac:dyDescent="0.35">
      <c r="B486" s="4">
        <f t="shared" si="64"/>
        <v>0</v>
      </c>
      <c r="D486" s="39" t="str">
        <f t="shared" si="65"/>
        <v/>
      </c>
      <c r="E486" s="37" t="str">
        <f t="shared" si="58"/>
        <v/>
      </c>
      <c r="F486" s="40" t="str">
        <f t="shared" si="59"/>
        <v/>
      </c>
      <c r="G486" s="31" t="str">
        <f t="shared" si="60"/>
        <v/>
      </c>
      <c r="H486" s="38">
        <f t="shared" si="61"/>
        <v>0</v>
      </c>
      <c r="I486" s="38">
        <f t="shared" si="62"/>
        <v>0</v>
      </c>
      <c r="J486" s="100" t="str">
        <f t="shared" si="63"/>
        <v/>
      </c>
    </row>
    <row r="487" spans="2:10" x14ac:dyDescent="0.35">
      <c r="B487" s="4">
        <f t="shared" si="64"/>
        <v>0</v>
      </c>
      <c r="D487" s="39" t="str">
        <f t="shared" si="65"/>
        <v/>
      </c>
      <c r="E487" s="37" t="str">
        <f t="shared" si="58"/>
        <v/>
      </c>
      <c r="F487" s="40" t="str">
        <f t="shared" si="59"/>
        <v/>
      </c>
      <c r="G487" s="31" t="str">
        <f t="shared" si="60"/>
        <v/>
      </c>
      <c r="H487" s="38">
        <f t="shared" si="61"/>
        <v>0</v>
      </c>
      <c r="I487" s="38">
        <f t="shared" si="62"/>
        <v>0</v>
      </c>
      <c r="J487" s="100" t="str">
        <f t="shared" si="63"/>
        <v/>
      </c>
    </row>
    <row r="488" spans="2:10" x14ac:dyDescent="0.35">
      <c r="B488" s="4">
        <f t="shared" si="64"/>
        <v>0</v>
      </c>
      <c r="D488" s="39" t="str">
        <f t="shared" si="65"/>
        <v/>
      </c>
      <c r="E488" s="37" t="str">
        <f t="shared" si="58"/>
        <v/>
      </c>
      <c r="F488" s="40" t="str">
        <f t="shared" si="59"/>
        <v/>
      </c>
      <c r="G488" s="31" t="str">
        <f t="shared" si="60"/>
        <v/>
      </c>
      <c r="H488" s="38">
        <f t="shared" si="61"/>
        <v>0</v>
      </c>
      <c r="I488" s="38">
        <f t="shared" si="62"/>
        <v>0</v>
      </c>
      <c r="J488" s="100" t="str">
        <f t="shared" si="63"/>
        <v/>
      </c>
    </row>
    <row r="489" spans="2:10" x14ac:dyDescent="0.35">
      <c r="B489" s="4">
        <f t="shared" si="64"/>
        <v>0</v>
      </c>
      <c r="D489" s="39" t="str">
        <f t="shared" si="65"/>
        <v/>
      </c>
      <c r="E489" s="37" t="str">
        <f t="shared" si="58"/>
        <v/>
      </c>
      <c r="F489" s="40" t="str">
        <f t="shared" si="59"/>
        <v/>
      </c>
      <c r="G489" s="31" t="str">
        <f t="shared" si="60"/>
        <v/>
      </c>
      <c r="H489" s="38">
        <f t="shared" si="61"/>
        <v>0</v>
      </c>
      <c r="I489" s="38">
        <f t="shared" si="62"/>
        <v>0</v>
      </c>
      <c r="J489" s="100" t="str">
        <f t="shared" si="63"/>
        <v/>
      </c>
    </row>
    <row r="490" spans="2:10" x14ac:dyDescent="0.35">
      <c r="B490" s="4">
        <f t="shared" si="64"/>
        <v>0</v>
      </c>
      <c r="D490" s="39" t="str">
        <f t="shared" si="65"/>
        <v/>
      </c>
      <c r="E490" s="37" t="str">
        <f t="shared" si="58"/>
        <v/>
      </c>
      <c r="F490" s="40" t="str">
        <f t="shared" si="59"/>
        <v/>
      </c>
      <c r="G490" s="31" t="str">
        <f t="shared" si="60"/>
        <v/>
      </c>
      <c r="H490" s="38">
        <f t="shared" si="61"/>
        <v>0</v>
      </c>
      <c r="I490" s="38">
        <f t="shared" si="62"/>
        <v>0</v>
      </c>
      <c r="J490" s="100" t="str">
        <f t="shared" si="63"/>
        <v/>
      </c>
    </row>
    <row r="491" spans="2:10" x14ac:dyDescent="0.35">
      <c r="B491" s="4">
        <f t="shared" si="64"/>
        <v>0</v>
      </c>
      <c r="D491" s="39" t="str">
        <f t="shared" si="65"/>
        <v/>
      </c>
      <c r="E491" s="37" t="str">
        <f t="shared" si="58"/>
        <v/>
      </c>
      <c r="F491" s="40" t="str">
        <f t="shared" si="59"/>
        <v/>
      </c>
      <c r="G491" s="31" t="str">
        <f t="shared" si="60"/>
        <v/>
      </c>
      <c r="H491" s="38">
        <f t="shared" si="61"/>
        <v>0</v>
      </c>
      <c r="I491" s="38">
        <f t="shared" si="62"/>
        <v>0</v>
      </c>
      <c r="J491" s="100" t="str">
        <f t="shared" si="63"/>
        <v/>
      </c>
    </row>
    <row r="492" spans="2:10" x14ac:dyDescent="0.35">
      <c r="B492" s="4">
        <f t="shared" si="64"/>
        <v>0</v>
      </c>
      <c r="D492" s="39" t="str">
        <f t="shared" si="65"/>
        <v/>
      </c>
      <c r="E492" s="37" t="str">
        <f t="shared" si="58"/>
        <v/>
      </c>
      <c r="F492" s="40" t="str">
        <f t="shared" si="59"/>
        <v/>
      </c>
      <c r="G492" s="31" t="str">
        <f t="shared" si="60"/>
        <v/>
      </c>
      <c r="H492" s="38">
        <f t="shared" si="61"/>
        <v>0</v>
      </c>
      <c r="I492" s="38">
        <f t="shared" si="62"/>
        <v>0</v>
      </c>
      <c r="J492" s="100" t="str">
        <f t="shared" si="63"/>
        <v/>
      </c>
    </row>
    <row r="493" spans="2:10" x14ac:dyDescent="0.35">
      <c r="B493" s="4">
        <f t="shared" si="64"/>
        <v>0</v>
      </c>
      <c r="D493" s="39" t="str">
        <f t="shared" si="65"/>
        <v/>
      </c>
      <c r="E493" s="37" t="str">
        <f t="shared" si="58"/>
        <v/>
      </c>
      <c r="F493" s="40" t="str">
        <f t="shared" si="59"/>
        <v/>
      </c>
      <c r="G493" s="31" t="str">
        <f t="shared" si="60"/>
        <v/>
      </c>
      <c r="H493" s="38">
        <f t="shared" si="61"/>
        <v>0</v>
      </c>
      <c r="I493" s="38">
        <f t="shared" si="62"/>
        <v>0</v>
      </c>
      <c r="J493" s="100" t="str">
        <f t="shared" si="63"/>
        <v/>
      </c>
    </row>
    <row r="494" spans="2:10" x14ac:dyDescent="0.35">
      <c r="B494" s="4">
        <f t="shared" si="64"/>
        <v>0</v>
      </c>
      <c r="D494" s="39" t="str">
        <f t="shared" si="65"/>
        <v/>
      </c>
      <c r="E494" s="37" t="str">
        <f t="shared" si="58"/>
        <v/>
      </c>
      <c r="F494" s="40" t="str">
        <f t="shared" si="59"/>
        <v/>
      </c>
      <c r="G494" s="31" t="str">
        <f t="shared" si="60"/>
        <v/>
      </c>
      <c r="H494" s="38">
        <f t="shared" si="61"/>
        <v>0</v>
      </c>
      <c r="I494" s="38">
        <f t="shared" si="62"/>
        <v>0</v>
      </c>
      <c r="J494" s="100" t="str">
        <f t="shared" si="63"/>
        <v/>
      </c>
    </row>
    <row r="495" spans="2:10" x14ac:dyDescent="0.35">
      <c r="B495" s="4">
        <f t="shared" si="64"/>
        <v>0</v>
      </c>
      <c r="D495" s="39" t="str">
        <f t="shared" si="65"/>
        <v/>
      </c>
      <c r="E495" s="37" t="str">
        <f t="shared" si="58"/>
        <v/>
      </c>
      <c r="F495" s="40" t="str">
        <f t="shared" si="59"/>
        <v/>
      </c>
      <c r="G495" s="31" t="str">
        <f t="shared" si="60"/>
        <v/>
      </c>
      <c r="H495" s="38">
        <f t="shared" si="61"/>
        <v>0</v>
      </c>
      <c r="I495" s="38">
        <f t="shared" si="62"/>
        <v>0</v>
      </c>
      <c r="J495" s="100" t="str">
        <f t="shared" si="63"/>
        <v/>
      </c>
    </row>
    <row r="496" spans="2:10" x14ac:dyDescent="0.35">
      <c r="B496" s="4">
        <f t="shared" si="64"/>
        <v>0</v>
      </c>
      <c r="D496" s="39" t="str">
        <f t="shared" si="65"/>
        <v/>
      </c>
      <c r="E496" s="37" t="str">
        <f t="shared" si="58"/>
        <v/>
      </c>
      <c r="F496" s="40" t="str">
        <f t="shared" si="59"/>
        <v/>
      </c>
      <c r="G496" s="31" t="str">
        <f t="shared" si="60"/>
        <v/>
      </c>
      <c r="H496" s="38">
        <f t="shared" si="61"/>
        <v>0</v>
      </c>
      <c r="I496" s="38">
        <f t="shared" si="62"/>
        <v>0</v>
      </c>
      <c r="J496" s="100" t="str">
        <f t="shared" si="63"/>
        <v/>
      </c>
    </row>
    <row r="497" spans="2:10" x14ac:dyDescent="0.35">
      <c r="B497" s="4">
        <f t="shared" si="64"/>
        <v>0</v>
      </c>
      <c r="D497" s="39" t="str">
        <f t="shared" si="65"/>
        <v/>
      </c>
      <c r="E497" s="37" t="str">
        <f t="shared" si="58"/>
        <v/>
      </c>
      <c r="F497" s="40" t="str">
        <f t="shared" si="59"/>
        <v/>
      </c>
      <c r="G497" s="31" t="str">
        <f t="shared" si="60"/>
        <v/>
      </c>
      <c r="H497" s="38">
        <f t="shared" si="61"/>
        <v>0</v>
      </c>
      <c r="I497" s="38">
        <f t="shared" si="62"/>
        <v>0</v>
      </c>
      <c r="J497" s="100" t="str">
        <f t="shared" si="63"/>
        <v/>
      </c>
    </row>
    <row r="498" spans="2:10" x14ac:dyDescent="0.35">
      <c r="B498" s="4">
        <f t="shared" si="64"/>
        <v>0</v>
      </c>
      <c r="D498" s="39" t="str">
        <f t="shared" si="65"/>
        <v/>
      </c>
      <c r="E498" s="37" t="str">
        <f t="shared" si="58"/>
        <v/>
      </c>
      <c r="F498" s="40" t="str">
        <f t="shared" si="59"/>
        <v/>
      </c>
      <c r="G498" s="31" t="str">
        <f t="shared" si="60"/>
        <v/>
      </c>
      <c r="H498" s="38">
        <f t="shared" si="61"/>
        <v>0</v>
      </c>
      <c r="I498" s="38">
        <f t="shared" si="62"/>
        <v>0</v>
      </c>
      <c r="J498" s="100" t="str">
        <f t="shared" si="63"/>
        <v/>
      </c>
    </row>
    <row r="499" spans="2:10" x14ac:dyDescent="0.35">
      <c r="B499" s="4">
        <f t="shared" si="64"/>
        <v>0</v>
      </c>
      <c r="D499" s="39" t="str">
        <f t="shared" si="65"/>
        <v/>
      </c>
      <c r="E499" s="37" t="str">
        <f t="shared" si="58"/>
        <v/>
      </c>
      <c r="F499" s="40" t="str">
        <f t="shared" si="59"/>
        <v/>
      </c>
      <c r="G499" s="31" t="str">
        <f t="shared" si="60"/>
        <v/>
      </c>
      <c r="H499" s="38">
        <f t="shared" si="61"/>
        <v>0</v>
      </c>
      <c r="I499" s="38">
        <f t="shared" si="62"/>
        <v>0</v>
      </c>
      <c r="J499" s="100" t="str">
        <f t="shared" si="63"/>
        <v/>
      </c>
    </row>
    <row r="500" spans="2:10" x14ac:dyDescent="0.35">
      <c r="B500" s="4">
        <f t="shared" si="64"/>
        <v>0</v>
      </c>
      <c r="D500" s="39" t="str">
        <f t="shared" si="65"/>
        <v/>
      </c>
      <c r="E500" s="37" t="str">
        <f t="shared" si="58"/>
        <v/>
      </c>
      <c r="F500" s="40" t="str">
        <f t="shared" si="59"/>
        <v/>
      </c>
      <c r="G500" s="31" t="str">
        <f t="shared" si="60"/>
        <v/>
      </c>
      <c r="H500" s="38">
        <f t="shared" si="61"/>
        <v>0</v>
      </c>
      <c r="I500" s="38">
        <f t="shared" si="62"/>
        <v>0</v>
      </c>
      <c r="J500" s="100" t="str">
        <f t="shared" si="63"/>
        <v/>
      </c>
    </row>
    <row r="501" spans="2:10" x14ac:dyDescent="0.35">
      <c r="B501" s="4">
        <f t="shared" si="64"/>
        <v>0</v>
      </c>
      <c r="D501" s="39" t="str">
        <f t="shared" si="65"/>
        <v/>
      </c>
      <c r="E501" s="37" t="str">
        <f t="shared" si="58"/>
        <v/>
      </c>
      <c r="F501" s="40" t="str">
        <f t="shared" si="59"/>
        <v/>
      </c>
      <c r="G501" s="31" t="str">
        <f t="shared" si="60"/>
        <v/>
      </c>
      <c r="H501" s="38">
        <f t="shared" si="61"/>
        <v>0</v>
      </c>
      <c r="I501" s="38">
        <f t="shared" si="62"/>
        <v>0</v>
      </c>
      <c r="J501" s="100" t="str">
        <f t="shared" si="63"/>
        <v/>
      </c>
    </row>
    <row r="502" spans="2:10" x14ac:dyDescent="0.35">
      <c r="B502" s="4">
        <f t="shared" si="64"/>
        <v>0</v>
      </c>
      <c r="D502" s="39" t="str">
        <f t="shared" si="65"/>
        <v/>
      </c>
      <c r="E502" s="37" t="str">
        <f t="shared" si="58"/>
        <v/>
      </c>
      <c r="F502" s="40" t="str">
        <f t="shared" si="59"/>
        <v/>
      </c>
      <c r="G502" s="31" t="str">
        <f t="shared" si="60"/>
        <v/>
      </c>
      <c r="H502" s="38">
        <f t="shared" si="61"/>
        <v>0</v>
      </c>
      <c r="I502" s="38">
        <f t="shared" si="62"/>
        <v>0</v>
      </c>
      <c r="J502" s="100" t="str">
        <f t="shared" si="63"/>
        <v/>
      </c>
    </row>
    <row r="503" spans="2:10" x14ac:dyDescent="0.35">
      <c r="B503" s="4">
        <f t="shared" si="64"/>
        <v>0</v>
      </c>
      <c r="D503" s="39" t="str">
        <f t="shared" si="65"/>
        <v/>
      </c>
      <c r="E503" s="37" t="str">
        <f t="shared" si="58"/>
        <v/>
      </c>
      <c r="F503" s="40" t="str">
        <f t="shared" si="59"/>
        <v/>
      </c>
      <c r="G503" s="31" t="str">
        <f t="shared" si="60"/>
        <v/>
      </c>
      <c r="H503" s="38">
        <f t="shared" si="61"/>
        <v>0</v>
      </c>
      <c r="I503" s="38">
        <f t="shared" si="62"/>
        <v>0</v>
      </c>
      <c r="J503" s="100" t="str">
        <f t="shared" si="63"/>
        <v/>
      </c>
    </row>
    <row r="504" spans="2:10" x14ac:dyDescent="0.35">
      <c r="B504" s="4">
        <f t="shared" si="64"/>
        <v>0</v>
      </c>
      <c r="D504" s="39" t="str">
        <f t="shared" si="65"/>
        <v/>
      </c>
      <c r="E504" s="37" t="str">
        <f t="shared" si="58"/>
        <v/>
      </c>
      <c r="F504" s="40" t="str">
        <f t="shared" si="59"/>
        <v/>
      </c>
      <c r="G504" s="31" t="str">
        <f t="shared" si="60"/>
        <v/>
      </c>
      <c r="H504" s="38">
        <f t="shared" si="61"/>
        <v>0</v>
      </c>
      <c r="I504" s="38">
        <f t="shared" si="62"/>
        <v>0</v>
      </c>
      <c r="J504" s="100" t="str">
        <f t="shared" si="63"/>
        <v/>
      </c>
    </row>
    <row r="505" spans="2:10" x14ac:dyDescent="0.35">
      <c r="B505" s="4">
        <f t="shared" si="64"/>
        <v>0</v>
      </c>
      <c r="D505" s="39" t="str">
        <f t="shared" si="65"/>
        <v/>
      </c>
      <c r="E505" s="37" t="str">
        <f t="shared" si="58"/>
        <v/>
      </c>
      <c r="F505" s="40" t="str">
        <f t="shared" si="59"/>
        <v/>
      </c>
      <c r="G505" s="31" t="str">
        <f t="shared" si="60"/>
        <v/>
      </c>
      <c r="H505" s="38">
        <f t="shared" si="61"/>
        <v>0</v>
      </c>
      <c r="I505" s="38">
        <f t="shared" si="62"/>
        <v>0</v>
      </c>
      <c r="J505" s="100" t="str">
        <f t="shared" si="63"/>
        <v/>
      </c>
    </row>
    <row r="506" spans="2:10" x14ac:dyDescent="0.35">
      <c r="B506" s="4">
        <f t="shared" si="64"/>
        <v>0</v>
      </c>
      <c r="D506" s="39" t="str">
        <f t="shared" si="65"/>
        <v/>
      </c>
      <c r="E506" s="37" t="str">
        <f t="shared" si="58"/>
        <v/>
      </c>
      <c r="F506" s="40" t="str">
        <f t="shared" si="59"/>
        <v/>
      </c>
      <c r="G506" s="31" t="str">
        <f t="shared" si="60"/>
        <v/>
      </c>
      <c r="H506" s="38">
        <f t="shared" si="61"/>
        <v>0</v>
      </c>
      <c r="I506" s="38">
        <f t="shared" si="62"/>
        <v>0</v>
      </c>
      <c r="J506" s="100" t="str">
        <f t="shared" si="63"/>
        <v/>
      </c>
    </row>
    <row r="507" spans="2:10" x14ac:dyDescent="0.35">
      <c r="B507" s="4">
        <f t="shared" si="64"/>
        <v>0</v>
      </c>
      <c r="D507" s="39" t="str">
        <f t="shared" si="65"/>
        <v/>
      </c>
      <c r="E507" s="37" t="str">
        <f t="shared" si="58"/>
        <v/>
      </c>
      <c r="F507" s="40" t="str">
        <f t="shared" si="59"/>
        <v/>
      </c>
      <c r="G507" s="31" t="str">
        <f t="shared" si="60"/>
        <v/>
      </c>
      <c r="H507" s="38">
        <f t="shared" si="61"/>
        <v>0</v>
      </c>
      <c r="I507" s="38">
        <f t="shared" si="62"/>
        <v>0</v>
      </c>
      <c r="J507" s="100" t="str">
        <f t="shared" si="63"/>
        <v/>
      </c>
    </row>
    <row r="508" spans="2:10" x14ac:dyDescent="0.35">
      <c r="B508" s="4">
        <f t="shared" si="64"/>
        <v>0</v>
      </c>
      <c r="D508" s="39" t="str">
        <f t="shared" si="65"/>
        <v/>
      </c>
      <c r="E508" s="37" t="str">
        <f t="shared" si="58"/>
        <v/>
      </c>
      <c r="F508" s="40" t="str">
        <f t="shared" si="59"/>
        <v/>
      </c>
      <c r="G508" s="31" t="str">
        <f t="shared" si="60"/>
        <v/>
      </c>
      <c r="H508" s="38">
        <f t="shared" si="61"/>
        <v>0</v>
      </c>
      <c r="I508" s="38">
        <f t="shared" si="62"/>
        <v>0</v>
      </c>
      <c r="J508" s="100" t="str">
        <f t="shared" si="63"/>
        <v/>
      </c>
    </row>
    <row r="509" spans="2:10" x14ac:dyDescent="0.35">
      <c r="B509" s="4">
        <f t="shared" si="64"/>
        <v>0</v>
      </c>
      <c r="D509" s="39" t="str">
        <f t="shared" si="65"/>
        <v/>
      </c>
      <c r="E509" s="37" t="str">
        <f t="shared" si="58"/>
        <v/>
      </c>
      <c r="F509" s="40" t="str">
        <f t="shared" si="59"/>
        <v/>
      </c>
      <c r="G509" s="31" t="str">
        <f t="shared" si="60"/>
        <v/>
      </c>
      <c r="H509" s="38">
        <f t="shared" si="61"/>
        <v>0</v>
      </c>
      <c r="I509" s="38">
        <f t="shared" si="62"/>
        <v>0</v>
      </c>
      <c r="J509" s="100" t="str">
        <f t="shared" si="63"/>
        <v/>
      </c>
    </row>
    <row r="510" spans="2:10" x14ac:dyDescent="0.35">
      <c r="B510" s="4">
        <f t="shared" si="64"/>
        <v>0</v>
      </c>
      <c r="D510" s="39" t="str">
        <f t="shared" si="65"/>
        <v/>
      </c>
      <c r="E510" s="37" t="str">
        <f t="shared" si="58"/>
        <v/>
      </c>
      <c r="F510" s="40" t="str">
        <f t="shared" si="59"/>
        <v/>
      </c>
      <c r="G510" s="31" t="str">
        <f t="shared" si="60"/>
        <v/>
      </c>
      <c r="H510" s="38">
        <f t="shared" si="61"/>
        <v>0</v>
      </c>
      <c r="I510" s="38">
        <f t="shared" si="62"/>
        <v>0</v>
      </c>
      <c r="J510" s="100" t="str">
        <f t="shared" si="63"/>
        <v/>
      </c>
    </row>
    <row r="511" spans="2:10" x14ac:dyDescent="0.35">
      <c r="B511" s="4">
        <f t="shared" si="64"/>
        <v>0</v>
      </c>
      <c r="D511" s="39" t="str">
        <f t="shared" si="65"/>
        <v/>
      </c>
      <c r="E511" s="37" t="str">
        <f t="shared" si="58"/>
        <v/>
      </c>
      <c r="F511" s="40" t="str">
        <f t="shared" si="59"/>
        <v/>
      </c>
      <c r="G511" s="31" t="str">
        <f t="shared" si="60"/>
        <v/>
      </c>
      <c r="H511" s="38">
        <f t="shared" si="61"/>
        <v>0</v>
      </c>
      <c r="I511" s="38">
        <f t="shared" si="62"/>
        <v>0</v>
      </c>
      <c r="J511" s="100" t="str">
        <f t="shared" si="63"/>
        <v/>
      </c>
    </row>
    <row r="512" spans="2:10" x14ac:dyDescent="0.35">
      <c r="B512" s="4">
        <f t="shared" si="64"/>
        <v>0</v>
      </c>
      <c r="D512" s="39" t="str">
        <f t="shared" si="65"/>
        <v/>
      </c>
      <c r="E512" s="37" t="str">
        <f t="shared" si="58"/>
        <v/>
      </c>
      <c r="F512" s="40" t="str">
        <f t="shared" si="59"/>
        <v/>
      </c>
      <c r="G512" s="31" t="str">
        <f t="shared" si="60"/>
        <v/>
      </c>
      <c r="H512" s="38">
        <f t="shared" si="61"/>
        <v>0</v>
      </c>
      <c r="I512" s="38">
        <f t="shared" si="62"/>
        <v>0</v>
      </c>
      <c r="J512" s="100" t="str">
        <f t="shared" si="63"/>
        <v/>
      </c>
    </row>
    <row r="513" spans="2:10" x14ac:dyDescent="0.35">
      <c r="B513" s="4">
        <f t="shared" si="64"/>
        <v>0</v>
      </c>
      <c r="D513" s="39" t="str">
        <f t="shared" si="65"/>
        <v/>
      </c>
      <c r="E513" s="37" t="str">
        <f t="shared" si="58"/>
        <v/>
      </c>
      <c r="F513" s="40" t="str">
        <f t="shared" si="59"/>
        <v/>
      </c>
      <c r="G513" s="31" t="str">
        <f t="shared" si="60"/>
        <v/>
      </c>
      <c r="H513" s="38">
        <f t="shared" si="61"/>
        <v>0</v>
      </c>
      <c r="I513" s="38">
        <f t="shared" si="62"/>
        <v>0</v>
      </c>
      <c r="J513" s="100" t="str">
        <f t="shared" si="63"/>
        <v/>
      </c>
    </row>
    <row r="514" spans="2:10" x14ac:dyDescent="0.35">
      <c r="B514" s="4">
        <f t="shared" si="64"/>
        <v>0</v>
      </c>
      <c r="D514" s="39" t="str">
        <f t="shared" si="65"/>
        <v/>
      </c>
      <c r="E514" s="37" t="str">
        <f t="shared" si="58"/>
        <v/>
      </c>
      <c r="F514" s="40" t="str">
        <f t="shared" si="59"/>
        <v/>
      </c>
      <c r="G514" s="31" t="str">
        <f t="shared" si="60"/>
        <v/>
      </c>
      <c r="H514" s="38">
        <f t="shared" si="61"/>
        <v>0</v>
      </c>
      <c r="I514" s="38">
        <f t="shared" si="62"/>
        <v>0</v>
      </c>
      <c r="J514" s="100" t="str">
        <f t="shared" si="63"/>
        <v/>
      </c>
    </row>
    <row r="515" spans="2:10" x14ac:dyDescent="0.35">
      <c r="B515" s="4">
        <f t="shared" si="64"/>
        <v>0</v>
      </c>
      <c r="D515" s="39" t="str">
        <f t="shared" si="65"/>
        <v/>
      </c>
      <c r="E515" s="37" t="str">
        <f t="shared" si="58"/>
        <v/>
      </c>
      <c r="F515" s="40" t="str">
        <f t="shared" si="59"/>
        <v/>
      </c>
      <c r="G515" s="31" t="str">
        <f t="shared" si="60"/>
        <v/>
      </c>
      <c r="H515" s="38">
        <f t="shared" si="61"/>
        <v>0</v>
      </c>
      <c r="I515" s="38">
        <f t="shared" si="62"/>
        <v>0</v>
      </c>
      <c r="J515" s="100" t="str">
        <f t="shared" si="63"/>
        <v/>
      </c>
    </row>
    <row r="516" spans="2:10" x14ac:dyDescent="0.35">
      <c r="B516" s="4">
        <f t="shared" si="64"/>
        <v>0</v>
      </c>
      <c r="D516" s="39" t="str">
        <f t="shared" si="65"/>
        <v/>
      </c>
      <c r="E516" s="37" t="str">
        <f t="shared" si="58"/>
        <v/>
      </c>
      <c r="F516" s="40" t="str">
        <f t="shared" si="59"/>
        <v/>
      </c>
      <c r="G516" s="31" t="str">
        <f t="shared" si="60"/>
        <v/>
      </c>
      <c r="H516" s="38">
        <f t="shared" si="61"/>
        <v>0</v>
      </c>
      <c r="I516" s="38">
        <f t="shared" si="62"/>
        <v>0</v>
      </c>
      <c r="J516" s="100" t="str">
        <f t="shared" si="63"/>
        <v/>
      </c>
    </row>
    <row r="517" spans="2:10" x14ac:dyDescent="0.35">
      <c r="B517" s="4">
        <f t="shared" si="64"/>
        <v>0</v>
      </c>
      <c r="D517" s="39" t="str">
        <f t="shared" si="65"/>
        <v/>
      </c>
      <c r="E517" s="37" t="str">
        <f t="shared" si="58"/>
        <v/>
      </c>
      <c r="F517" s="40" t="str">
        <f t="shared" si="59"/>
        <v/>
      </c>
      <c r="G517" s="31" t="str">
        <f t="shared" si="60"/>
        <v/>
      </c>
      <c r="H517" s="38">
        <f t="shared" si="61"/>
        <v>0</v>
      </c>
      <c r="I517" s="38">
        <f t="shared" si="62"/>
        <v>0</v>
      </c>
      <c r="J517" s="100" t="str">
        <f t="shared" si="63"/>
        <v/>
      </c>
    </row>
    <row r="518" spans="2:10" x14ac:dyDescent="0.35">
      <c r="B518" s="4">
        <f t="shared" si="64"/>
        <v>0</v>
      </c>
      <c r="D518" s="39" t="str">
        <f t="shared" si="65"/>
        <v/>
      </c>
      <c r="E518" s="37" t="str">
        <f t="shared" si="58"/>
        <v/>
      </c>
      <c r="F518" s="40" t="str">
        <f t="shared" si="59"/>
        <v/>
      </c>
      <c r="G518" s="31" t="str">
        <f t="shared" si="60"/>
        <v/>
      </c>
      <c r="H518" s="38">
        <f t="shared" si="61"/>
        <v>0</v>
      </c>
      <c r="I518" s="38">
        <f t="shared" si="62"/>
        <v>0</v>
      </c>
      <c r="J518" s="100" t="str">
        <f t="shared" si="63"/>
        <v/>
      </c>
    </row>
    <row r="519" spans="2:10" x14ac:dyDescent="0.35">
      <c r="B519" s="4">
        <f t="shared" si="64"/>
        <v>0</v>
      </c>
      <c r="D519" s="39" t="str">
        <f t="shared" si="65"/>
        <v/>
      </c>
      <c r="E519" s="37" t="str">
        <f t="shared" si="58"/>
        <v/>
      </c>
      <c r="F519" s="40" t="str">
        <f t="shared" si="59"/>
        <v/>
      </c>
      <c r="G519" s="31" t="str">
        <f t="shared" si="60"/>
        <v/>
      </c>
      <c r="H519" s="38">
        <f t="shared" si="61"/>
        <v>0</v>
      </c>
      <c r="I519" s="38">
        <f t="shared" si="62"/>
        <v>0</v>
      </c>
      <c r="J519" s="100" t="str">
        <f t="shared" si="63"/>
        <v/>
      </c>
    </row>
    <row r="520" spans="2:10" x14ac:dyDescent="0.35">
      <c r="B520" s="4">
        <f t="shared" si="64"/>
        <v>0</v>
      </c>
      <c r="D520" s="39" t="str">
        <f t="shared" si="65"/>
        <v/>
      </c>
      <c r="E520" s="37" t="str">
        <f t="shared" si="58"/>
        <v/>
      </c>
      <c r="F520" s="40" t="str">
        <f t="shared" si="59"/>
        <v/>
      </c>
      <c r="G520" s="31" t="str">
        <f t="shared" si="60"/>
        <v/>
      </c>
      <c r="H520" s="38">
        <f t="shared" si="61"/>
        <v>0</v>
      </c>
      <c r="I520" s="38">
        <f t="shared" si="62"/>
        <v>0</v>
      </c>
      <c r="J520" s="100" t="str">
        <f t="shared" si="63"/>
        <v/>
      </c>
    </row>
    <row r="521" spans="2:10" x14ac:dyDescent="0.35">
      <c r="B521" s="4">
        <f t="shared" si="64"/>
        <v>0</v>
      </c>
      <c r="D521" s="39" t="str">
        <f t="shared" si="65"/>
        <v/>
      </c>
      <c r="E521" s="37" t="str">
        <f t="shared" ref="E521:E584" si="66">IFERROR(IF(Filter_BB="","",VLOOKUP(D521&amp;Filter_BB,T_Jurnal,5,0)),"")</f>
        <v/>
      </c>
      <c r="F521" s="40" t="str">
        <f t="shared" ref="F521:F584" si="67">IF(E521="","",VLOOKUP(D521&amp;Filter_BB,T_Jurnal,6,0))</f>
        <v/>
      </c>
      <c r="G521" s="31" t="str">
        <f t="shared" ref="G521:G584" si="68">IF(E521="","",VLOOKUP(D521&amp;Filter_BB,T_Jurnal,7,0))</f>
        <v/>
      </c>
      <c r="H521" s="38">
        <f t="shared" ref="H521:H584" si="69">IF(E521="",0,VLOOKUP(D521&amp;Filter_BB,T_Jurnal,10,0))</f>
        <v>0</v>
      </c>
      <c r="I521" s="38">
        <f t="shared" ref="I521:I584" si="70">IF(E521="",0,VLOOKUP(D521&amp;Filter_BB,T_Jurnal,11,0))</f>
        <v>0</v>
      </c>
      <c r="J521" s="100" t="str">
        <f t="shared" si="63"/>
        <v/>
      </c>
    </row>
    <row r="522" spans="2:10" x14ac:dyDescent="0.35">
      <c r="B522" s="4">
        <f t="shared" si="64"/>
        <v>0</v>
      </c>
      <c r="D522" s="39" t="str">
        <f t="shared" si="65"/>
        <v/>
      </c>
      <c r="E522" s="37" t="str">
        <f t="shared" si="66"/>
        <v/>
      </c>
      <c r="F522" s="40" t="str">
        <f t="shared" si="67"/>
        <v/>
      </c>
      <c r="G522" s="31" t="str">
        <f t="shared" si="68"/>
        <v/>
      </c>
      <c r="H522" s="38">
        <f t="shared" si="69"/>
        <v>0</v>
      </c>
      <c r="I522" s="38">
        <f t="shared" si="70"/>
        <v>0</v>
      </c>
      <c r="J522" s="100" t="str">
        <f t="shared" ref="J522:J585" si="71">IF(E521="","",IF($M$3="Db",J521+H522-I522,J521+I522-H522))</f>
        <v/>
      </c>
    </row>
    <row r="523" spans="2:10" x14ac:dyDescent="0.35">
      <c r="B523" s="4">
        <f t="shared" si="64"/>
        <v>0</v>
      </c>
      <c r="D523" s="39" t="str">
        <f t="shared" si="65"/>
        <v/>
      </c>
      <c r="E523" s="37" t="str">
        <f t="shared" si="66"/>
        <v/>
      </c>
      <c r="F523" s="40" t="str">
        <f t="shared" si="67"/>
        <v/>
      </c>
      <c r="G523" s="31" t="str">
        <f t="shared" si="68"/>
        <v/>
      </c>
      <c r="H523" s="38">
        <f t="shared" si="69"/>
        <v>0</v>
      </c>
      <c r="I523" s="38">
        <f t="shared" si="70"/>
        <v>0</v>
      </c>
      <c r="J523" s="100" t="str">
        <f t="shared" si="71"/>
        <v/>
      </c>
    </row>
    <row r="524" spans="2:10" x14ac:dyDescent="0.35">
      <c r="B524" s="4">
        <f t="shared" si="64"/>
        <v>0</v>
      </c>
      <c r="D524" s="39" t="str">
        <f t="shared" si="65"/>
        <v/>
      </c>
      <c r="E524" s="37" t="str">
        <f t="shared" si="66"/>
        <v/>
      </c>
      <c r="F524" s="40" t="str">
        <f t="shared" si="67"/>
        <v/>
      </c>
      <c r="G524" s="31" t="str">
        <f t="shared" si="68"/>
        <v/>
      </c>
      <c r="H524" s="38">
        <f t="shared" si="69"/>
        <v>0</v>
      </c>
      <c r="I524" s="38">
        <f t="shared" si="70"/>
        <v>0</v>
      </c>
      <c r="J524" s="100" t="str">
        <f t="shared" si="71"/>
        <v/>
      </c>
    </row>
    <row r="525" spans="2:10" x14ac:dyDescent="0.35">
      <c r="B525" s="4">
        <f t="shared" si="64"/>
        <v>0</v>
      </c>
      <c r="D525" s="39" t="str">
        <f t="shared" si="65"/>
        <v/>
      </c>
      <c r="E525" s="37" t="str">
        <f t="shared" si="66"/>
        <v/>
      </c>
      <c r="F525" s="40" t="str">
        <f t="shared" si="67"/>
        <v/>
      </c>
      <c r="G525" s="31" t="str">
        <f t="shared" si="68"/>
        <v/>
      </c>
      <c r="H525" s="38">
        <f t="shared" si="69"/>
        <v>0</v>
      </c>
      <c r="I525" s="38">
        <f t="shared" si="70"/>
        <v>0</v>
      </c>
      <c r="J525" s="100" t="str">
        <f t="shared" si="71"/>
        <v/>
      </c>
    </row>
    <row r="526" spans="2:10" x14ac:dyDescent="0.35">
      <c r="B526" s="4">
        <f t="shared" si="64"/>
        <v>0</v>
      </c>
      <c r="D526" s="39" t="str">
        <f t="shared" si="65"/>
        <v/>
      </c>
      <c r="E526" s="37" t="str">
        <f t="shared" si="66"/>
        <v/>
      </c>
      <c r="F526" s="40" t="str">
        <f t="shared" si="67"/>
        <v/>
      </c>
      <c r="G526" s="31" t="str">
        <f t="shared" si="68"/>
        <v/>
      </c>
      <c r="H526" s="38">
        <f t="shared" si="69"/>
        <v>0</v>
      </c>
      <c r="I526" s="38">
        <f t="shared" si="70"/>
        <v>0</v>
      </c>
      <c r="J526" s="100" t="str">
        <f t="shared" si="71"/>
        <v/>
      </c>
    </row>
    <row r="527" spans="2:10" x14ac:dyDescent="0.35">
      <c r="B527" s="4">
        <f t="shared" si="64"/>
        <v>0</v>
      </c>
      <c r="D527" s="39" t="str">
        <f t="shared" si="65"/>
        <v/>
      </c>
      <c r="E527" s="37" t="str">
        <f t="shared" si="66"/>
        <v/>
      </c>
      <c r="F527" s="40" t="str">
        <f t="shared" si="67"/>
        <v/>
      </c>
      <c r="G527" s="31" t="str">
        <f t="shared" si="68"/>
        <v/>
      </c>
      <c r="H527" s="38">
        <f t="shared" si="69"/>
        <v>0</v>
      </c>
      <c r="I527" s="38">
        <f t="shared" si="70"/>
        <v>0</v>
      </c>
      <c r="J527" s="100" t="str">
        <f t="shared" si="71"/>
        <v/>
      </c>
    </row>
    <row r="528" spans="2:10" x14ac:dyDescent="0.35">
      <c r="B528" s="4">
        <f t="shared" si="64"/>
        <v>0</v>
      </c>
      <c r="D528" s="39" t="str">
        <f t="shared" si="65"/>
        <v/>
      </c>
      <c r="E528" s="37" t="str">
        <f t="shared" si="66"/>
        <v/>
      </c>
      <c r="F528" s="40" t="str">
        <f t="shared" si="67"/>
        <v/>
      </c>
      <c r="G528" s="31" t="str">
        <f t="shared" si="68"/>
        <v/>
      </c>
      <c r="H528" s="38">
        <f t="shared" si="69"/>
        <v>0</v>
      </c>
      <c r="I528" s="38">
        <f t="shared" si="70"/>
        <v>0</v>
      </c>
      <c r="J528" s="100" t="str">
        <f t="shared" si="71"/>
        <v/>
      </c>
    </row>
    <row r="529" spans="2:10" x14ac:dyDescent="0.35">
      <c r="B529" s="4">
        <f t="shared" si="64"/>
        <v>0</v>
      </c>
      <c r="D529" s="39" t="str">
        <f t="shared" si="65"/>
        <v/>
      </c>
      <c r="E529" s="37" t="str">
        <f t="shared" si="66"/>
        <v/>
      </c>
      <c r="F529" s="40" t="str">
        <f t="shared" si="67"/>
        <v/>
      </c>
      <c r="G529" s="31" t="str">
        <f t="shared" si="68"/>
        <v/>
      </c>
      <c r="H529" s="38">
        <f t="shared" si="69"/>
        <v>0</v>
      </c>
      <c r="I529" s="38">
        <f t="shared" si="70"/>
        <v>0</v>
      </c>
      <c r="J529" s="100" t="str">
        <f t="shared" si="71"/>
        <v/>
      </c>
    </row>
    <row r="530" spans="2:10" x14ac:dyDescent="0.35">
      <c r="B530" s="4">
        <f t="shared" si="64"/>
        <v>0</v>
      </c>
      <c r="D530" s="39" t="str">
        <f t="shared" si="65"/>
        <v/>
      </c>
      <c r="E530" s="37" t="str">
        <f t="shared" si="66"/>
        <v/>
      </c>
      <c r="F530" s="40" t="str">
        <f t="shared" si="67"/>
        <v/>
      </c>
      <c r="G530" s="31" t="str">
        <f t="shared" si="68"/>
        <v/>
      </c>
      <c r="H530" s="38">
        <f t="shared" si="69"/>
        <v>0</v>
      </c>
      <c r="I530" s="38">
        <f t="shared" si="70"/>
        <v>0</v>
      </c>
      <c r="J530" s="100" t="str">
        <f t="shared" si="71"/>
        <v/>
      </c>
    </row>
    <row r="531" spans="2:10" x14ac:dyDescent="0.35">
      <c r="B531" s="4">
        <f t="shared" si="64"/>
        <v>0</v>
      </c>
      <c r="D531" s="39" t="str">
        <f t="shared" si="65"/>
        <v/>
      </c>
      <c r="E531" s="37" t="str">
        <f t="shared" si="66"/>
        <v/>
      </c>
      <c r="F531" s="40" t="str">
        <f t="shared" si="67"/>
        <v/>
      </c>
      <c r="G531" s="31" t="str">
        <f t="shared" si="68"/>
        <v/>
      </c>
      <c r="H531" s="38">
        <f t="shared" si="69"/>
        <v>0</v>
      </c>
      <c r="I531" s="38">
        <f t="shared" si="70"/>
        <v>0</v>
      </c>
      <c r="J531" s="100" t="str">
        <f t="shared" si="71"/>
        <v/>
      </c>
    </row>
    <row r="532" spans="2:10" x14ac:dyDescent="0.35">
      <c r="B532" s="4">
        <f t="shared" si="64"/>
        <v>0</v>
      </c>
      <c r="D532" s="39" t="str">
        <f t="shared" si="65"/>
        <v/>
      </c>
      <c r="E532" s="37" t="str">
        <f t="shared" si="66"/>
        <v/>
      </c>
      <c r="F532" s="40" t="str">
        <f t="shared" si="67"/>
        <v/>
      </c>
      <c r="G532" s="31" t="str">
        <f t="shared" si="68"/>
        <v/>
      </c>
      <c r="H532" s="38">
        <f t="shared" si="69"/>
        <v>0</v>
      </c>
      <c r="I532" s="38">
        <f t="shared" si="70"/>
        <v>0</v>
      </c>
      <c r="J532" s="100" t="str">
        <f t="shared" si="71"/>
        <v/>
      </c>
    </row>
    <row r="533" spans="2:10" x14ac:dyDescent="0.35">
      <c r="B533" s="4">
        <f t="shared" si="64"/>
        <v>0</v>
      </c>
      <c r="D533" s="39" t="str">
        <f t="shared" si="65"/>
        <v/>
      </c>
      <c r="E533" s="37" t="str">
        <f t="shared" si="66"/>
        <v/>
      </c>
      <c r="F533" s="40" t="str">
        <f t="shared" si="67"/>
        <v/>
      </c>
      <c r="G533" s="31" t="str">
        <f t="shared" si="68"/>
        <v/>
      </c>
      <c r="H533" s="38">
        <f t="shared" si="69"/>
        <v>0</v>
      </c>
      <c r="I533" s="38">
        <f t="shared" si="70"/>
        <v>0</v>
      </c>
      <c r="J533" s="100" t="str">
        <f t="shared" si="71"/>
        <v/>
      </c>
    </row>
    <row r="534" spans="2:10" x14ac:dyDescent="0.35">
      <c r="B534" s="4">
        <f t="shared" si="64"/>
        <v>0</v>
      </c>
      <c r="D534" s="39" t="str">
        <f t="shared" si="65"/>
        <v/>
      </c>
      <c r="E534" s="37" t="str">
        <f t="shared" si="66"/>
        <v/>
      </c>
      <c r="F534" s="40" t="str">
        <f t="shared" si="67"/>
        <v/>
      </c>
      <c r="G534" s="31" t="str">
        <f t="shared" si="68"/>
        <v/>
      </c>
      <c r="H534" s="38">
        <f t="shared" si="69"/>
        <v>0</v>
      </c>
      <c r="I534" s="38">
        <f t="shared" si="70"/>
        <v>0</v>
      </c>
      <c r="J534" s="100" t="str">
        <f t="shared" si="71"/>
        <v/>
      </c>
    </row>
    <row r="535" spans="2:10" x14ac:dyDescent="0.35">
      <c r="B535" s="4">
        <f t="shared" si="64"/>
        <v>0</v>
      </c>
      <c r="D535" s="39" t="str">
        <f t="shared" si="65"/>
        <v/>
      </c>
      <c r="E535" s="37" t="str">
        <f t="shared" si="66"/>
        <v/>
      </c>
      <c r="F535" s="40" t="str">
        <f t="shared" si="67"/>
        <v/>
      </c>
      <c r="G535" s="31" t="str">
        <f t="shared" si="68"/>
        <v/>
      </c>
      <c r="H535" s="38">
        <f t="shared" si="69"/>
        <v>0</v>
      </c>
      <c r="I535" s="38">
        <f t="shared" si="70"/>
        <v>0</v>
      </c>
      <c r="J535" s="100" t="str">
        <f t="shared" si="71"/>
        <v/>
      </c>
    </row>
    <row r="536" spans="2:10" x14ac:dyDescent="0.35">
      <c r="B536" s="4">
        <f t="shared" si="64"/>
        <v>0</v>
      </c>
      <c r="D536" s="39" t="str">
        <f t="shared" si="65"/>
        <v/>
      </c>
      <c r="E536" s="37" t="str">
        <f t="shared" si="66"/>
        <v/>
      </c>
      <c r="F536" s="40" t="str">
        <f t="shared" si="67"/>
        <v/>
      </c>
      <c r="G536" s="31" t="str">
        <f t="shared" si="68"/>
        <v/>
      </c>
      <c r="H536" s="38">
        <f t="shared" si="69"/>
        <v>0</v>
      </c>
      <c r="I536" s="38">
        <f t="shared" si="70"/>
        <v>0</v>
      </c>
      <c r="J536" s="100" t="str">
        <f t="shared" si="71"/>
        <v/>
      </c>
    </row>
    <row r="537" spans="2:10" x14ac:dyDescent="0.35">
      <c r="B537" s="4">
        <f t="shared" si="64"/>
        <v>0</v>
      </c>
      <c r="D537" s="39" t="str">
        <f t="shared" si="65"/>
        <v/>
      </c>
      <c r="E537" s="37" t="str">
        <f t="shared" si="66"/>
        <v/>
      </c>
      <c r="F537" s="40" t="str">
        <f t="shared" si="67"/>
        <v/>
      </c>
      <c r="G537" s="31" t="str">
        <f t="shared" si="68"/>
        <v/>
      </c>
      <c r="H537" s="38">
        <f t="shared" si="69"/>
        <v>0</v>
      </c>
      <c r="I537" s="38">
        <f t="shared" si="70"/>
        <v>0</v>
      </c>
      <c r="J537" s="100" t="str">
        <f t="shared" si="71"/>
        <v/>
      </c>
    </row>
    <row r="538" spans="2:10" x14ac:dyDescent="0.35">
      <c r="B538" s="4">
        <f t="shared" si="64"/>
        <v>0</v>
      </c>
      <c r="D538" s="39" t="str">
        <f t="shared" si="65"/>
        <v/>
      </c>
      <c r="E538" s="37" t="str">
        <f t="shared" si="66"/>
        <v/>
      </c>
      <c r="F538" s="40" t="str">
        <f t="shared" si="67"/>
        <v/>
      </c>
      <c r="G538" s="31" t="str">
        <f t="shared" si="68"/>
        <v/>
      </c>
      <c r="H538" s="38">
        <f t="shared" si="69"/>
        <v>0</v>
      </c>
      <c r="I538" s="38">
        <f t="shared" si="70"/>
        <v>0</v>
      </c>
      <c r="J538" s="100" t="str">
        <f t="shared" si="71"/>
        <v/>
      </c>
    </row>
    <row r="539" spans="2:10" x14ac:dyDescent="0.35">
      <c r="B539" s="4">
        <f t="shared" si="64"/>
        <v>0</v>
      </c>
      <c r="D539" s="39" t="str">
        <f t="shared" si="65"/>
        <v/>
      </c>
      <c r="E539" s="37" t="str">
        <f t="shared" si="66"/>
        <v/>
      </c>
      <c r="F539" s="40" t="str">
        <f t="shared" si="67"/>
        <v/>
      </c>
      <c r="G539" s="31" t="str">
        <f t="shared" si="68"/>
        <v/>
      </c>
      <c r="H539" s="38">
        <f t="shared" si="69"/>
        <v>0</v>
      </c>
      <c r="I539" s="38">
        <f t="shared" si="70"/>
        <v>0</v>
      </c>
      <c r="J539" s="100" t="str">
        <f t="shared" si="71"/>
        <v/>
      </c>
    </row>
    <row r="540" spans="2:10" x14ac:dyDescent="0.35">
      <c r="B540" s="4">
        <f t="shared" si="64"/>
        <v>0</v>
      </c>
      <c r="D540" s="39" t="str">
        <f t="shared" si="65"/>
        <v/>
      </c>
      <c r="E540" s="37" t="str">
        <f t="shared" si="66"/>
        <v/>
      </c>
      <c r="F540" s="40" t="str">
        <f t="shared" si="67"/>
        <v/>
      </c>
      <c r="G540" s="31" t="str">
        <f t="shared" si="68"/>
        <v/>
      </c>
      <c r="H540" s="38">
        <f t="shared" si="69"/>
        <v>0</v>
      </c>
      <c r="I540" s="38">
        <f t="shared" si="70"/>
        <v>0</v>
      </c>
      <c r="J540" s="100" t="str">
        <f t="shared" si="71"/>
        <v/>
      </c>
    </row>
    <row r="541" spans="2:10" x14ac:dyDescent="0.35">
      <c r="B541" s="4">
        <f t="shared" si="64"/>
        <v>0</v>
      </c>
      <c r="D541" s="39" t="str">
        <f t="shared" si="65"/>
        <v/>
      </c>
      <c r="E541" s="37" t="str">
        <f t="shared" si="66"/>
        <v/>
      </c>
      <c r="F541" s="40" t="str">
        <f t="shared" si="67"/>
        <v/>
      </c>
      <c r="G541" s="31" t="str">
        <f t="shared" si="68"/>
        <v/>
      </c>
      <c r="H541" s="38">
        <f t="shared" si="69"/>
        <v>0</v>
      </c>
      <c r="I541" s="38">
        <f t="shared" si="70"/>
        <v>0</v>
      </c>
      <c r="J541" s="100" t="str">
        <f t="shared" si="71"/>
        <v/>
      </c>
    </row>
    <row r="542" spans="2:10" x14ac:dyDescent="0.35">
      <c r="B542" s="4">
        <f t="shared" si="64"/>
        <v>0</v>
      </c>
      <c r="D542" s="39" t="str">
        <f t="shared" si="65"/>
        <v/>
      </c>
      <c r="E542" s="37" t="str">
        <f t="shared" si="66"/>
        <v/>
      </c>
      <c r="F542" s="40" t="str">
        <f t="shared" si="67"/>
        <v/>
      </c>
      <c r="G542" s="31" t="str">
        <f t="shared" si="68"/>
        <v/>
      </c>
      <c r="H542" s="38">
        <f t="shared" si="69"/>
        <v>0</v>
      </c>
      <c r="I542" s="38">
        <f t="shared" si="70"/>
        <v>0</v>
      </c>
      <c r="J542" s="100" t="str">
        <f t="shared" si="71"/>
        <v/>
      </c>
    </row>
    <row r="543" spans="2:10" x14ac:dyDescent="0.35">
      <c r="B543" s="4">
        <f t="shared" si="64"/>
        <v>0</v>
      </c>
      <c r="D543" s="39" t="str">
        <f t="shared" si="65"/>
        <v/>
      </c>
      <c r="E543" s="37" t="str">
        <f t="shared" si="66"/>
        <v/>
      </c>
      <c r="F543" s="40" t="str">
        <f t="shared" si="67"/>
        <v/>
      </c>
      <c r="G543" s="31" t="str">
        <f t="shared" si="68"/>
        <v/>
      </c>
      <c r="H543" s="38">
        <f t="shared" si="69"/>
        <v>0</v>
      </c>
      <c r="I543" s="38">
        <f t="shared" si="70"/>
        <v>0</v>
      </c>
      <c r="J543" s="100" t="str">
        <f t="shared" si="71"/>
        <v/>
      </c>
    </row>
    <row r="544" spans="2:10" x14ac:dyDescent="0.35">
      <c r="B544" s="4">
        <f t="shared" si="64"/>
        <v>0</v>
      </c>
      <c r="D544" s="39" t="str">
        <f t="shared" si="65"/>
        <v/>
      </c>
      <c r="E544" s="37" t="str">
        <f t="shared" si="66"/>
        <v/>
      </c>
      <c r="F544" s="40" t="str">
        <f t="shared" si="67"/>
        <v/>
      </c>
      <c r="G544" s="31" t="str">
        <f t="shared" si="68"/>
        <v/>
      </c>
      <c r="H544" s="38">
        <f t="shared" si="69"/>
        <v>0</v>
      </c>
      <c r="I544" s="38">
        <f t="shared" si="70"/>
        <v>0</v>
      </c>
      <c r="J544" s="100" t="str">
        <f t="shared" si="71"/>
        <v/>
      </c>
    </row>
    <row r="545" spans="2:10" x14ac:dyDescent="0.35">
      <c r="B545" s="4">
        <f t="shared" si="64"/>
        <v>0</v>
      </c>
      <c r="D545" s="39" t="str">
        <f t="shared" si="65"/>
        <v/>
      </c>
      <c r="E545" s="37" t="str">
        <f t="shared" si="66"/>
        <v/>
      </c>
      <c r="F545" s="40" t="str">
        <f t="shared" si="67"/>
        <v/>
      </c>
      <c r="G545" s="31" t="str">
        <f t="shared" si="68"/>
        <v/>
      </c>
      <c r="H545" s="38">
        <f t="shared" si="69"/>
        <v>0</v>
      </c>
      <c r="I545" s="38">
        <f t="shared" si="70"/>
        <v>0</v>
      </c>
      <c r="J545" s="100" t="str">
        <f t="shared" si="71"/>
        <v/>
      </c>
    </row>
    <row r="546" spans="2:10" x14ac:dyDescent="0.35">
      <c r="B546" s="4">
        <f t="shared" si="64"/>
        <v>0</v>
      </c>
      <c r="D546" s="39" t="str">
        <f t="shared" si="65"/>
        <v/>
      </c>
      <c r="E546" s="37" t="str">
        <f t="shared" si="66"/>
        <v/>
      </c>
      <c r="F546" s="40" t="str">
        <f t="shared" si="67"/>
        <v/>
      </c>
      <c r="G546" s="31" t="str">
        <f t="shared" si="68"/>
        <v/>
      </c>
      <c r="H546" s="38">
        <f t="shared" si="69"/>
        <v>0</v>
      </c>
      <c r="I546" s="38">
        <f t="shared" si="70"/>
        <v>0</v>
      </c>
      <c r="J546" s="100" t="str">
        <f t="shared" si="71"/>
        <v/>
      </c>
    </row>
    <row r="547" spans="2:10" x14ac:dyDescent="0.35">
      <c r="B547" s="4">
        <f t="shared" si="64"/>
        <v>0</v>
      </c>
      <c r="D547" s="39" t="str">
        <f t="shared" si="65"/>
        <v/>
      </c>
      <c r="E547" s="37" t="str">
        <f t="shared" si="66"/>
        <v/>
      </c>
      <c r="F547" s="40" t="str">
        <f t="shared" si="67"/>
        <v/>
      </c>
      <c r="G547" s="31" t="str">
        <f t="shared" si="68"/>
        <v/>
      </c>
      <c r="H547" s="38">
        <f t="shared" si="69"/>
        <v>0</v>
      </c>
      <c r="I547" s="38">
        <f t="shared" si="70"/>
        <v>0</v>
      </c>
      <c r="J547" s="100" t="str">
        <f t="shared" si="71"/>
        <v/>
      </c>
    </row>
    <row r="548" spans="2:10" x14ac:dyDescent="0.35">
      <c r="B548" s="4">
        <f t="shared" si="64"/>
        <v>0</v>
      </c>
      <c r="D548" s="39" t="str">
        <f t="shared" si="65"/>
        <v/>
      </c>
      <c r="E548" s="37" t="str">
        <f t="shared" si="66"/>
        <v/>
      </c>
      <c r="F548" s="40" t="str">
        <f t="shared" si="67"/>
        <v/>
      </c>
      <c r="G548" s="31" t="str">
        <f t="shared" si="68"/>
        <v/>
      </c>
      <c r="H548" s="38">
        <f t="shared" si="69"/>
        <v>0</v>
      </c>
      <c r="I548" s="38">
        <f t="shared" si="70"/>
        <v>0</v>
      </c>
      <c r="J548" s="100" t="str">
        <f t="shared" si="71"/>
        <v/>
      </c>
    </row>
    <row r="549" spans="2:10" x14ac:dyDescent="0.35">
      <c r="B549" s="4">
        <f t="shared" ref="B549:B612" si="72">IF(E549="",0,1)</f>
        <v>0</v>
      </c>
      <c r="D549" s="39" t="str">
        <f t="shared" ref="D549:D612" si="73">IF(E548="","",D548+1)</f>
        <v/>
      </c>
      <c r="E549" s="37" t="str">
        <f t="shared" si="66"/>
        <v/>
      </c>
      <c r="F549" s="40" t="str">
        <f t="shared" si="67"/>
        <v/>
      </c>
      <c r="G549" s="31" t="str">
        <f t="shared" si="68"/>
        <v/>
      </c>
      <c r="H549" s="38">
        <f t="shared" si="69"/>
        <v>0</v>
      </c>
      <c r="I549" s="38">
        <f t="shared" si="70"/>
        <v>0</v>
      </c>
      <c r="J549" s="100" t="str">
        <f t="shared" si="71"/>
        <v/>
      </c>
    </row>
    <row r="550" spans="2:10" x14ac:dyDescent="0.35">
      <c r="B550" s="4">
        <f t="shared" si="72"/>
        <v>0</v>
      </c>
      <c r="D550" s="39" t="str">
        <f t="shared" si="73"/>
        <v/>
      </c>
      <c r="E550" s="37" t="str">
        <f t="shared" si="66"/>
        <v/>
      </c>
      <c r="F550" s="40" t="str">
        <f t="shared" si="67"/>
        <v/>
      </c>
      <c r="G550" s="31" t="str">
        <f t="shared" si="68"/>
        <v/>
      </c>
      <c r="H550" s="38">
        <f t="shared" si="69"/>
        <v>0</v>
      </c>
      <c r="I550" s="38">
        <f t="shared" si="70"/>
        <v>0</v>
      </c>
      <c r="J550" s="100" t="str">
        <f t="shared" si="71"/>
        <v/>
      </c>
    </row>
    <row r="551" spans="2:10" x14ac:dyDescent="0.35">
      <c r="B551" s="4">
        <f t="shared" si="72"/>
        <v>0</v>
      </c>
      <c r="D551" s="39" t="str">
        <f t="shared" si="73"/>
        <v/>
      </c>
      <c r="E551" s="37" t="str">
        <f t="shared" si="66"/>
        <v/>
      </c>
      <c r="F551" s="40" t="str">
        <f t="shared" si="67"/>
        <v/>
      </c>
      <c r="G551" s="31" t="str">
        <f t="shared" si="68"/>
        <v/>
      </c>
      <c r="H551" s="38">
        <f t="shared" si="69"/>
        <v>0</v>
      </c>
      <c r="I551" s="38">
        <f t="shared" si="70"/>
        <v>0</v>
      </c>
      <c r="J551" s="100" t="str">
        <f t="shared" si="71"/>
        <v/>
      </c>
    </row>
    <row r="552" spans="2:10" x14ac:dyDescent="0.35">
      <c r="B552" s="4">
        <f t="shared" si="72"/>
        <v>0</v>
      </c>
      <c r="D552" s="39" t="str">
        <f t="shared" si="73"/>
        <v/>
      </c>
      <c r="E552" s="37" t="str">
        <f t="shared" si="66"/>
        <v/>
      </c>
      <c r="F552" s="40" t="str">
        <f t="shared" si="67"/>
        <v/>
      </c>
      <c r="G552" s="31" t="str">
        <f t="shared" si="68"/>
        <v/>
      </c>
      <c r="H552" s="38">
        <f t="shared" si="69"/>
        <v>0</v>
      </c>
      <c r="I552" s="38">
        <f t="shared" si="70"/>
        <v>0</v>
      </c>
      <c r="J552" s="100" t="str">
        <f t="shared" si="71"/>
        <v/>
      </c>
    </row>
    <row r="553" spans="2:10" x14ac:dyDescent="0.35">
      <c r="B553" s="4">
        <f t="shared" si="72"/>
        <v>0</v>
      </c>
      <c r="D553" s="39" t="str">
        <f t="shared" si="73"/>
        <v/>
      </c>
      <c r="E553" s="37" t="str">
        <f t="shared" si="66"/>
        <v/>
      </c>
      <c r="F553" s="40" t="str">
        <f t="shared" si="67"/>
        <v/>
      </c>
      <c r="G553" s="31" t="str">
        <f t="shared" si="68"/>
        <v/>
      </c>
      <c r="H553" s="38">
        <f t="shared" si="69"/>
        <v>0</v>
      </c>
      <c r="I553" s="38">
        <f t="shared" si="70"/>
        <v>0</v>
      </c>
      <c r="J553" s="100" t="str">
        <f t="shared" si="71"/>
        <v/>
      </c>
    </row>
    <row r="554" spans="2:10" x14ac:dyDescent="0.35">
      <c r="B554" s="4">
        <f t="shared" si="72"/>
        <v>0</v>
      </c>
      <c r="D554" s="39" t="str">
        <f t="shared" si="73"/>
        <v/>
      </c>
      <c r="E554" s="37" t="str">
        <f t="shared" si="66"/>
        <v/>
      </c>
      <c r="F554" s="40" t="str">
        <f t="shared" si="67"/>
        <v/>
      </c>
      <c r="G554" s="31" t="str">
        <f t="shared" si="68"/>
        <v/>
      </c>
      <c r="H554" s="38">
        <f t="shared" si="69"/>
        <v>0</v>
      </c>
      <c r="I554" s="38">
        <f t="shared" si="70"/>
        <v>0</v>
      </c>
      <c r="J554" s="100" t="str">
        <f t="shared" si="71"/>
        <v/>
      </c>
    </row>
    <row r="555" spans="2:10" x14ac:dyDescent="0.35">
      <c r="B555" s="4">
        <f t="shared" si="72"/>
        <v>0</v>
      </c>
      <c r="D555" s="39" t="str">
        <f t="shared" si="73"/>
        <v/>
      </c>
      <c r="E555" s="37" t="str">
        <f t="shared" si="66"/>
        <v/>
      </c>
      <c r="F555" s="40" t="str">
        <f t="shared" si="67"/>
        <v/>
      </c>
      <c r="G555" s="31" t="str">
        <f t="shared" si="68"/>
        <v/>
      </c>
      <c r="H555" s="38">
        <f t="shared" si="69"/>
        <v>0</v>
      </c>
      <c r="I555" s="38">
        <f t="shared" si="70"/>
        <v>0</v>
      </c>
      <c r="J555" s="100" t="str">
        <f t="shared" si="71"/>
        <v/>
      </c>
    </row>
    <row r="556" spans="2:10" x14ac:dyDescent="0.35">
      <c r="B556" s="4">
        <f t="shared" si="72"/>
        <v>0</v>
      </c>
      <c r="D556" s="39" t="str">
        <f t="shared" si="73"/>
        <v/>
      </c>
      <c r="E556" s="37" t="str">
        <f t="shared" si="66"/>
        <v/>
      </c>
      <c r="F556" s="40" t="str">
        <f t="shared" si="67"/>
        <v/>
      </c>
      <c r="G556" s="31" t="str">
        <f t="shared" si="68"/>
        <v/>
      </c>
      <c r="H556" s="38">
        <f t="shared" si="69"/>
        <v>0</v>
      </c>
      <c r="I556" s="38">
        <f t="shared" si="70"/>
        <v>0</v>
      </c>
      <c r="J556" s="100" t="str">
        <f t="shared" si="71"/>
        <v/>
      </c>
    </row>
    <row r="557" spans="2:10" x14ac:dyDescent="0.35">
      <c r="B557" s="4">
        <f t="shared" si="72"/>
        <v>0</v>
      </c>
      <c r="D557" s="39" t="str">
        <f t="shared" si="73"/>
        <v/>
      </c>
      <c r="E557" s="37" t="str">
        <f t="shared" si="66"/>
        <v/>
      </c>
      <c r="F557" s="40" t="str">
        <f t="shared" si="67"/>
        <v/>
      </c>
      <c r="G557" s="31" t="str">
        <f t="shared" si="68"/>
        <v/>
      </c>
      <c r="H557" s="38">
        <f t="shared" si="69"/>
        <v>0</v>
      </c>
      <c r="I557" s="38">
        <f t="shared" si="70"/>
        <v>0</v>
      </c>
      <c r="J557" s="100" t="str">
        <f t="shared" si="71"/>
        <v/>
      </c>
    </row>
    <row r="558" spans="2:10" x14ac:dyDescent="0.35">
      <c r="B558" s="4">
        <f t="shared" si="72"/>
        <v>0</v>
      </c>
      <c r="D558" s="39" t="str">
        <f t="shared" si="73"/>
        <v/>
      </c>
      <c r="E558" s="37" t="str">
        <f t="shared" si="66"/>
        <v/>
      </c>
      <c r="F558" s="40" t="str">
        <f t="shared" si="67"/>
        <v/>
      </c>
      <c r="G558" s="31" t="str">
        <f t="shared" si="68"/>
        <v/>
      </c>
      <c r="H558" s="38">
        <f t="shared" si="69"/>
        <v>0</v>
      </c>
      <c r="I558" s="38">
        <f t="shared" si="70"/>
        <v>0</v>
      </c>
      <c r="J558" s="100" t="str">
        <f t="shared" si="71"/>
        <v/>
      </c>
    </row>
    <row r="559" spans="2:10" x14ac:dyDescent="0.35">
      <c r="B559" s="4">
        <f t="shared" si="72"/>
        <v>0</v>
      </c>
      <c r="D559" s="39" t="str">
        <f t="shared" si="73"/>
        <v/>
      </c>
      <c r="E559" s="37" t="str">
        <f t="shared" si="66"/>
        <v/>
      </c>
      <c r="F559" s="40" t="str">
        <f t="shared" si="67"/>
        <v/>
      </c>
      <c r="G559" s="31" t="str">
        <f t="shared" si="68"/>
        <v/>
      </c>
      <c r="H559" s="38">
        <f t="shared" si="69"/>
        <v>0</v>
      </c>
      <c r="I559" s="38">
        <f t="shared" si="70"/>
        <v>0</v>
      </c>
      <c r="J559" s="100" t="str">
        <f t="shared" si="71"/>
        <v/>
      </c>
    </row>
    <row r="560" spans="2:10" x14ac:dyDescent="0.35">
      <c r="B560" s="4">
        <f t="shared" si="72"/>
        <v>0</v>
      </c>
      <c r="D560" s="39" t="str">
        <f t="shared" si="73"/>
        <v/>
      </c>
      <c r="E560" s="37" t="str">
        <f t="shared" si="66"/>
        <v/>
      </c>
      <c r="F560" s="40" t="str">
        <f t="shared" si="67"/>
        <v/>
      </c>
      <c r="G560" s="31" t="str">
        <f t="shared" si="68"/>
        <v/>
      </c>
      <c r="H560" s="38">
        <f t="shared" si="69"/>
        <v>0</v>
      </c>
      <c r="I560" s="38">
        <f t="shared" si="70"/>
        <v>0</v>
      </c>
      <c r="J560" s="100" t="str">
        <f t="shared" si="71"/>
        <v/>
      </c>
    </row>
    <row r="561" spans="2:10" x14ac:dyDescent="0.35">
      <c r="B561" s="4">
        <f t="shared" si="72"/>
        <v>0</v>
      </c>
      <c r="D561" s="39" t="str">
        <f t="shared" si="73"/>
        <v/>
      </c>
      <c r="E561" s="37" t="str">
        <f t="shared" si="66"/>
        <v/>
      </c>
      <c r="F561" s="40" t="str">
        <f t="shared" si="67"/>
        <v/>
      </c>
      <c r="G561" s="31" t="str">
        <f t="shared" si="68"/>
        <v/>
      </c>
      <c r="H561" s="38">
        <f t="shared" si="69"/>
        <v>0</v>
      </c>
      <c r="I561" s="38">
        <f t="shared" si="70"/>
        <v>0</v>
      </c>
      <c r="J561" s="100" t="str">
        <f t="shared" si="71"/>
        <v/>
      </c>
    </row>
    <row r="562" spans="2:10" x14ac:dyDescent="0.35">
      <c r="B562" s="4">
        <f t="shared" si="72"/>
        <v>0</v>
      </c>
      <c r="D562" s="39" t="str">
        <f t="shared" si="73"/>
        <v/>
      </c>
      <c r="E562" s="37" t="str">
        <f t="shared" si="66"/>
        <v/>
      </c>
      <c r="F562" s="40" t="str">
        <f t="shared" si="67"/>
        <v/>
      </c>
      <c r="G562" s="31" t="str">
        <f t="shared" si="68"/>
        <v/>
      </c>
      <c r="H562" s="38">
        <f t="shared" si="69"/>
        <v>0</v>
      </c>
      <c r="I562" s="38">
        <f t="shared" si="70"/>
        <v>0</v>
      </c>
      <c r="J562" s="100" t="str">
        <f t="shared" si="71"/>
        <v/>
      </c>
    </row>
    <row r="563" spans="2:10" x14ac:dyDescent="0.35">
      <c r="B563" s="4">
        <f t="shared" si="72"/>
        <v>0</v>
      </c>
      <c r="D563" s="39" t="str">
        <f t="shared" si="73"/>
        <v/>
      </c>
      <c r="E563" s="37" t="str">
        <f t="shared" si="66"/>
        <v/>
      </c>
      <c r="F563" s="40" t="str">
        <f t="shared" si="67"/>
        <v/>
      </c>
      <c r="G563" s="31" t="str">
        <f t="shared" si="68"/>
        <v/>
      </c>
      <c r="H563" s="38">
        <f t="shared" si="69"/>
        <v>0</v>
      </c>
      <c r="I563" s="38">
        <f t="shared" si="70"/>
        <v>0</v>
      </c>
      <c r="J563" s="100" t="str">
        <f t="shared" si="71"/>
        <v/>
      </c>
    </row>
    <row r="564" spans="2:10" x14ac:dyDescent="0.35">
      <c r="B564" s="4">
        <f t="shared" si="72"/>
        <v>0</v>
      </c>
      <c r="D564" s="39" t="str">
        <f t="shared" si="73"/>
        <v/>
      </c>
      <c r="E564" s="37" t="str">
        <f t="shared" si="66"/>
        <v/>
      </c>
      <c r="F564" s="40" t="str">
        <f t="shared" si="67"/>
        <v/>
      </c>
      <c r="G564" s="31" t="str">
        <f t="shared" si="68"/>
        <v/>
      </c>
      <c r="H564" s="38">
        <f t="shared" si="69"/>
        <v>0</v>
      </c>
      <c r="I564" s="38">
        <f t="shared" si="70"/>
        <v>0</v>
      </c>
      <c r="J564" s="100" t="str">
        <f t="shared" si="71"/>
        <v/>
      </c>
    </row>
    <row r="565" spans="2:10" x14ac:dyDescent="0.35">
      <c r="B565" s="4">
        <f t="shared" si="72"/>
        <v>0</v>
      </c>
      <c r="D565" s="39" t="str">
        <f t="shared" si="73"/>
        <v/>
      </c>
      <c r="E565" s="37" t="str">
        <f t="shared" si="66"/>
        <v/>
      </c>
      <c r="F565" s="40" t="str">
        <f t="shared" si="67"/>
        <v/>
      </c>
      <c r="G565" s="31" t="str">
        <f t="shared" si="68"/>
        <v/>
      </c>
      <c r="H565" s="38">
        <f t="shared" si="69"/>
        <v>0</v>
      </c>
      <c r="I565" s="38">
        <f t="shared" si="70"/>
        <v>0</v>
      </c>
      <c r="J565" s="100" t="str">
        <f t="shared" si="71"/>
        <v/>
      </c>
    </row>
    <row r="566" spans="2:10" x14ac:dyDescent="0.35">
      <c r="B566" s="4">
        <f t="shared" si="72"/>
        <v>0</v>
      </c>
      <c r="D566" s="39" t="str">
        <f t="shared" si="73"/>
        <v/>
      </c>
      <c r="E566" s="37" t="str">
        <f t="shared" si="66"/>
        <v/>
      </c>
      <c r="F566" s="40" t="str">
        <f t="shared" si="67"/>
        <v/>
      </c>
      <c r="G566" s="31" t="str">
        <f t="shared" si="68"/>
        <v/>
      </c>
      <c r="H566" s="38">
        <f t="shared" si="69"/>
        <v>0</v>
      </c>
      <c r="I566" s="38">
        <f t="shared" si="70"/>
        <v>0</v>
      </c>
      <c r="J566" s="100" t="str">
        <f t="shared" si="71"/>
        <v/>
      </c>
    </row>
    <row r="567" spans="2:10" x14ac:dyDescent="0.35">
      <c r="B567" s="4">
        <f t="shared" si="72"/>
        <v>0</v>
      </c>
      <c r="D567" s="39" t="str">
        <f t="shared" si="73"/>
        <v/>
      </c>
      <c r="E567" s="37" t="str">
        <f t="shared" si="66"/>
        <v/>
      </c>
      <c r="F567" s="40" t="str">
        <f t="shared" si="67"/>
        <v/>
      </c>
      <c r="G567" s="31" t="str">
        <f t="shared" si="68"/>
        <v/>
      </c>
      <c r="H567" s="38">
        <f t="shared" si="69"/>
        <v>0</v>
      </c>
      <c r="I567" s="38">
        <f t="shared" si="70"/>
        <v>0</v>
      </c>
      <c r="J567" s="100" t="str">
        <f t="shared" si="71"/>
        <v/>
      </c>
    </row>
    <row r="568" spans="2:10" x14ac:dyDescent="0.35">
      <c r="B568" s="4">
        <f t="shared" si="72"/>
        <v>0</v>
      </c>
      <c r="D568" s="39" t="str">
        <f t="shared" si="73"/>
        <v/>
      </c>
      <c r="E568" s="37" t="str">
        <f t="shared" si="66"/>
        <v/>
      </c>
      <c r="F568" s="40" t="str">
        <f t="shared" si="67"/>
        <v/>
      </c>
      <c r="G568" s="31" t="str">
        <f t="shared" si="68"/>
        <v/>
      </c>
      <c r="H568" s="38">
        <f t="shared" si="69"/>
        <v>0</v>
      </c>
      <c r="I568" s="38">
        <f t="shared" si="70"/>
        <v>0</v>
      </c>
      <c r="J568" s="100" t="str">
        <f t="shared" si="71"/>
        <v/>
      </c>
    </row>
    <row r="569" spans="2:10" x14ac:dyDescent="0.35">
      <c r="B569" s="4">
        <f t="shared" si="72"/>
        <v>0</v>
      </c>
      <c r="D569" s="39" t="str">
        <f t="shared" si="73"/>
        <v/>
      </c>
      <c r="E569" s="37" t="str">
        <f t="shared" si="66"/>
        <v/>
      </c>
      <c r="F569" s="40" t="str">
        <f t="shared" si="67"/>
        <v/>
      </c>
      <c r="G569" s="31" t="str">
        <f t="shared" si="68"/>
        <v/>
      </c>
      <c r="H569" s="38">
        <f t="shared" si="69"/>
        <v>0</v>
      </c>
      <c r="I569" s="38">
        <f t="shared" si="70"/>
        <v>0</v>
      </c>
      <c r="J569" s="100" t="str">
        <f t="shared" si="71"/>
        <v/>
      </c>
    </row>
    <row r="570" spans="2:10" x14ac:dyDescent="0.35">
      <c r="B570" s="4">
        <f t="shared" si="72"/>
        <v>0</v>
      </c>
      <c r="D570" s="39" t="str">
        <f t="shared" si="73"/>
        <v/>
      </c>
      <c r="E570" s="37" t="str">
        <f t="shared" si="66"/>
        <v/>
      </c>
      <c r="F570" s="40" t="str">
        <f t="shared" si="67"/>
        <v/>
      </c>
      <c r="G570" s="31" t="str">
        <f t="shared" si="68"/>
        <v/>
      </c>
      <c r="H570" s="38">
        <f t="shared" si="69"/>
        <v>0</v>
      </c>
      <c r="I570" s="38">
        <f t="shared" si="70"/>
        <v>0</v>
      </c>
      <c r="J570" s="100" t="str">
        <f t="shared" si="71"/>
        <v/>
      </c>
    </row>
    <row r="571" spans="2:10" x14ac:dyDescent="0.35">
      <c r="B571" s="4">
        <f t="shared" si="72"/>
        <v>0</v>
      </c>
      <c r="D571" s="39" t="str">
        <f t="shared" si="73"/>
        <v/>
      </c>
      <c r="E571" s="37" t="str">
        <f t="shared" si="66"/>
        <v/>
      </c>
      <c r="F571" s="40" t="str">
        <f t="shared" si="67"/>
        <v/>
      </c>
      <c r="G571" s="31" t="str">
        <f t="shared" si="68"/>
        <v/>
      </c>
      <c r="H571" s="38">
        <f t="shared" si="69"/>
        <v>0</v>
      </c>
      <c r="I571" s="38">
        <f t="shared" si="70"/>
        <v>0</v>
      </c>
      <c r="J571" s="100" t="str">
        <f t="shared" si="71"/>
        <v/>
      </c>
    </row>
    <row r="572" spans="2:10" x14ac:dyDescent="0.35">
      <c r="B572" s="4">
        <f t="shared" si="72"/>
        <v>0</v>
      </c>
      <c r="D572" s="39" t="str">
        <f t="shared" si="73"/>
        <v/>
      </c>
      <c r="E572" s="37" t="str">
        <f t="shared" si="66"/>
        <v/>
      </c>
      <c r="F572" s="40" t="str">
        <f t="shared" si="67"/>
        <v/>
      </c>
      <c r="G572" s="31" t="str">
        <f t="shared" si="68"/>
        <v/>
      </c>
      <c r="H572" s="38">
        <f t="shared" si="69"/>
        <v>0</v>
      </c>
      <c r="I572" s="38">
        <f t="shared" si="70"/>
        <v>0</v>
      </c>
      <c r="J572" s="100" t="str">
        <f t="shared" si="71"/>
        <v/>
      </c>
    </row>
    <row r="573" spans="2:10" x14ac:dyDescent="0.35">
      <c r="B573" s="4">
        <f t="shared" si="72"/>
        <v>0</v>
      </c>
      <c r="D573" s="39" t="str">
        <f t="shared" si="73"/>
        <v/>
      </c>
      <c r="E573" s="37" t="str">
        <f t="shared" si="66"/>
        <v/>
      </c>
      <c r="F573" s="40" t="str">
        <f t="shared" si="67"/>
        <v/>
      </c>
      <c r="G573" s="31" t="str">
        <f t="shared" si="68"/>
        <v/>
      </c>
      <c r="H573" s="38">
        <f t="shared" si="69"/>
        <v>0</v>
      </c>
      <c r="I573" s="38">
        <f t="shared" si="70"/>
        <v>0</v>
      </c>
      <c r="J573" s="100" t="str">
        <f t="shared" si="71"/>
        <v/>
      </c>
    </row>
    <row r="574" spans="2:10" x14ac:dyDescent="0.35">
      <c r="B574" s="4">
        <f t="shared" si="72"/>
        <v>0</v>
      </c>
      <c r="D574" s="39" t="str">
        <f t="shared" si="73"/>
        <v/>
      </c>
      <c r="E574" s="37" t="str">
        <f t="shared" si="66"/>
        <v/>
      </c>
      <c r="F574" s="40" t="str">
        <f t="shared" si="67"/>
        <v/>
      </c>
      <c r="G574" s="31" t="str">
        <f t="shared" si="68"/>
        <v/>
      </c>
      <c r="H574" s="38">
        <f t="shared" si="69"/>
        <v>0</v>
      </c>
      <c r="I574" s="38">
        <f t="shared" si="70"/>
        <v>0</v>
      </c>
      <c r="J574" s="100" t="str">
        <f t="shared" si="71"/>
        <v/>
      </c>
    </row>
    <row r="575" spans="2:10" x14ac:dyDescent="0.35">
      <c r="B575" s="4">
        <f t="shared" si="72"/>
        <v>0</v>
      </c>
      <c r="D575" s="39" t="str">
        <f t="shared" si="73"/>
        <v/>
      </c>
      <c r="E575" s="37" t="str">
        <f t="shared" si="66"/>
        <v/>
      </c>
      <c r="F575" s="40" t="str">
        <f t="shared" si="67"/>
        <v/>
      </c>
      <c r="G575" s="31" t="str">
        <f t="shared" si="68"/>
        <v/>
      </c>
      <c r="H575" s="38">
        <f t="shared" si="69"/>
        <v>0</v>
      </c>
      <c r="I575" s="38">
        <f t="shared" si="70"/>
        <v>0</v>
      </c>
      <c r="J575" s="100" t="str">
        <f t="shared" si="71"/>
        <v/>
      </c>
    </row>
    <row r="576" spans="2:10" x14ac:dyDescent="0.35">
      <c r="B576" s="4">
        <f t="shared" si="72"/>
        <v>0</v>
      </c>
      <c r="D576" s="39" t="str">
        <f t="shared" si="73"/>
        <v/>
      </c>
      <c r="E576" s="37" t="str">
        <f t="shared" si="66"/>
        <v/>
      </c>
      <c r="F576" s="40" t="str">
        <f t="shared" si="67"/>
        <v/>
      </c>
      <c r="G576" s="31" t="str">
        <f t="shared" si="68"/>
        <v/>
      </c>
      <c r="H576" s="38">
        <f t="shared" si="69"/>
        <v>0</v>
      </c>
      <c r="I576" s="38">
        <f t="shared" si="70"/>
        <v>0</v>
      </c>
      <c r="J576" s="100" t="str">
        <f t="shared" si="71"/>
        <v/>
      </c>
    </row>
    <row r="577" spans="2:10" x14ac:dyDescent="0.35">
      <c r="B577" s="4">
        <f t="shared" si="72"/>
        <v>0</v>
      </c>
      <c r="D577" s="39" t="str">
        <f t="shared" si="73"/>
        <v/>
      </c>
      <c r="E577" s="37" t="str">
        <f t="shared" si="66"/>
        <v/>
      </c>
      <c r="F577" s="40" t="str">
        <f t="shared" si="67"/>
        <v/>
      </c>
      <c r="G577" s="31" t="str">
        <f t="shared" si="68"/>
        <v/>
      </c>
      <c r="H577" s="38">
        <f t="shared" si="69"/>
        <v>0</v>
      </c>
      <c r="I577" s="38">
        <f t="shared" si="70"/>
        <v>0</v>
      </c>
      <c r="J577" s="100" t="str">
        <f t="shared" si="71"/>
        <v/>
      </c>
    </row>
    <row r="578" spans="2:10" x14ac:dyDescent="0.35">
      <c r="B578" s="4">
        <f t="shared" si="72"/>
        <v>0</v>
      </c>
      <c r="D578" s="39" t="str">
        <f t="shared" si="73"/>
        <v/>
      </c>
      <c r="E578" s="37" t="str">
        <f t="shared" si="66"/>
        <v/>
      </c>
      <c r="F578" s="40" t="str">
        <f t="shared" si="67"/>
        <v/>
      </c>
      <c r="G578" s="31" t="str">
        <f t="shared" si="68"/>
        <v/>
      </c>
      <c r="H578" s="38">
        <f t="shared" si="69"/>
        <v>0</v>
      </c>
      <c r="I578" s="38">
        <f t="shared" si="70"/>
        <v>0</v>
      </c>
      <c r="J578" s="100" t="str">
        <f t="shared" si="71"/>
        <v/>
      </c>
    </row>
    <row r="579" spans="2:10" x14ac:dyDescent="0.35">
      <c r="B579" s="4">
        <f t="shared" si="72"/>
        <v>0</v>
      </c>
      <c r="D579" s="39" t="str">
        <f t="shared" si="73"/>
        <v/>
      </c>
      <c r="E579" s="37" t="str">
        <f t="shared" si="66"/>
        <v/>
      </c>
      <c r="F579" s="40" t="str">
        <f t="shared" si="67"/>
        <v/>
      </c>
      <c r="G579" s="31" t="str">
        <f t="shared" si="68"/>
        <v/>
      </c>
      <c r="H579" s="38">
        <f t="shared" si="69"/>
        <v>0</v>
      </c>
      <c r="I579" s="38">
        <f t="shared" si="70"/>
        <v>0</v>
      </c>
      <c r="J579" s="100" t="str">
        <f t="shared" si="71"/>
        <v/>
      </c>
    </row>
    <row r="580" spans="2:10" x14ac:dyDescent="0.35">
      <c r="B580" s="4">
        <f t="shared" si="72"/>
        <v>0</v>
      </c>
      <c r="D580" s="39" t="str">
        <f t="shared" si="73"/>
        <v/>
      </c>
      <c r="E580" s="37" t="str">
        <f t="shared" si="66"/>
        <v/>
      </c>
      <c r="F580" s="40" t="str">
        <f t="shared" si="67"/>
        <v/>
      </c>
      <c r="G580" s="31" t="str">
        <f t="shared" si="68"/>
        <v/>
      </c>
      <c r="H580" s="38">
        <f t="shared" si="69"/>
        <v>0</v>
      </c>
      <c r="I580" s="38">
        <f t="shared" si="70"/>
        <v>0</v>
      </c>
      <c r="J580" s="100" t="str">
        <f t="shared" si="71"/>
        <v/>
      </c>
    </row>
    <row r="581" spans="2:10" x14ac:dyDescent="0.35">
      <c r="B581" s="4">
        <f t="shared" si="72"/>
        <v>0</v>
      </c>
      <c r="D581" s="39" t="str">
        <f t="shared" si="73"/>
        <v/>
      </c>
      <c r="E581" s="37" t="str">
        <f t="shared" si="66"/>
        <v/>
      </c>
      <c r="F581" s="40" t="str">
        <f t="shared" si="67"/>
        <v/>
      </c>
      <c r="G581" s="31" t="str">
        <f t="shared" si="68"/>
        <v/>
      </c>
      <c r="H581" s="38">
        <f t="shared" si="69"/>
        <v>0</v>
      </c>
      <c r="I581" s="38">
        <f t="shared" si="70"/>
        <v>0</v>
      </c>
      <c r="J581" s="100" t="str">
        <f t="shared" si="71"/>
        <v/>
      </c>
    </row>
    <row r="582" spans="2:10" x14ac:dyDescent="0.35">
      <c r="B582" s="4">
        <f t="shared" si="72"/>
        <v>0</v>
      </c>
      <c r="D582" s="39" t="str">
        <f t="shared" si="73"/>
        <v/>
      </c>
      <c r="E582" s="37" t="str">
        <f t="shared" si="66"/>
        <v/>
      </c>
      <c r="F582" s="40" t="str">
        <f t="shared" si="67"/>
        <v/>
      </c>
      <c r="G582" s="31" t="str">
        <f t="shared" si="68"/>
        <v/>
      </c>
      <c r="H582" s="38">
        <f t="shared" si="69"/>
        <v>0</v>
      </c>
      <c r="I582" s="38">
        <f t="shared" si="70"/>
        <v>0</v>
      </c>
      <c r="J582" s="100" t="str">
        <f t="shared" si="71"/>
        <v/>
      </c>
    </row>
    <row r="583" spans="2:10" x14ac:dyDescent="0.35">
      <c r="B583" s="4">
        <f t="shared" si="72"/>
        <v>0</v>
      </c>
      <c r="D583" s="39" t="str">
        <f t="shared" si="73"/>
        <v/>
      </c>
      <c r="E583" s="37" t="str">
        <f t="shared" si="66"/>
        <v/>
      </c>
      <c r="F583" s="40" t="str">
        <f t="shared" si="67"/>
        <v/>
      </c>
      <c r="G583" s="31" t="str">
        <f t="shared" si="68"/>
        <v/>
      </c>
      <c r="H583" s="38">
        <f t="shared" si="69"/>
        <v>0</v>
      </c>
      <c r="I583" s="38">
        <f t="shared" si="70"/>
        <v>0</v>
      </c>
      <c r="J583" s="100" t="str">
        <f t="shared" si="71"/>
        <v/>
      </c>
    </row>
    <row r="584" spans="2:10" x14ac:dyDescent="0.35">
      <c r="B584" s="4">
        <f t="shared" si="72"/>
        <v>0</v>
      </c>
      <c r="D584" s="39" t="str">
        <f t="shared" si="73"/>
        <v/>
      </c>
      <c r="E584" s="37" t="str">
        <f t="shared" si="66"/>
        <v/>
      </c>
      <c r="F584" s="40" t="str">
        <f t="shared" si="67"/>
        <v/>
      </c>
      <c r="G584" s="31" t="str">
        <f t="shared" si="68"/>
        <v/>
      </c>
      <c r="H584" s="38">
        <f t="shared" si="69"/>
        <v>0</v>
      </c>
      <c r="I584" s="38">
        <f t="shared" si="70"/>
        <v>0</v>
      </c>
      <c r="J584" s="100" t="str">
        <f t="shared" si="71"/>
        <v/>
      </c>
    </row>
    <row r="585" spans="2:10" x14ac:dyDescent="0.35">
      <c r="B585" s="4">
        <f t="shared" si="72"/>
        <v>0</v>
      </c>
      <c r="D585" s="39" t="str">
        <f t="shared" si="73"/>
        <v/>
      </c>
      <c r="E585" s="37" t="str">
        <f t="shared" ref="E585:E648" si="74">IFERROR(IF(Filter_BB="","",VLOOKUP(D585&amp;Filter_BB,T_Jurnal,5,0)),"")</f>
        <v/>
      </c>
      <c r="F585" s="40" t="str">
        <f t="shared" ref="F585:F648" si="75">IF(E585="","",VLOOKUP(D585&amp;Filter_BB,T_Jurnal,6,0))</f>
        <v/>
      </c>
      <c r="G585" s="31" t="str">
        <f t="shared" ref="G585:G648" si="76">IF(E585="","",VLOOKUP(D585&amp;Filter_BB,T_Jurnal,7,0))</f>
        <v/>
      </c>
      <c r="H585" s="38">
        <f t="shared" ref="H585:H648" si="77">IF(E585="",0,VLOOKUP(D585&amp;Filter_BB,T_Jurnal,10,0))</f>
        <v>0</v>
      </c>
      <c r="I585" s="38">
        <f t="shared" ref="I585:I648" si="78">IF(E585="",0,VLOOKUP(D585&amp;Filter_BB,T_Jurnal,11,0))</f>
        <v>0</v>
      </c>
      <c r="J585" s="100" t="str">
        <f t="shared" si="71"/>
        <v/>
      </c>
    </row>
    <row r="586" spans="2:10" x14ac:dyDescent="0.35">
      <c r="B586" s="4">
        <f t="shared" si="72"/>
        <v>0</v>
      </c>
      <c r="D586" s="39" t="str">
        <f t="shared" si="73"/>
        <v/>
      </c>
      <c r="E586" s="37" t="str">
        <f t="shared" si="74"/>
        <v/>
      </c>
      <c r="F586" s="40" t="str">
        <f t="shared" si="75"/>
        <v/>
      </c>
      <c r="G586" s="31" t="str">
        <f t="shared" si="76"/>
        <v/>
      </c>
      <c r="H586" s="38">
        <f t="shared" si="77"/>
        <v>0</v>
      </c>
      <c r="I586" s="38">
        <f t="shared" si="78"/>
        <v>0</v>
      </c>
      <c r="J586" s="100" t="str">
        <f t="shared" ref="J586:J649" si="79">IF(E585="","",IF($M$3="Db",J585+H586-I586,J585+I586-H586))</f>
        <v/>
      </c>
    </row>
    <row r="587" spans="2:10" x14ac:dyDescent="0.35">
      <c r="B587" s="4">
        <f t="shared" si="72"/>
        <v>0</v>
      </c>
      <c r="D587" s="39" t="str">
        <f t="shared" si="73"/>
        <v/>
      </c>
      <c r="E587" s="37" t="str">
        <f t="shared" si="74"/>
        <v/>
      </c>
      <c r="F587" s="40" t="str">
        <f t="shared" si="75"/>
        <v/>
      </c>
      <c r="G587" s="31" t="str">
        <f t="shared" si="76"/>
        <v/>
      </c>
      <c r="H587" s="38">
        <f t="shared" si="77"/>
        <v>0</v>
      </c>
      <c r="I587" s="38">
        <f t="shared" si="78"/>
        <v>0</v>
      </c>
      <c r="J587" s="100" t="str">
        <f t="shared" si="79"/>
        <v/>
      </c>
    </row>
    <row r="588" spans="2:10" x14ac:dyDescent="0.35">
      <c r="B588" s="4">
        <f t="shared" si="72"/>
        <v>0</v>
      </c>
      <c r="D588" s="39" t="str">
        <f t="shared" si="73"/>
        <v/>
      </c>
      <c r="E588" s="37" t="str">
        <f t="shared" si="74"/>
        <v/>
      </c>
      <c r="F588" s="40" t="str">
        <f t="shared" si="75"/>
        <v/>
      </c>
      <c r="G588" s="31" t="str">
        <f t="shared" si="76"/>
        <v/>
      </c>
      <c r="H588" s="38">
        <f t="shared" si="77"/>
        <v>0</v>
      </c>
      <c r="I588" s="38">
        <f t="shared" si="78"/>
        <v>0</v>
      </c>
      <c r="J588" s="100" t="str">
        <f t="shared" si="79"/>
        <v/>
      </c>
    </row>
    <row r="589" spans="2:10" x14ac:dyDescent="0.35">
      <c r="B589" s="4">
        <f t="shared" si="72"/>
        <v>0</v>
      </c>
      <c r="D589" s="39" t="str">
        <f t="shared" si="73"/>
        <v/>
      </c>
      <c r="E589" s="37" t="str">
        <f t="shared" si="74"/>
        <v/>
      </c>
      <c r="F589" s="40" t="str">
        <f t="shared" si="75"/>
        <v/>
      </c>
      <c r="G589" s="31" t="str">
        <f t="shared" si="76"/>
        <v/>
      </c>
      <c r="H589" s="38">
        <f t="shared" si="77"/>
        <v>0</v>
      </c>
      <c r="I589" s="38">
        <f t="shared" si="78"/>
        <v>0</v>
      </c>
      <c r="J589" s="100" t="str">
        <f t="shared" si="79"/>
        <v/>
      </c>
    </row>
    <row r="590" spans="2:10" x14ac:dyDescent="0.35">
      <c r="B590" s="4">
        <f t="shared" si="72"/>
        <v>0</v>
      </c>
      <c r="D590" s="39" t="str">
        <f t="shared" si="73"/>
        <v/>
      </c>
      <c r="E590" s="37" t="str">
        <f t="shared" si="74"/>
        <v/>
      </c>
      <c r="F590" s="40" t="str">
        <f t="shared" si="75"/>
        <v/>
      </c>
      <c r="G590" s="31" t="str">
        <f t="shared" si="76"/>
        <v/>
      </c>
      <c r="H590" s="38">
        <f t="shared" si="77"/>
        <v>0</v>
      </c>
      <c r="I590" s="38">
        <f t="shared" si="78"/>
        <v>0</v>
      </c>
      <c r="J590" s="100" t="str">
        <f t="shared" si="79"/>
        <v/>
      </c>
    </row>
    <row r="591" spans="2:10" x14ac:dyDescent="0.35">
      <c r="B591" s="4">
        <f t="shared" si="72"/>
        <v>0</v>
      </c>
      <c r="D591" s="39" t="str">
        <f t="shared" si="73"/>
        <v/>
      </c>
      <c r="E591" s="37" t="str">
        <f t="shared" si="74"/>
        <v/>
      </c>
      <c r="F591" s="40" t="str">
        <f t="shared" si="75"/>
        <v/>
      </c>
      <c r="G591" s="31" t="str">
        <f t="shared" si="76"/>
        <v/>
      </c>
      <c r="H591" s="38">
        <f t="shared" si="77"/>
        <v>0</v>
      </c>
      <c r="I591" s="38">
        <f t="shared" si="78"/>
        <v>0</v>
      </c>
      <c r="J591" s="100" t="str">
        <f t="shared" si="79"/>
        <v/>
      </c>
    </row>
    <row r="592" spans="2:10" x14ac:dyDescent="0.35">
      <c r="B592" s="4">
        <f t="shared" si="72"/>
        <v>0</v>
      </c>
      <c r="D592" s="39" t="str">
        <f t="shared" si="73"/>
        <v/>
      </c>
      <c r="E592" s="37" t="str">
        <f t="shared" si="74"/>
        <v/>
      </c>
      <c r="F592" s="40" t="str">
        <f t="shared" si="75"/>
        <v/>
      </c>
      <c r="G592" s="31" t="str">
        <f t="shared" si="76"/>
        <v/>
      </c>
      <c r="H592" s="38">
        <f t="shared" si="77"/>
        <v>0</v>
      </c>
      <c r="I592" s="38">
        <f t="shared" si="78"/>
        <v>0</v>
      </c>
      <c r="J592" s="100" t="str">
        <f t="shared" si="79"/>
        <v/>
      </c>
    </row>
    <row r="593" spans="2:10" x14ac:dyDescent="0.35">
      <c r="B593" s="4">
        <f t="shared" si="72"/>
        <v>0</v>
      </c>
      <c r="D593" s="39" t="str">
        <f t="shared" si="73"/>
        <v/>
      </c>
      <c r="E593" s="37" t="str">
        <f t="shared" si="74"/>
        <v/>
      </c>
      <c r="F593" s="40" t="str">
        <f t="shared" si="75"/>
        <v/>
      </c>
      <c r="G593" s="31" t="str">
        <f t="shared" si="76"/>
        <v/>
      </c>
      <c r="H593" s="38">
        <f t="shared" si="77"/>
        <v>0</v>
      </c>
      <c r="I593" s="38">
        <f t="shared" si="78"/>
        <v>0</v>
      </c>
      <c r="J593" s="100" t="str">
        <f t="shared" si="79"/>
        <v/>
      </c>
    </row>
    <row r="594" spans="2:10" x14ac:dyDescent="0.35">
      <c r="B594" s="4">
        <f t="shared" si="72"/>
        <v>0</v>
      </c>
      <c r="D594" s="39" t="str">
        <f t="shared" si="73"/>
        <v/>
      </c>
      <c r="E594" s="37" t="str">
        <f t="shared" si="74"/>
        <v/>
      </c>
      <c r="F594" s="40" t="str">
        <f t="shared" si="75"/>
        <v/>
      </c>
      <c r="G594" s="31" t="str">
        <f t="shared" si="76"/>
        <v/>
      </c>
      <c r="H594" s="38">
        <f t="shared" si="77"/>
        <v>0</v>
      </c>
      <c r="I594" s="38">
        <f t="shared" si="78"/>
        <v>0</v>
      </c>
      <c r="J594" s="100" t="str">
        <f t="shared" si="79"/>
        <v/>
      </c>
    </row>
    <row r="595" spans="2:10" x14ac:dyDescent="0.35">
      <c r="B595" s="4">
        <f t="shared" si="72"/>
        <v>0</v>
      </c>
      <c r="D595" s="39" t="str">
        <f t="shared" si="73"/>
        <v/>
      </c>
      <c r="E595" s="37" t="str">
        <f t="shared" si="74"/>
        <v/>
      </c>
      <c r="F595" s="40" t="str">
        <f t="shared" si="75"/>
        <v/>
      </c>
      <c r="G595" s="31" t="str">
        <f t="shared" si="76"/>
        <v/>
      </c>
      <c r="H595" s="38">
        <f t="shared" si="77"/>
        <v>0</v>
      </c>
      <c r="I595" s="38">
        <f t="shared" si="78"/>
        <v>0</v>
      </c>
      <c r="J595" s="100" t="str">
        <f t="shared" si="79"/>
        <v/>
      </c>
    </row>
    <row r="596" spans="2:10" x14ac:dyDescent="0.35">
      <c r="B596" s="4">
        <f t="shared" si="72"/>
        <v>0</v>
      </c>
      <c r="D596" s="39" t="str">
        <f t="shared" si="73"/>
        <v/>
      </c>
      <c r="E596" s="37" t="str">
        <f t="shared" si="74"/>
        <v/>
      </c>
      <c r="F596" s="40" t="str">
        <f t="shared" si="75"/>
        <v/>
      </c>
      <c r="G596" s="31" t="str">
        <f t="shared" si="76"/>
        <v/>
      </c>
      <c r="H596" s="38">
        <f t="shared" si="77"/>
        <v>0</v>
      </c>
      <c r="I596" s="38">
        <f t="shared" si="78"/>
        <v>0</v>
      </c>
      <c r="J596" s="100" t="str">
        <f t="shared" si="79"/>
        <v/>
      </c>
    </row>
    <row r="597" spans="2:10" x14ac:dyDescent="0.35">
      <c r="B597" s="4">
        <f t="shared" si="72"/>
        <v>0</v>
      </c>
      <c r="D597" s="39" t="str">
        <f t="shared" si="73"/>
        <v/>
      </c>
      <c r="E597" s="37" t="str">
        <f t="shared" si="74"/>
        <v/>
      </c>
      <c r="F597" s="40" t="str">
        <f t="shared" si="75"/>
        <v/>
      </c>
      <c r="G597" s="31" t="str">
        <f t="shared" si="76"/>
        <v/>
      </c>
      <c r="H597" s="38">
        <f t="shared" si="77"/>
        <v>0</v>
      </c>
      <c r="I597" s="38">
        <f t="shared" si="78"/>
        <v>0</v>
      </c>
      <c r="J597" s="100" t="str">
        <f t="shared" si="79"/>
        <v/>
      </c>
    </row>
    <row r="598" spans="2:10" x14ac:dyDescent="0.35">
      <c r="B598" s="4">
        <f t="shared" si="72"/>
        <v>0</v>
      </c>
      <c r="D598" s="39" t="str">
        <f t="shared" si="73"/>
        <v/>
      </c>
      <c r="E598" s="37" t="str">
        <f t="shared" si="74"/>
        <v/>
      </c>
      <c r="F598" s="40" t="str">
        <f t="shared" si="75"/>
        <v/>
      </c>
      <c r="G598" s="31" t="str">
        <f t="shared" si="76"/>
        <v/>
      </c>
      <c r="H598" s="38">
        <f t="shared" si="77"/>
        <v>0</v>
      </c>
      <c r="I598" s="38">
        <f t="shared" si="78"/>
        <v>0</v>
      </c>
      <c r="J598" s="100" t="str">
        <f t="shared" si="79"/>
        <v/>
      </c>
    </row>
    <row r="599" spans="2:10" x14ac:dyDescent="0.35">
      <c r="B599" s="4">
        <f t="shared" si="72"/>
        <v>0</v>
      </c>
      <c r="D599" s="39" t="str">
        <f t="shared" si="73"/>
        <v/>
      </c>
      <c r="E599" s="37" t="str">
        <f t="shared" si="74"/>
        <v/>
      </c>
      <c r="F599" s="40" t="str">
        <f t="shared" si="75"/>
        <v/>
      </c>
      <c r="G599" s="31" t="str">
        <f t="shared" si="76"/>
        <v/>
      </c>
      <c r="H599" s="38">
        <f t="shared" si="77"/>
        <v>0</v>
      </c>
      <c r="I599" s="38">
        <f t="shared" si="78"/>
        <v>0</v>
      </c>
      <c r="J599" s="100" t="str">
        <f t="shared" si="79"/>
        <v/>
      </c>
    </row>
    <row r="600" spans="2:10" x14ac:dyDescent="0.35">
      <c r="B600" s="4">
        <f t="shared" si="72"/>
        <v>0</v>
      </c>
      <c r="D600" s="39" t="str">
        <f t="shared" si="73"/>
        <v/>
      </c>
      <c r="E600" s="37" t="str">
        <f t="shared" si="74"/>
        <v/>
      </c>
      <c r="F600" s="40" t="str">
        <f t="shared" si="75"/>
        <v/>
      </c>
      <c r="G600" s="31" t="str">
        <f t="shared" si="76"/>
        <v/>
      </c>
      <c r="H600" s="38">
        <f t="shared" si="77"/>
        <v>0</v>
      </c>
      <c r="I600" s="38">
        <f t="shared" si="78"/>
        <v>0</v>
      </c>
      <c r="J600" s="100" t="str">
        <f t="shared" si="79"/>
        <v/>
      </c>
    </row>
    <row r="601" spans="2:10" x14ac:dyDescent="0.35">
      <c r="B601" s="4">
        <f t="shared" si="72"/>
        <v>0</v>
      </c>
      <c r="D601" s="39" t="str">
        <f t="shared" si="73"/>
        <v/>
      </c>
      <c r="E601" s="37" t="str">
        <f t="shared" si="74"/>
        <v/>
      </c>
      <c r="F601" s="40" t="str">
        <f t="shared" si="75"/>
        <v/>
      </c>
      <c r="G601" s="31" t="str">
        <f t="shared" si="76"/>
        <v/>
      </c>
      <c r="H601" s="38">
        <f t="shared" si="77"/>
        <v>0</v>
      </c>
      <c r="I601" s="38">
        <f t="shared" si="78"/>
        <v>0</v>
      </c>
      <c r="J601" s="100" t="str">
        <f t="shared" si="79"/>
        <v/>
      </c>
    </row>
    <row r="602" spans="2:10" x14ac:dyDescent="0.35">
      <c r="B602" s="4">
        <f t="shared" si="72"/>
        <v>0</v>
      </c>
      <c r="D602" s="39" t="str">
        <f t="shared" si="73"/>
        <v/>
      </c>
      <c r="E602" s="37" t="str">
        <f t="shared" si="74"/>
        <v/>
      </c>
      <c r="F602" s="40" t="str">
        <f t="shared" si="75"/>
        <v/>
      </c>
      <c r="G602" s="31" t="str">
        <f t="shared" si="76"/>
        <v/>
      </c>
      <c r="H602" s="38">
        <f t="shared" si="77"/>
        <v>0</v>
      </c>
      <c r="I602" s="38">
        <f t="shared" si="78"/>
        <v>0</v>
      </c>
      <c r="J602" s="100" t="str">
        <f t="shared" si="79"/>
        <v/>
      </c>
    </row>
    <row r="603" spans="2:10" x14ac:dyDescent="0.35">
      <c r="B603" s="4">
        <f t="shared" si="72"/>
        <v>0</v>
      </c>
      <c r="D603" s="39" t="str">
        <f t="shared" si="73"/>
        <v/>
      </c>
      <c r="E603" s="37" t="str">
        <f t="shared" si="74"/>
        <v/>
      </c>
      <c r="F603" s="40" t="str">
        <f t="shared" si="75"/>
        <v/>
      </c>
      <c r="G603" s="31" t="str">
        <f t="shared" si="76"/>
        <v/>
      </c>
      <c r="H603" s="38">
        <f t="shared" si="77"/>
        <v>0</v>
      </c>
      <c r="I603" s="38">
        <f t="shared" si="78"/>
        <v>0</v>
      </c>
      <c r="J603" s="100" t="str">
        <f t="shared" si="79"/>
        <v/>
      </c>
    </row>
    <row r="604" spans="2:10" x14ac:dyDescent="0.35">
      <c r="B604" s="4">
        <f t="shared" si="72"/>
        <v>0</v>
      </c>
      <c r="D604" s="39" t="str">
        <f t="shared" si="73"/>
        <v/>
      </c>
      <c r="E604" s="37" t="str">
        <f t="shared" si="74"/>
        <v/>
      </c>
      <c r="F604" s="40" t="str">
        <f t="shared" si="75"/>
        <v/>
      </c>
      <c r="G604" s="31" t="str">
        <f t="shared" si="76"/>
        <v/>
      </c>
      <c r="H604" s="38">
        <f t="shared" si="77"/>
        <v>0</v>
      </c>
      <c r="I604" s="38">
        <f t="shared" si="78"/>
        <v>0</v>
      </c>
      <c r="J604" s="100" t="str">
        <f t="shared" si="79"/>
        <v/>
      </c>
    </row>
    <row r="605" spans="2:10" x14ac:dyDescent="0.35">
      <c r="B605" s="4">
        <f t="shared" si="72"/>
        <v>0</v>
      </c>
      <c r="D605" s="39" t="str">
        <f t="shared" si="73"/>
        <v/>
      </c>
      <c r="E605" s="37" t="str">
        <f t="shared" si="74"/>
        <v/>
      </c>
      <c r="F605" s="40" t="str">
        <f t="shared" si="75"/>
        <v/>
      </c>
      <c r="G605" s="31" t="str">
        <f t="shared" si="76"/>
        <v/>
      </c>
      <c r="H605" s="38">
        <f t="shared" si="77"/>
        <v>0</v>
      </c>
      <c r="I605" s="38">
        <f t="shared" si="78"/>
        <v>0</v>
      </c>
      <c r="J605" s="100" t="str">
        <f t="shared" si="79"/>
        <v/>
      </c>
    </row>
    <row r="606" spans="2:10" x14ac:dyDescent="0.35">
      <c r="B606" s="4">
        <f t="shared" si="72"/>
        <v>0</v>
      </c>
      <c r="D606" s="39" t="str">
        <f t="shared" si="73"/>
        <v/>
      </c>
      <c r="E606" s="37" t="str">
        <f t="shared" si="74"/>
        <v/>
      </c>
      <c r="F606" s="40" t="str">
        <f t="shared" si="75"/>
        <v/>
      </c>
      <c r="G606" s="31" t="str">
        <f t="shared" si="76"/>
        <v/>
      </c>
      <c r="H606" s="38">
        <f t="shared" si="77"/>
        <v>0</v>
      </c>
      <c r="I606" s="38">
        <f t="shared" si="78"/>
        <v>0</v>
      </c>
      <c r="J606" s="100" t="str">
        <f t="shared" si="79"/>
        <v/>
      </c>
    </row>
    <row r="607" spans="2:10" x14ac:dyDescent="0.35">
      <c r="B607" s="4">
        <f t="shared" si="72"/>
        <v>0</v>
      </c>
      <c r="D607" s="39" t="str">
        <f t="shared" si="73"/>
        <v/>
      </c>
      <c r="E607" s="37" t="str">
        <f t="shared" si="74"/>
        <v/>
      </c>
      <c r="F607" s="40" t="str">
        <f t="shared" si="75"/>
        <v/>
      </c>
      <c r="G607" s="31" t="str">
        <f t="shared" si="76"/>
        <v/>
      </c>
      <c r="H607" s="38">
        <f t="shared" si="77"/>
        <v>0</v>
      </c>
      <c r="I607" s="38">
        <f t="shared" si="78"/>
        <v>0</v>
      </c>
      <c r="J607" s="100" t="str">
        <f t="shared" si="79"/>
        <v/>
      </c>
    </row>
    <row r="608" spans="2:10" x14ac:dyDescent="0.35">
      <c r="B608" s="4">
        <f t="shared" si="72"/>
        <v>0</v>
      </c>
      <c r="D608" s="39" t="str">
        <f t="shared" si="73"/>
        <v/>
      </c>
      <c r="E608" s="37" t="str">
        <f t="shared" si="74"/>
        <v/>
      </c>
      <c r="F608" s="40" t="str">
        <f t="shared" si="75"/>
        <v/>
      </c>
      <c r="G608" s="31" t="str">
        <f t="shared" si="76"/>
        <v/>
      </c>
      <c r="H608" s="38">
        <f t="shared" si="77"/>
        <v>0</v>
      </c>
      <c r="I608" s="38">
        <f t="shared" si="78"/>
        <v>0</v>
      </c>
      <c r="J608" s="100" t="str">
        <f t="shared" si="79"/>
        <v/>
      </c>
    </row>
    <row r="609" spans="2:10" x14ac:dyDescent="0.35">
      <c r="B609" s="4">
        <f t="shared" si="72"/>
        <v>0</v>
      </c>
      <c r="D609" s="39" t="str">
        <f t="shared" si="73"/>
        <v/>
      </c>
      <c r="E609" s="37" t="str">
        <f t="shared" si="74"/>
        <v/>
      </c>
      <c r="F609" s="40" t="str">
        <f t="shared" si="75"/>
        <v/>
      </c>
      <c r="G609" s="31" t="str">
        <f t="shared" si="76"/>
        <v/>
      </c>
      <c r="H609" s="38">
        <f t="shared" si="77"/>
        <v>0</v>
      </c>
      <c r="I609" s="38">
        <f t="shared" si="78"/>
        <v>0</v>
      </c>
      <c r="J609" s="100" t="str">
        <f t="shared" si="79"/>
        <v/>
      </c>
    </row>
    <row r="610" spans="2:10" x14ac:dyDescent="0.35">
      <c r="B610" s="4">
        <f t="shared" si="72"/>
        <v>0</v>
      </c>
      <c r="D610" s="39" t="str">
        <f t="shared" si="73"/>
        <v/>
      </c>
      <c r="E610" s="37" t="str">
        <f t="shared" si="74"/>
        <v/>
      </c>
      <c r="F610" s="40" t="str">
        <f t="shared" si="75"/>
        <v/>
      </c>
      <c r="G610" s="31" t="str">
        <f t="shared" si="76"/>
        <v/>
      </c>
      <c r="H610" s="38">
        <f t="shared" si="77"/>
        <v>0</v>
      </c>
      <c r="I610" s="38">
        <f t="shared" si="78"/>
        <v>0</v>
      </c>
      <c r="J610" s="100" t="str">
        <f t="shared" si="79"/>
        <v/>
      </c>
    </row>
    <row r="611" spans="2:10" x14ac:dyDescent="0.35">
      <c r="B611" s="4">
        <f t="shared" si="72"/>
        <v>0</v>
      </c>
      <c r="D611" s="39" t="str">
        <f t="shared" si="73"/>
        <v/>
      </c>
      <c r="E611" s="37" t="str">
        <f t="shared" si="74"/>
        <v/>
      </c>
      <c r="F611" s="40" t="str">
        <f t="shared" si="75"/>
        <v/>
      </c>
      <c r="G611" s="31" t="str">
        <f t="shared" si="76"/>
        <v/>
      </c>
      <c r="H611" s="38">
        <f t="shared" si="77"/>
        <v>0</v>
      </c>
      <c r="I611" s="38">
        <f t="shared" si="78"/>
        <v>0</v>
      </c>
      <c r="J611" s="100" t="str">
        <f t="shared" si="79"/>
        <v/>
      </c>
    </row>
    <row r="612" spans="2:10" x14ac:dyDescent="0.35">
      <c r="B612" s="4">
        <f t="shared" si="72"/>
        <v>0</v>
      </c>
      <c r="D612" s="39" t="str">
        <f t="shared" si="73"/>
        <v/>
      </c>
      <c r="E612" s="37" t="str">
        <f t="shared" si="74"/>
        <v/>
      </c>
      <c r="F612" s="40" t="str">
        <f t="shared" si="75"/>
        <v/>
      </c>
      <c r="G612" s="31" t="str">
        <f t="shared" si="76"/>
        <v/>
      </c>
      <c r="H612" s="38">
        <f t="shared" si="77"/>
        <v>0</v>
      </c>
      <c r="I612" s="38">
        <f t="shared" si="78"/>
        <v>0</v>
      </c>
      <c r="J612" s="100" t="str">
        <f t="shared" si="79"/>
        <v/>
      </c>
    </row>
    <row r="613" spans="2:10" x14ac:dyDescent="0.35">
      <c r="B613" s="4">
        <f t="shared" ref="B613:B676" si="80">IF(E613="",0,1)</f>
        <v>0</v>
      </c>
      <c r="D613" s="39" t="str">
        <f t="shared" ref="D613:D676" si="81">IF(E612="","",D612+1)</f>
        <v/>
      </c>
      <c r="E613" s="37" t="str">
        <f t="shared" si="74"/>
        <v/>
      </c>
      <c r="F613" s="40" t="str">
        <f t="shared" si="75"/>
        <v/>
      </c>
      <c r="G613" s="31" t="str">
        <f t="shared" si="76"/>
        <v/>
      </c>
      <c r="H613" s="38">
        <f t="shared" si="77"/>
        <v>0</v>
      </c>
      <c r="I613" s="38">
        <f t="shared" si="78"/>
        <v>0</v>
      </c>
      <c r="J613" s="100" t="str">
        <f t="shared" si="79"/>
        <v/>
      </c>
    </row>
    <row r="614" spans="2:10" x14ac:dyDescent="0.35">
      <c r="B614" s="4">
        <f t="shared" si="80"/>
        <v>0</v>
      </c>
      <c r="D614" s="39" t="str">
        <f t="shared" si="81"/>
        <v/>
      </c>
      <c r="E614" s="37" t="str">
        <f t="shared" si="74"/>
        <v/>
      </c>
      <c r="F614" s="40" t="str">
        <f t="shared" si="75"/>
        <v/>
      </c>
      <c r="G614" s="31" t="str">
        <f t="shared" si="76"/>
        <v/>
      </c>
      <c r="H614" s="38">
        <f t="shared" si="77"/>
        <v>0</v>
      </c>
      <c r="I614" s="38">
        <f t="shared" si="78"/>
        <v>0</v>
      </c>
      <c r="J614" s="100" t="str">
        <f t="shared" si="79"/>
        <v/>
      </c>
    </row>
    <row r="615" spans="2:10" x14ac:dyDescent="0.35">
      <c r="B615" s="4">
        <f t="shared" si="80"/>
        <v>0</v>
      </c>
      <c r="D615" s="39" t="str">
        <f t="shared" si="81"/>
        <v/>
      </c>
      <c r="E615" s="37" t="str">
        <f t="shared" si="74"/>
        <v/>
      </c>
      <c r="F615" s="40" t="str">
        <f t="shared" si="75"/>
        <v/>
      </c>
      <c r="G615" s="31" t="str">
        <f t="shared" si="76"/>
        <v/>
      </c>
      <c r="H615" s="38">
        <f t="shared" si="77"/>
        <v>0</v>
      </c>
      <c r="I615" s="38">
        <f t="shared" si="78"/>
        <v>0</v>
      </c>
      <c r="J615" s="100" t="str">
        <f t="shared" si="79"/>
        <v/>
      </c>
    </row>
    <row r="616" spans="2:10" x14ac:dyDescent="0.35">
      <c r="B616" s="4">
        <f t="shared" si="80"/>
        <v>0</v>
      </c>
      <c r="D616" s="39" t="str">
        <f t="shared" si="81"/>
        <v/>
      </c>
      <c r="E616" s="37" t="str">
        <f t="shared" si="74"/>
        <v/>
      </c>
      <c r="F616" s="40" t="str">
        <f t="shared" si="75"/>
        <v/>
      </c>
      <c r="G616" s="31" t="str">
        <f t="shared" si="76"/>
        <v/>
      </c>
      <c r="H616" s="38">
        <f t="shared" si="77"/>
        <v>0</v>
      </c>
      <c r="I616" s="38">
        <f t="shared" si="78"/>
        <v>0</v>
      </c>
      <c r="J616" s="100" t="str">
        <f t="shared" si="79"/>
        <v/>
      </c>
    </row>
    <row r="617" spans="2:10" x14ac:dyDescent="0.35">
      <c r="B617" s="4">
        <f t="shared" si="80"/>
        <v>0</v>
      </c>
      <c r="D617" s="39" t="str">
        <f t="shared" si="81"/>
        <v/>
      </c>
      <c r="E617" s="37" t="str">
        <f t="shared" si="74"/>
        <v/>
      </c>
      <c r="F617" s="40" t="str">
        <f t="shared" si="75"/>
        <v/>
      </c>
      <c r="G617" s="31" t="str">
        <f t="shared" si="76"/>
        <v/>
      </c>
      <c r="H617" s="38">
        <f t="shared" si="77"/>
        <v>0</v>
      </c>
      <c r="I617" s="38">
        <f t="shared" si="78"/>
        <v>0</v>
      </c>
      <c r="J617" s="100" t="str">
        <f t="shared" si="79"/>
        <v/>
      </c>
    </row>
    <row r="618" spans="2:10" x14ac:dyDescent="0.35">
      <c r="B618" s="4">
        <f t="shared" si="80"/>
        <v>0</v>
      </c>
      <c r="D618" s="39" t="str">
        <f t="shared" si="81"/>
        <v/>
      </c>
      <c r="E618" s="37" t="str">
        <f t="shared" si="74"/>
        <v/>
      </c>
      <c r="F618" s="40" t="str">
        <f t="shared" si="75"/>
        <v/>
      </c>
      <c r="G618" s="31" t="str">
        <f t="shared" si="76"/>
        <v/>
      </c>
      <c r="H618" s="38">
        <f t="shared" si="77"/>
        <v>0</v>
      </c>
      <c r="I618" s="38">
        <f t="shared" si="78"/>
        <v>0</v>
      </c>
      <c r="J618" s="100" t="str">
        <f t="shared" si="79"/>
        <v/>
      </c>
    </row>
    <row r="619" spans="2:10" x14ac:dyDescent="0.35">
      <c r="B619" s="4">
        <f t="shared" si="80"/>
        <v>0</v>
      </c>
      <c r="D619" s="39" t="str">
        <f t="shared" si="81"/>
        <v/>
      </c>
      <c r="E619" s="37" t="str">
        <f t="shared" si="74"/>
        <v/>
      </c>
      <c r="F619" s="40" t="str">
        <f t="shared" si="75"/>
        <v/>
      </c>
      <c r="G619" s="31" t="str">
        <f t="shared" si="76"/>
        <v/>
      </c>
      <c r="H619" s="38">
        <f t="shared" si="77"/>
        <v>0</v>
      </c>
      <c r="I619" s="38">
        <f t="shared" si="78"/>
        <v>0</v>
      </c>
      <c r="J619" s="100" t="str">
        <f t="shared" si="79"/>
        <v/>
      </c>
    </row>
    <row r="620" spans="2:10" x14ac:dyDescent="0.35">
      <c r="B620" s="4">
        <f t="shared" si="80"/>
        <v>0</v>
      </c>
      <c r="D620" s="39" t="str">
        <f t="shared" si="81"/>
        <v/>
      </c>
      <c r="E620" s="37" t="str">
        <f t="shared" si="74"/>
        <v/>
      </c>
      <c r="F620" s="40" t="str">
        <f t="shared" si="75"/>
        <v/>
      </c>
      <c r="G620" s="31" t="str">
        <f t="shared" si="76"/>
        <v/>
      </c>
      <c r="H620" s="38">
        <f t="shared" si="77"/>
        <v>0</v>
      </c>
      <c r="I620" s="38">
        <f t="shared" si="78"/>
        <v>0</v>
      </c>
      <c r="J620" s="100" t="str">
        <f t="shared" si="79"/>
        <v/>
      </c>
    </row>
    <row r="621" spans="2:10" x14ac:dyDescent="0.35">
      <c r="B621" s="4">
        <f t="shared" si="80"/>
        <v>0</v>
      </c>
      <c r="D621" s="39" t="str">
        <f t="shared" si="81"/>
        <v/>
      </c>
      <c r="E621" s="37" t="str">
        <f t="shared" si="74"/>
        <v/>
      </c>
      <c r="F621" s="40" t="str">
        <f t="shared" si="75"/>
        <v/>
      </c>
      <c r="G621" s="31" t="str">
        <f t="shared" si="76"/>
        <v/>
      </c>
      <c r="H621" s="38">
        <f t="shared" si="77"/>
        <v>0</v>
      </c>
      <c r="I621" s="38">
        <f t="shared" si="78"/>
        <v>0</v>
      </c>
      <c r="J621" s="100" t="str">
        <f t="shared" si="79"/>
        <v/>
      </c>
    </row>
    <row r="622" spans="2:10" x14ac:dyDescent="0.35">
      <c r="B622" s="4">
        <f t="shared" si="80"/>
        <v>0</v>
      </c>
      <c r="D622" s="39" t="str">
        <f t="shared" si="81"/>
        <v/>
      </c>
      <c r="E622" s="37" t="str">
        <f t="shared" si="74"/>
        <v/>
      </c>
      <c r="F622" s="40" t="str">
        <f t="shared" si="75"/>
        <v/>
      </c>
      <c r="G622" s="31" t="str">
        <f t="shared" si="76"/>
        <v/>
      </c>
      <c r="H622" s="38">
        <f t="shared" si="77"/>
        <v>0</v>
      </c>
      <c r="I622" s="38">
        <f t="shared" si="78"/>
        <v>0</v>
      </c>
      <c r="J622" s="100" t="str">
        <f t="shared" si="79"/>
        <v/>
      </c>
    </row>
    <row r="623" spans="2:10" x14ac:dyDescent="0.35">
      <c r="B623" s="4">
        <f t="shared" si="80"/>
        <v>0</v>
      </c>
      <c r="D623" s="39" t="str">
        <f t="shared" si="81"/>
        <v/>
      </c>
      <c r="E623" s="37" t="str">
        <f t="shared" si="74"/>
        <v/>
      </c>
      <c r="F623" s="40" t="str">
        <f t="shared" si="75"/>
        <v/>
      </c>
      <c r="G623" s="31" t="str">
        <f t="shared" si="76"/>
        <v/>
      </c>
      <c r="H623" s="38">
        <f t="shared" si="77"/>
        <v>0</v>
      </c>
      <c r="I623" s="38">
        <f t="shared" si="78"/>
        <v>0</v>
      </c>
      <c r="J623" s="100" t="str">
        <f t="shared" si="79"/>
        <v/>
      </c>
    </row>
    <row r="624" spans="2:10" x14ac:dyDescent="0.35">
      <c r="B624" s="4">
        <f t="shared" si="80"/>
        <v>0</v>
      </c>
      <c r="D624" s="39" t="str">
        <f t="shared" si="81"/>
        <v/>
      </c>
      <c r="E624" s="37" t="str">
        <f t="shared" si="74"/>
        <v/>
      </c>
      <c r="F624" s="40" t="str">
        <f t="shared" si="75"/>
        <v/>
      </c>
      <c r="G624" s="31" t="str">
        <f t="shared" si="76"/>
        <v/>
      </c>
      <c r="H624" s="38">
        <f t="shared" si="77"/>
        <v>0</v>
      </c>
      <c r="I624" s="38">
        <f t="shared" si="78"/>
        <v>0</v>
      </c>
      <c r="J624" s="100" t="str">
        <f t="shared" si="79"/>
        <v/>
      </c>
    </row>
    <row r="625" spans="2:10" x14ac:dyDescent="0.35">
      <c r="B625" s="4">
        <f t="shared" si="80"/>
        <v>0</v>
      </c>
      <c r="D625" s="39" t="str">
        <f t="shared" si="81"/>
        <v/>
      </c>
      <c r="E625" s="37" t="str">
        <f t="shared" si="74"/>
        <v/>
      </c>
      <c r="F625" s="40" t="str">
        <f t="shared" si="75"/>
        <v/>
      </c>
      <c r="G625" s="31" t="str">
        <f t="shared" si="76"/>
        <v/>
      </c>
      <c r="H625" s="38">
        <f t="shared" si="77"/>
        <v>0</v>
      </c>
      <c r="I625" s="38">
        <f t="shared" si="78"/>
        <v>0</v>
      </c>
      <c r="J625" s="100" t="str">
        <f t="shared" si="79"/>
        <v/>
      </c>
    </row>
    <row r="626" spans="2:10" x14ac:dyDescent="0.35">
      <c r="B626" s="4">
        <f t="shared" si="80"/>
        <v>0</v>
      </c>
      <c r="D626" s="39" t="str">
        <f t="shared" si="81"/>
        <v/>
      </c>
      <c r="E626" s="37" t="str">
        <f t="shared" si="74"/>
        <v/>
      </c>
      <c r="F626" s="40" t="str">
        <f t="shared" si="75"/>
        <v/>
      </c>
      <c r="G626" s="31" t="str">
        <f t="shared" si="76"/>
        <v/>
      </c>
      <c r="H626" s="38">
        <f t="shared" si="77"/>
        <v>0</v>
      </c>
      <c r="I626" s="38">
        <f t="shared" si="78"/>
        <v>0</v>
      </c>
      <c r="J626" s="100" t="str">
        <f t="shared" si="79"/>
        <v/>
      </c>
    </row>
    <row r="627" spans="2:10" x14ac:dyDescent="0.35">
      <c r="B627" s="4">
        <f t="shared" si="80"/>
        <v>0</v>
      </c>
      <c r="D627" s="39" t="str">
        <f t="shared" si="81"/>
        <v/>
      </c>
      <c r="E627" s="37" t="str">
        <f t="shared" si="74"/>
        <v/>
      </c>
      <c r="F627" s="40" t="str">
        <f t="shared" si="75"/>
        <v/>
      </c>
      <c r="G627" s="31" t="str">
        <f t="shared" si="76"/>
        <v/>
      </c>
      <c r="H627" s="38">
        <f t="shared" si="77"/>
        <v>0</v>
      </c>
      <c r="I627" s="38">
        <f t="shared" si="78"/>
        <v>0</v>
      </c>
      <c r="J627" s="100" t="str">
        <f t="shared" si="79"/>
        <v/>
      </c>
    </row>
    <row r="628" spans="2:10" x14ac:dyDescent="0.35">
      <c r="B628" s="4">
        <f t="shared" si="80"/>
        <v>0</v>
      </c>
      <c r="D628" s="39" t="str">
        <f t="shared" si="81"/>
        <v/>
      </c>
      <c r="E628" s="37" t="str">
        <f t="shared" si="74"/>
        <v/>
      </c>
      <c r="F628" s="40" t="str">
        <f t="shared" si="75"/>
        <v/>
      </c>
      <c r="G628" s="31" t="str">
        <f t="shared" si="76"/>
        <v/>
      </c>
      <c r="H628" s="38">
        <f t="shared" si="77"/>
        <v>0</v>
      </c>
      <c r="I628" s="38">
        <f t="shared" si="78"/>
        <v>0</v>
      </c>
      <c r="J628" s="100" t="str">
        <f t="shared" si="79"/>
        <v/>
      </c>
    </row>
    <row r="629" spans="2:10" x14ac:dyDescent="0.35">
      <c r="B629" s="4">
        <f t="shared" si="80"/>
        <v>0</v>
      </c>
      <c r="D629" s="39" t="str">
        <f t="shared" si="81"/>
        <v/>
      </c>
      <c r="E629" s="37" t="str">
        <f t="shared" si="74"/>
        <v/>
      </c>
      <c r="F629" s="40" t="str">
        <f t="shared" si="75"/>
        <v/>
      </c>
      <c r="G629" s="31" t="str">
        <f t="shared" si="76"/>
        <v/>
      </c>
      <c r="H629" s="38">
        <f t="shared" si="77"/>
        <v>0</v>
      </c>
      <c r="I629" s="38">
        <f t="shared" si="78"/>
        <v>0</v>
      </c>
      <c r="J629" s="100" t="str">
        <f t="shared" si="79"/>
        <v/>
      </c>
    </row>
    <row r="630" spans="2:10" x14ac:dyDescent="0.35">
      <c r="B630" s="4">
        <f t="shared" si="80"/>
        <v>0</v>
      </c>
      <c r="D630" s="39" t="str">
        <f t="shared" si="81"/>
        <v/>
      </c>
      <c r="E630" s="37" t="str">
        <f t="shared" si="74"/>
        <v/>
      </c>
      <c r="F630" s="40" t="str">
        <f t="shared" si="75"/>
        <v/>
      </c>
      <c r="G630" s="31" t="str">
        <f t="shared" si="76"/>
        <v/>
      </c>
      <c r="H630" s="38">
        <f t="shared" si="77"/>
        <v>0</v>
      </c>
      <c r="I630" s="38">
        <f t="shared" si="78"/>
        <v>0</v>
      </c>
      <c r="J630" s="100" t="str">
        <f t="shared" si="79"/>
        <v/>
      </c>
    </row>
    <row r="631" spans="2:10" x14ac:dyDescent="0.35">
      <c r="B631" s="4">
        <f t="shared" si="80"/>
        <v>0</v>
      </c>
      <c r="D631" s="39" t="str">
        <f t="shared" si="81"/>
        <v/>
      </c>
      <c r="E631" s="37" t="str">
        <f t="shared" si="74"/>
        <v/>
      </c>
      <c r="F631" s="40" t="str">
        <f t="shared" si="75"/>
        <v/>
      </c>
      <c r="G631" s="31" t="str">
        <f t="shared" si="76"/>
        <v/>
      </c>
      <c r="H631" s="38">
        <f t="shared" si="77"/>
        <v>0</v>
      </c>
      <c r="I631" s="38">
        <f t="shared" si="78"/>
        <v>0</v>
      </c>
      <c r="J631" s="100" t="str">
        <f t="shared" si="79"/>
        <v/>
      </c>
    </row>
    <row r="632" spans="2:10" x14ac:dyDescent="0.35">
      <c r="B632" s="4">
        <f t="shared" si="80"/>
        <v>0</v>
      </c>
      <c r="D632" s="39" t="str">
        <f t="shared" si="81"/>
        <v/>
      </c>
      <c r="E632" s="37" t="str">
        <f t="shared" si="74"/>
        <v/>
      </c>
      <c r="F632" s="40" t="str">
        <f t="shared" si="75"/>
        <v/>
      </c>
      <c r="G632" s="31" t="str">
        <f t="shared" si="76"/>
        <v/>
      </c>
      <c r="H632" s="38">
        <f t="shared" si="77"/>
        <v>0</v>
      </c>
      <c r="I632" s="38">
        <f t="shared" si="78"/>
        <v>0</v>
      </c>
      <c r="J632" s="100" t="str">
        <f t="shared" si="79"/>
        <v/>
      </c>
    </row>
    <row r="633" spans="2:10" x14ac:dyDescent="0.35">
      <c r="B633" s="4">
        <f t="shared" si="80"/>
        <v>0</v>
      </c>
      <c r="D633" s="39" t="str">
        <f t="shared" si="81"/>
        <v/>
      </c>
      <c r="E633" s="37" t="str">
        <f t="shared" si="74"/>
        <v/>
      </c>
      <c r="F633" s="40" t="str">
        <f t="shared" si="75"/>
        <v/>
      </c>
      <c r="G633" s="31" t="str">
        <f t="shared" si="76"/>
        <v/>
      </c>
      <c r="H633" s="38">
        <f t="shared" si="77"/>
        <v>0</v>
      </c>
      <c r="I633" s="38">
        <f t="shared" si="78"/>
        <v>0</v>
      </c>
      <c r="J633" s="100" t="str">
        <f t="shared" si="79"/>
        <v/>
      </c>
    </row>
    <row r="634" spans="2:10" x14ac:dyDescent="0.35">
      <c r="B634" s="4">
        <f t="shared" si="80"/>
        <v>0</v>
      </c>
      <c r="D634" s="39" t="str">
        <f t="shared" si="81"/>
        <v/>
      </c>
      <c r="E634" s="37" t="str">
        <f t="shared" si="74"/>
        <v/>
      </c>
      <c r="F634" s="40" t="str">
        <f t="shared" si="75"/>
        <v/>
      </c>
      <c r="G634" s="31" t="str">
        <f t="shared" si="76"/>
        <v/>
      </c>
      <c r="H634" s="38">
        <f t="shared" si="77"/>
        <v>0</v>
      </c>
      <c r="I634" s="38">
        <f t="shared" si="78"/>
        <v>0</v>
      </c>
      <c r="J634" s="100" t="str">
        <f t="shared" si="79"/>
        <v/>
      </c>
    </row>
    <row r="635" spans="2:10" x14ac:dyDescent="0.35">
      <c r="B635" s="4">
        <f t="shared" si="80"/>
        <v>0</v>
      </c>
      <c r="D635" s="39" t="str">
        <f t="shared" si="81"/>
        <v/>
      </c>
      <c r="E635" s="37" t="str">
        <f t="shared" si="74"/>
        <v/>
      </c>
      <c r="F635" s="40" t="str">
        <f t="shared" si="75"/>
        <v/>
      </c>
      <c r="G635" s="31" t="str">
        <f t="shared" si="76"/>
        <v/>
      </c>
      <c r="H635" s="38">
        <f t="shared" si="77"/>
        <v>0</v>
      </c>
      <c r="I635" s="38">
        <f t="shared" si="78"/>
        <v>0</v>
      </c>
      <c r="J635" s="100" t="str">
        <f t="shared" si="79"/>
        <v/>
      </c>
    </row>
    <row r="636" spans="2:10" x14ac:dyDescent="0.35">
      <c r="B636" s="4">
        <f t="shared" si="80"/>
        <v>0</v>
      </c>
      <c r="D636" s="39" t="str">
        <f t="shared" si="81"/>
        <v/>
      </c>
      <c r="E636" s="37" t="str">
        <f t="shared" si="74"/>
        <v/>
      </c>
      <c r="F636" s="40" t="str">
        <f t="shared" si="75"/>
        <v/>
      </c>
      <c r="G636" s="31" t="str">
        <f t="shared" si="76"/>
        <v/>
      </c>
      <c r="H636" s="38">
        <f t="shared" si="77"/>
        <v>0</v>
      </c>
      <c r="I636" s="38">
        <f t="shared" si="78"/>
        <v>0</v>
      </c>
      <c r="J636" s="100" t="str">
        <f t="shared" si="79"/>
        <v/>
      </c>
    </row>
    <row r="637" spans="2:10" x14ac:dyDescent="0.35">
      <c r="B637" s="4">
        <f t="shared" si="80"/>
        <v>0</v>
      </c>
      <c r="D637" s="39" t="str">
        <f t="shared" si="81"/>
        <v/>
      </c>
      <c r="E637" s="37" t="str">
        <f t="shared" si="74"/>
        <v/>
      </c>
      <c r="F637" s="40" t="str">
        <f t="shared" si="75"/>
        <v/>
      </c>
      <c r="G637" s="31" t="str">
        <f t="shared" si="76"/>
        <v/>
      </c>
      <c r="H637" s="38">
        <f t="shared" si="77"/>
        <v>0</v>
      </c>
      <c r="I637" s="38">
        <f t="shared" si="78"/>
        <v>0</v>
      </c>
      <c r="J637" s="100" t="str">
        <f t="shared" si="79"/>
        <v/>
      </c>
    </row>
    <row r="638" spans="2:10" x14ac:dyDescent="0.35">
      <c r="B638" s="4">
        <f t="shared" si="80"/>
        <v>0</v>
      </c>
      <c r="D638" s="39" t="str">
        <f t="shared" si="81"/>
        <v/>
      </c>
      <c r="E638" s="37" t="str">
        <f t="shared" si="74"/>
        <v/>
      </c>
      <c r="F638" s="40" t="str">
        <f t="shared" si="75"/>
        <v/>
      </c>
      <c r="G638" s="31" t="str">
        <f t="shared" si="76"/>
        <v/>
      </c>
      <c r="H638" s="38">
        <f t="shared" si="77"/>
        <v>0</v>
      </c>
      <c r="I638" s="38">
        <f t="shared" si="78"/>
        <v>0</v>
      </c>
      <c r="J638" s="100" t="str">
        <f t="shared" si="79"/>
        <v/>
      </c>
    </row>
    <row r="639" spans="2:10" x14ac:dyDescent="0.35">
      <c r="B639" s="4">
        <f t="shared" si="80"/>
        <v>0</v>
      </c>
      <c r="D639" s="39" t="str">
        <f t="shared" si="81"/>
        <v/>
      </c>
      <c r="E639" s="37" t="str">
        <f t="shared" si="74"/>
        <v/>
      </c>
      <c r="F639" s="40" t="str">
        <f t="shared" si="75"/>
        <v/>
      </c>
      <c r="G639" s="31" t="str">
        <f t="shared" si="76"/>
        <v/>
      </c>
      <c r="H639" s="38">
        <f t="shared" si="77"/>
        <v>0</v>
      </c>
      <c r="I639" s="38">
        <f t="shared" si="78"/>
        <v>0</v>
      </c>
      <c r="J639" s="100" t="str">
        <f t="shared" si="79"/>
        <v/>
      </c>
    </row>
    <row r="640" spans="2:10" x14ac:dyDescent="0.35">
      <c r="B640" s="4">
        <f t="shared" si="80"/>
        <v>0</v>
      </c>
      <c r="D640" s="39" t="str">
        <f t="shared" si="81"/>
        <v/>
      </c>
      <c r="E640" s="37" t="str">
        <f t="shared" si="74"/>
        <v/>
      </c>
      <c r="F640" s="40" t="str">
        <f t="shared" si="75"/>
        <v/>
      </c>
      <c r="G640" s="31" t="str">
        <f t="shared" si="76"/>
        <v/>
      </c>
      <c r="H640" s="38">
        <f t="shared" si="77"/>
        <v>0</v>
      </c>
      <c r="I640" s="38">
        <f t="shared" si="78"/>
        <v>0</v>
      </c>
      <c r="J640" s="100" t="str">
        <f t="shared" si="79"/>
        <v/>
      </c>
    </row>
    <row r="641" spans="2:10" x14ac:dyDescent="0.35">
      <c r="B641" s="4">
        <f t="shared" si="80"/>
        <v>0</v>
      </c>
      <c r="D641" s="39" t="str">
        <f t="shared" si="81"/>
        <v/>
      </c>
      <c r="E641" s="37" t="str">
        <f t="shared" si="74"/>
        <v/>
      </c>
      <c r="F641" s="40" t="str">
        <f t="shared" si="75"/>
        <v/>
      </c>
      <c r="G641" s="31" t="str">
        <f t="shared" si="76"/>
        <v/>
      </c>
      <c r="H641" s="38">
        <f t="shared" si="77"/>
        <v>0</v>
      </c>
      <c r="I641" s="38">
        <f t="shared" si="78"/>
        <v>0</v>
      </c>
      <c r="J641" s="100" t="str">
        <f t="shared" si="79"/>
        <v/>
      </c>
    </row>
    <row r="642" spans="2:10" x14ac:dyDescent="0.35">
      <c r="B642" s="4">
        <f t="shared" si="80"/>
        <v>0</v>
      </c>
      <c r="D642" s="39" t="str">
        <f t="shared" si="81"/>
        <v/>
      </c>
      <c r="E642" s="37" t="str">
        <f t="shared" si="74"/>
        <v/>
      </c>
      <c r="F642" s="40" t="str">
        <f t="shared" si="75"/>
        <v/>
      </c>
      <c r="G642" s="31" t="str">
        <f t="shared" si="76"/>
        <v/>
      </c>
      <c r="H642" s="38">
        <f t="shared" si="77"/>
        <v>0</v>
      </c>
      <c r="I642" s="38">
        <f t="shared" si="78"/>
        <v>0</v>
      </c>
      <c r="J642" s="100" t="str">
        <f t="shared" si="79"/>
        <v/>
      </c>
    </row>
    <row r="643" spans="2:10" x14ac:dyDescent="0.35">
      <c r="B643" s="4">
        <f t="shared" si="80"/>
        <v>0</v>
      </c>
      <c r="D643" s="39" t="str">
        <f t="shared" si="81"/>
        <v/>
      </c>
      <c r="E643" s="37" t="str">
        <f t="shared" si="74"/>
        <v/>
      </c>
      <c r="F643" s="40" t="str">
        <f t="shared" si="75"/>
        <v/>
      </c>
      <c r="G643" s="31" t="str">
        <f t="shared" si="76"/>
        <v/>
      </c>
      <c r="H643" s="38">
        <f t="shared" si="77"/>
        <v>0</v>
      </c>
      <c r="I643" s="38">
        <f t="shared" si="78"/>
        <v>0</v>
      </c>
      <c r="J643" s="100" t="str">
        <f t="shared" si="79"/>
        <v/>
      </c>
    </row>
    <row r="644" spans="2:10" x14ac:dyDescent="0.35">
      <c r="B644" s="4">
        <f t="shared" si="80"/>
        <v>0</v>
      </c>
      <c r="D644" s="39" t="str">
        <f t="shared" si="81"/>
        <v/>
      </c>
      <c r="E644" s="37" t="str">
        <f t="shared" si="74"/>
        <v/>
      </c>
      <c r="F644" s="40" t="str">
        <f t="shared" si="75"/>
        <v/>
      </c>
      <c r="G644" s="31" t="str">
        <f t="shared" si="76"/>
        <v/>
      </c>
      <c r="H644" s="38">
        <f t="shared" si="77"/>
        <v>0</v>
      </c>
      <c r="I644" s="38">
        <f t="shared" si="78"/>
        <v>0</v>
      </c>
      <c r="J644" s="100" t="str">
        <f t="shared" si="79"/>
        <v/>
      </c>
    </row>
    <row r="645" spans="2:10" x14ac:dyDescent="0.35">
      <c r="B645" s="4">
        <f t="shared" si="80"/>
        <v>0</v>
      </c>
      <c r="D645" s="39" t="str">
        <f t="shared" si="81"/>
        <v/>
      </c>
      <c r="E645" s="37" t="str">
        <f t="shared" si="74"/>
        <v/>
      </c>
      <c r="F645" s="40" t="str">
        <f t="shared" si="75"/>
        <v/>
      </c>
      <c r="G645" s="31" t="str">
        <f t="shared" si="76"/>
        <v/>
      </c>
      <c r="H645" s="38">
        <f t="shared" si="77"/>
        <v>0</v>
      </c>
      <c r="I645" s="38">
        <f t="shared" si="78"/>
        <v>0</v>
      </c>
      <c r="J645" s="100" t="str">
        <f t="shared" si="79"/>
        <v/>
      </c>
    </row>
    <row r="646" spans="2:10" x14ac:dyDescent="0.35">
      <c r="B646" s="4">
        <f t="shared" si="80"/>
        <v>0</v>
      </c>
      <c r="D646" s="39" t="str">
        <f t="shared" si="81"/>
        <v/>
      </c>
      <c r="E646" s="37" t="str">
        <f t="shared" si="74"/>
        <v/>
      </c>
      <c r="F646" s="40" t="str">
        <f t="shared" si="75"/>
        <v/>
      </c>
      <c r="G646" s="31" t="str">
        <f t="shared" si="76"/>
        <v/>
      </c>
      <c r="H646" s="38">
        <f t="shared" si="77"/>
        <v>0</v>
      </c>
      <c r="I646" s="38">
        <f t="shared" si="78"/>
        <v>0</v>
      </c>
      <c r="J646" s="100" t="str">
        <f t="shared" si="79"/>
        <v/>
      </c>
    </row>
    <row r="647" spans="2:10" x14ac:dyDescent="0.35">
      <c r="B647" s="4">
        <f t="shared" si="80"/>
        <v>0</v>
      </c>
      <c r="D647" s="39" t="str">
        <f t="shared" si="81"/>
        <v/>
      </c>
      <c r="E647" s="37" t="str">
        <f t="shared" si="74"/>
        <v/>
      </c>
      <c r="F647" s="40" t="str">
        <f t="shared" si="75"/>
        <v/>
      </c>
      <c r="G647" s="31" t="str">
        <f t="shared" si="76"/>
        <v/>
      </c>
      <c r="H647" s="38">
        <f t="shared" si="77"/>
        <v>0</v>
      </c>
      <c r="I647" s="38">
        <f t="shared" si="78"/>
        <v>0</v>
      </c>
      <c r="J647" s="100" t="str">
        <f t="shared" si="79"/>
        <v/>
      </c>
    </row>
    <row r="648" spans="2:10" x14ac:dyDescent="0.35">
      <c r="B648" s="4">
        <f t="shared" si="80"/>
        <v>0</v>
      </c>
      <c r="D648" s="39" t="str">
        <f t="shared" si="81"/>
        <v/>
      </c>
      <c r="E648" s="37" t="str">
        <f t="shared" si="74"/>
        <v/>
      </c>
      <c r="F648" s="40" t="str">
        <f t="shared" si="75"/>
        <v/>
      </c>
      <c r="G648" s="31" t="str">
        <f t="shared" si="76"/>
        <v/>
      </c>
      <c r="H648" s="38">
        <f t="shared" si="77"/>
        <v>0</v>
      </c>
      <c r="I648" s="38">
        <f t="shared" si="78"/>
        <v>0</v>
      </c>
      <c r="J648" s="100" t="str">
        <f t="shared" si="79"/>
        <v/>
      </c>
    </row>
    <row r="649" spans="2:10" x14ac:dyDescent="0.35">
      <c r="B649" s="4">
        <f t="shared" si="80"/>
        <v>0</v>
      </c>
      <c r="D649" s="39" t="str">
        <f t="shared" si="81"/>
        <v/>
      </c>
      <c r="E649" s="37" t="str">
        <f t="shared" ref="E649:E712" si="82">IFERROR(IF(Filter_BB="","",VLOOKUP(D649&amp;Filter_BB,T_Jurnal,5,0)),"")</f>
        <v/>
      </c>
      <c r="F649" s="40" t="str">
        <f t="shared" ref="F649:F712" si="83">IF(E649="","",VLOOKUP(D649&amp;Filter_BB,T_Jurnal,6,0))</f>
        <v/>
      </c>
      <c r="G649" s="31" t="str">
        <f t="shared" ref="G649:G712" si="84">IF(E649="","",VLOOKUP(D649&amp;Filter_BB,T_Jurnal,7,0))</f>
        <v/>
      </c>
      <c r="H649" s="38">
        <f t="shared" ref="H649:H712" si="85">IF(E649="",0,VLOOKUP(D649&amp;Filter_BB,T_Jurnal,10,0))</f>
        <v>0</v>
      </c>
      <c r="I649" s="38">
        <f t="shared" ref="I649:I712" si="86">IF(E649="",0,VLOOKUP(D649&amp;Filter_BB,T_Jurnal,11,0))</f>
        <v>0</v>
      </c>
      <c r="J649" s="100" t="str">
        <f t="shared" si="79"/>
        <v/>
      </c>
    </row>
    <row r="650" spans="2:10" x14ac:dyDescent="0.35">
      <c r="B650" s="4">
        <f t="shared" si="80"/>
        <v>0</v>
      </c>
      <c r="D650" s="39" t="str">
        <f t="shared" si="81"/>
        <v/>
      </c>
      <c r="E650" s="37" t="str">
        <f t="shared" si="82"/>
        <v/>
      </c>
      <c r="F650" s="40" t="str">
        <f t="shared" si="83"/>
        <v/>
      </c>
      <c r="G650" s="31" t="str">
        <f t="shared" si="84"/>
        <v/>
      </c>
      <c r="H650" s="38">
        <f t="shared" si="85"/>
        <v>0</v>
      </c>
      <c r="I650" s="38">
        <f t="shared" si="86"/>
        <v>0</v>
      </c>
      <c r="J650" s="100" t="str">
        <f t="shared" ref="J650:J713" si="87">IF(E649="","",IF($M$3="Db",J649+H650-I650,J649+I650-H650))</f>
        <v/>
      </c>
    </row>
    <row r="651" spans="2:10" x14ac:dyDescent="0.35">
      <c r="B651" s="4">
        <f t="shared" si="80"/>
        <v>0</v>
      </c>
      <c r="D651" s="39" t="str">
        <f t="shared" si="81"/>
        <v/>
      </c>
      <c r="E651" s="37" t="str">
        <f t="shared" si="82"/>
        <v/>
      </c>
      <c r="F651" s="40" t="str">
        <f t="shared" si="83"/>
        <v/>
      </c>
      <c r="G651" s="31" t="str">
        <f t="shared" si="84"/>
        <v/>
      </c>
      <c r="H651" s="38">
        <f t="shared" si="85"/>
        <v>0</v>
      </c>
      <c r="I651" s="38">
        <f t="shared" si="86"/>
        <v>0</v>
      </c>
      <c r="J651" s="100" t="str">
        <f t="shared" si="87"/>
        <v/>
      </c>
    </row>
    <row r="652" spans="2:10" x14ac:dyDescent="0.35">
      <c r="B652" s="4">
        <f t="shared" si="80"/>
        <v>0</v>
      </c>
      <c r="D652" s="39" t="str">
        <f t="shared" si="81"/>
        <v/>
      </c>
      <c r="E652" s="37" t="str">
        <f t="shared" si="82"/>
        <v/>
      </c>
      <c r="F652" s="40" t="str">
        <f t="shared" si="83"/>
        <v/>
      </c>
      <c r="G652" s="31" t="str">
        <f t="shared" si="84"/>
        <v/>
      </c>
      <c r="H652" s="38">
        <f t="shared" si="85"/>
        <v>0</v>
      </c>
      <c r="I652" s="38">
        <f t="shared" si="86"/>
        <v>0</v>
      </c>
      <c r="J652" s="100" t="str">
        <f t="shared" si="87"/>
        <v/>
      </c>
    </row>
    <row r="653" spans="2:10" x14ac:dyDescent="0.35">
      <c r="B653" s="4">
        <f t="shared" si="80"/>
        <v>0</v>
      </c>
      <c r="D653" s="39" t="str">
        <f t="shared" si="81"/>
        <v/>
      </c>
      <c r="E653" s="37" t="str">
        <f t="shared" si="82"/>
        <v/>
      </c>
      <c r="F653" s="40" t="str">
        <f t="shared" si="83"/>
        <v/>
      </c>
      <c r="G653" s="31" t="str">
        <f t="shared" si="84"/>
        <v/>
      </c>
      <c r="H653" s="38">
        <f t="shared" si="85"/>
        <v>0</v>
      </c>
      <c r="I653" s="38">
        <f t="shared" si="86"/>
        <v>0</v>
      </c>
      <c r="J653" s="100" t="str">
        <f t="shared" si="87"/>
        <v/>
      </c>
    </row>
    <row r="654" spans="2:10" x14ac:dyDescent="0.35">
      <c r="B654" s="4">
        <f t="shared" si="80"/>
        <v>0</v>
      </c>
      <c r="D654" s="39" t="str">
        <f t="shared" si="81"/>
        <v/>
      </c>
      <c r="E654" s="37" t="str">
        <f t="shared" si="82"/>
        <v/>
      </c>
      <c r="F654" s="40" t="str">
        <f t="shared" si="83"/>
        <v/>
      </c>
      <c r="G654" s="31" t="str">
        <f t="shared" si="84"/>
        <v/>
      </c>
      <c r="H654" s="38">
        <f t="shared" si="85"/>
        <v>0</v>
      </c>
      <c r="I654" s="38">
        <f t="shared" si="86"/>
        <v>0</v>
      </c>
      <c r="J654" s="100" t="str">
        <f t="shared" si="87"/>
        <v/>
      </c>
    </row>
    <row r="655" spans="2:10" x14ac:dyDescent="0.35">
      <c r="B655" s="4">
        <f t="shared" si="80"/>
        <v>0</v>
      </c>
      <c r="D655" s="39" t="str">
        <f t="shared" si="81"/>
        <v/>
      </c>
      <c r="E655" s="37" t="str">
        <f t="shared" si="82"/>
        <v/>
      </c>
      <c r="F655" s="40" t="str">
        <f t="shared" si="83"/>
        <v/>
      </c>
      <c r="G655" s="31" t="str">
        <f t="shared" si="84"/>
        <v/>
      </c>
      <c r="H655" s="38">
        <f t="shared" si="85"/>
        <v>0</v>
      </c>
      <c r="I655" s="38">
        <f t="shared" si="86"/>
        <v>0</v>
      </c>
      <c r="J655" s="100" t="str">
        <f t="shared" si="87"/>
        <v/>
      </c>
    </row>
    <row r="656" spans="2:10" x14ac:dyDescent="0.35">
      <c r="B656" s="4">
        <f t="shared" si="80"/>
        <v>0</v>
      </c>
      <c r="D656" s="39" t="str">
        <f t="shared" si="81"/>
        <v/>
      </c>
      <c r="E656" s="37" t="str">
        <f t="shared" si="82"/>
        <v/>
      </c>
      <c r="F656" s="40" t="str">
        <f t="shared" si="83"/>
        <v/>
      </c>
      <c r="G656" s="31" t="str">
        <f t="shared" si="84"/>
        <v/>
      </c>
      <c r="H656" s="38">
        <f t="shared" si="85"/>
        <v>0</v>
      </c>
      <c r="I656" s="38">
        <f t="shared" si="86"/>
        <v>0</v>
      </c>
      <c r="J656" s="100" t="str">
        <f t="shared" si="87"/>
        <v/>
      </c>
    </row>
    <row r="657" spans="2:10" x14ac:dyDescent="0.35">
      <c r="B657" s="4">
        <f t="shared" si="80"/>
        <v>0</v>
      </c>
      <c r="D657" s="39" t="str">
        <f t="shared" si="81"/>
        <v/>
      </c>
      <c r="E657" s="37" t="str">
        <f t="shared" si="82"/>
        <v/>
      </c>
      <c r="F657" s="40" t="str">
        <f t="shared" si="83"/>
        <v/>
      </c>
      <c r="G657" s="31" t="str">
        <f t="shared" si="84"/>
        <v/>
      </c>
      <c r="H657" s="38">
        <f t="shared" si="85"/>
        <v>0</v>
      </c>
      <c r="I657" s="38">
        <f t="shared" si="86"/>
        <v>0</v>
      </c>
      <c r="J657" s="100" t="str">
        <f t="shared" si="87"/>
        <v/>
      </c>
    </row>
    <row r="658" spans="2:10" x14ac:dyDescent="0.35">
      <c r="B658" s="4">
        <f t="shared" si="80"/>
        <v>0</v>
      </c>
      <c r="D658" s="39" t="str">
        <f t="shared" si="81"/>
        <v/>
      </c>
      <c r="E658" s="37" t="str">
        <f t="shared" si="82"/>
        <v/>
      </c>
      <c r="F658" s="40" t="str">
        <f t="shared" si="83"/>
        <v/>
      </c>
      <c r="G658" s="31" t="str">
        <f t="shared" si="84"/>
        <v/>
      </c>
      <c r="H658" s="38">
        <f t="shared" si="85"/>
        <v>0</v>
      </c>
      <c r="I658" s="38">
        <f t="shared" si="86"/>
        <v>0</v>
      </c>
      <c r="J658" s="100" t="str">
        <f t="shared" si="87"/>
        <v/>
      </c>
    </row>
    <row r="659" spans="2:10" x14ac:dyDescent="0.35">
      <c r="B659" s="4">
        <f t="shared" si="80"/>
        <v>0</v>
      </c>
      <c r="D659" s="39" t="str">
        <f t="shared" si="81"/>
        <v/>
      </c>
      <c r="E659" s="37" t="str">
        <f t="shared" si="82"/>
        <v/>
      </c>
      <c r="F659" s="40" t="str">
        <f t="shared" si="83"/>
        <v/>
      </c>
      <c r="G659" s="31" t="str">
        <f t="shared" si="84"/>
        <v/>
      </c>
      <c r="H659" s="38">
        <f t="shared" si="85"/>
        <v>0</v>
      </c>
      <c r="I659" s="38">
        <f t="shared" si="86"/>
        <v>0</v>
      </c>
      <c r="J659" s="100" t="str">
        <f t="shared" si="87"/>
        <v/>
      </c>
    </row>
    <row r="660" spans="2:10" x14ac:dyDescent="0.35">
      <c r="B660" s="4">
        <f t="shared" si="80"/>
        <v>0</v>
      </c>
      <c r="D660" s="39" t="str">
        <f t="shared" si="81"/>
        <v/>
      </c>
      <c r="E660" s="37" t="str">
        <f t="shared" si="82"/>
        <v/>
      </c>
      <c r="F660" s="40" t="str">
        <f t="shared" si="83"/>
        <v/>
      </c>
      <c r="G660" s="31" t="str">
        <f t="shared" si="84"/>
        <v/>
      </c>
      <c r="H660" s="38">
        <f t="shared" si="85"/>
        <v>0</v>
      </c>
      <c r="I660" s="38">
        <f t="shared" si="86"/>
        <v>0</v>
      </c>
      <c r="J660" s="100" t="str">
        <f t="shared" si="87"/>
        <v/>
      </c>
    </row>
    <row r="661" spans="2:10" x14ac:dyDescent="0.35">
      <c r="B661" s="4">
        <f t="shared" si="80"/>
        <v>0</v>
      </c>
      <c r="D661" s="39" t="str">
        <f t="shared" si="81"/>
        <v/>
      </c>
      <c r="E661" s="37" t="str">
        <f t="shared" si="82"/>
        <v/>
      </c>
      <c r="F661" s="40" t="str">
        <f t="shared" si="83"/>
        <v/>
      </c>
      <c r="G661" s="31" t="str">
        <f t="shared" si="84"/>
        <v/>
      </c>
      <c r="H661" s="38">
        <f t="shared" si="85"/>
        <v>0</v>
      </c>
      <c r="I661" s="38">
        <f t="shared" si="86"/>
        <v>0</v>
      </c>
      <c r="J661" s="100" t="str">
        <f t="shared" si="87"/>
        <v/>
      </c>
    </row>
    <row r="662" spans="2:10" x14ac:dyDescent="0.35">
      <c r="B662" s="4">
        <f t="shared" si="80"/>
        <v>0</v>
      </c>
      <c r="D662" s="39" t="str">
        <f t="shared" si="81"/>
        <v/>
      </c>
      <c r="E662" s="37" t="str">
        <f t="shared" si="82"/>
        <v/>
      </c>
      <c r="F662" s="40" t="str">
        <f t="shared" si="83"/>
        <v/>
      </c>
      <c r="G662" s="31" t="str">
        <f t="shared" si="84"/>
        <v/>
      </c>
      <c r="H662" s="38">
        <f t="shared" si="85"/>
        <v>0</v>
      </c>
      <c r="I662" s="38">
        <f t="shared" si="86"/>
        <v>0</v>
      </c>
      <c r="J662" s="100" t="str">
        <f t="shared" si="87"/>
        <v/>
      </c>
    </row>
    <row r="663" spans="2:10" x14ac:dyDescent="0.35">
      <c r="B663" s="4">
        <f t="shared" si="80"/>
        <v>0</v>
      </c>
      <c r="D663" s="39" t="str">
        <f t="shared" si="81"/>
        <v/>
      </c>
      <c r="E663" s="37" t="str">
        <f t="shared" si="82"/>
        <v/>
      </c>
      <c r="F663" s="40" t="str">
        <f t="shared" si="83"/>
        <v/>
      </c>
      <c r="G663" s="31" t="str">
        <f t="shared" si="84"/>
        <v/>
      </c>
      <c r="H663" s="38">
        <f t="shared" si="85"/>
        <v>0</v>
      </c>
      <c r="I663" s="38">
        <f t="shared" si="86"/>
        <v>0</v>
      </c>
      <c r="J663" s="100" t="str">
        <f t="shared" si="87"/>
        <v/>
      </c>
    </row>
    <row r="664" spans="2:10" x14ac:dyDescent="0.35">
      <c r="B664" s="4">
        <f t="shared" si="80"/>
        <v>0</v>
      </c>
      <c r="D664" s="39" t="str">
        <f t="shared" si="81"/>
        <v/>
      </c>
      <c r="E664" s="37" t="str">
        <f t="shared" si="82"/>
        <v/>
      </c>
      <c r="F664" s="40" t="str">
        <f t="shared" si="83"/>
        <v/>
      </c>
      <c r="G664" s="31" t="str">
        <f t="shared" si="84"/>
        <v/>
      </c>
      <c r="H664" s="38">
        <f t="shared" si="85"/>
        <v>0</v>
      </c>
      <c r="I664" s="38">
        <f t="shared" si="86"/>
        <v>0</v>
      </c>
      <c r="J664" s="100" t="str">
        <f t="shared" si="87"/>
        <v/>
      </c>
    </row>
    <row r="665" spans="2:10" x14ac:dyDescent="0.35">
      <c r="B665" s="4">
        <f t="shared" si="80"/>
        <v>0</v>
      </c>
      <c r="D665" s="39" t="str">
        <f t="shared" si="81"/>
        <v/>
      </c>
      <c r="E665" s="37" t="str">
        <f t="shared" si="82"/>
        <v/>
      </c>
      <c r="F665" s="40" t="str">
        <f t="shared" si="83"/>
        <v/>
      </c>
      <c r="G665" s="31" t="str">
        <f t="shared" si="84"/>
        <v/>
      </c>
      <c r="H665" s="38">
        <f t="shared" si="85"/>
        <v>0</v>
      </c>
      <c r="I665" s="38">
        <f t="shared" si="86"/>
        <v>0</v>
      </c>
      <c r="J665" s="100" t="str">
        <f t="shared" si="87"/>
        <v/>
      </c>
    </row>
    <row r="666" spans="2:10" x14ac:dyDescent="0.35">
      <c r="B666" s="4">
        <f t="shared" si="80"/>
        <v>0</v>
      </c>
      <c r="D666" s="39" t="str">
        <f t="shared" si="81"/>
        <v/>
      </c>
      <c r="E666" s="37" t="str">
        <f t="shared" si="82"/>
        <v/>
      </c>
      <c r="F666" s="40" t="str">
        <f t="shared" si="83"/>
        <v/>
      </c>
      <c r="G666" s="31" t="str">
        <f t="shared" si="84"/>
        <v/>
      </c>
      <c r="H666" s="38">
        <f t="shared" si="85"/>
        <v>0</v>
      </c>
      <c r="I666" s="38">
        <f t="shared" si="86"/>
        <v>0</v>
      </c>
      <c r="J666" s="100" t="str">
        <f t="shared" si="87"/>
        <v/>
      </c>
    </row>
    <row r="667" spans="2:10" x14ac:dyDescent="0.35">
      <c r="B667" s="4">
        <f t="shared" si="80"/>
        <v>0</v>
      </c>
      <c r="D667" s="39" t="str">
        <f t="shared" si="81"/>
        <v/>
      </c>
      <c r="E667" s="37" t="str">
        <f t="shared" si="82"/>
        <v/>
      </c>
      <c r="F667" s="40" t="str">
        <f t="shared" si="83"/>
        <v/>
      </c>
      <c r="G667" s="31" t="str">
        <f t="shared" si="84"/>
        <v/>
      </c>
      <c r="H667" s="38">
        <f t="shared" si="85"/>
        <v>0</v>
      </c>
      <c r="I667" s="38">
        <f t="shared" si="86"/>
        <v>0</v>
      </c>
      <c r="J667" s="100" t="str">
        <f t="shared" si="87"/>
        <v/>
      </c>
    </row>
    <row r="668" spans="2:10" x14ac:dyDescent="0.35">
      <c r="B668" s="4">
        <f t="shared" si="80"/>
        <v>0</v>
      </c>
      <c r="D668" s="39" t="str">
        <f t="shared" si="81"/>
        <v/>
      </c>
      <c r="E668" s="37" t="str">
        <f t="shared" si="82"/>
        <v/>
      </c>
      <c r="F668" s="40" t="str">
        <f t="shared" si="83"/>
        <v/>
      </c>
      <c r="G668" s="31" t="str">
        <f t="shared" si="84"/>
        <v/>
      </c>
      <c r="H668" s="38">
        <f t="shared" si="85"/>
        <v>0</v>
      </c>
      <c r="I668" s="38">
        <f t="shared" si="86"/>
        <v>0</v>
      </c>
      <c r="J668" s="100" t="str">
        <f t="shared" si="87"/>
        <v/>
      </c>
    </row>
    <row r="669" spans="2:10" x14ac:dyDescent="0.35">
      <c r="B669" s="4">
        <f t="shared" si="80"/>
        <v>0</v>
      </c>
      <c r="D669" s="39" t="str">
        <f t="shared" si="81"/>
        <v/>
      </c>
      <c r="E669" s="37" t="str">
        <f t="shared" si="82"/>
        <v/>
      </c>
      <c r="F669" s="40" t="str">
        <f t="shared" si="83"/>
        <v/>
      </c>
      <c r="G669" s="31" t="str">
        <f t="shared" si="84"/>
        <v/>
      </c>
      <c r="H669" s="38">
        <f t="shared" si="85"/>
        <v>0</v>
      </c>
      <c r="I669" s="38">
        <f t="shared" si="86"/>
        <v>0</v>
      </c>
      <c r="J669" s="100" t="str">
        <f t="shared" si="87"/>
        <v/>
      </c>
    </row>
    <row r="670" spans="2:10" x14ac:dyDescent="0.35">
      <c r="B670" s="4">
        <f t="shared" si="80"/>
        <v>0</v>
      </c>
      <c r="D670" s="39" t="str">
        <f t="shared" si="81"/>
        <v/>
      </c>
      <c r="E670" s="37" t="str">
        <f t="shared" si="82"/>
        <v/>
      </c>
      <c r="F670" s="40" t="str">
        <f t="shared" si="83"/>
        <v/>
      </c>
      <c r="G670" s="31" t="str">
        <f t="shared" si="84"/>
        <v/>
      </c>
      <c r="H670" s="38">
        <f t="shared" si="85"/>
        <v>0</v>
      </c>
      <c r="I670" s="38">
        <f t="shared" si="86"/>
        <v>0</v>
      </c>
      <c r="J670" s="100" t="str">
        <f t="shared" si="87"/>
        <v/>
      </c>
    </row>
    <row r="671" spans="2:10" x14ac:dyDescent="0.35">
      <c r="B671" s="4">
        <f t="shared" si="80"/>
        <v>0</v>
      </c>
      <c r="D671" s="39" t="str">
        <f t="shared" si="81"/>
        <v/>
      </c>
      <c r="E671" s="37" t="str">
        <f t="shared" si="82"/>
        <v/>
      </c>
      <c r="F671" s="40" t="str">
        <f t="shared" si="83"/>
        <v/>
      </c>
      <c r="G671" s="31" t="str">
        <f t="shared" si="84"/>
        <v/>
      </c>
      <c r="H671" s="38">
        <f t="shared" si="85"/>
        <v>0</v>
      </c>
      <c r="I671" s="38">
        <f t="shared" si="86"/>
        <v>0</v>
      </c>
      <c r="J671" s="100" t="str">
        <f t="shared" si="87"/>
        <v/>
      </c>
    </row>
    <row r="672" spans="2:10" x14ac:dyDescent="0.35">
      <c r="B672" s="4">
        <f t="shared" si="80"/>
        <v>0</v>
      </c>
      <c r="D672" s="39" t="str">
        <f t="shared" si="81"/>
        <v/>
      </c>
      <c r="E672" s="37" t="str">
        <f t="shared" si="82"/>
        <v/>
      </c>
      <c r="F672" s="40" t="str">
        <f t="shared" si="83"/>
        <v/>
      </c>
      <c r="G672" s="31" t="str">
        <f t="shared" si="84"/>
        <v/>
      </c>
      <c r="H672" s="38">
        <f t="shared" si="85"/>
        <v>0</v>
      </c>
      <c r="I672" s="38">
        <f t="shared" si="86"/>
        <v>0</v>
      </c>
      <c r="J672" s="100" t="str">
        <f t="shared" si="87"/>
        <v/>
      </c>
    </row>
    <row r="673" spans="2:10" x14ac:dyDescent="0.35">
      <c r="B673" s="4">
        <f t="shared" si="80"/>
        <v>0</v>
      </c>
      <c r="D673" s="39" t="str">
        <f t="shared" si="81"/>
        <v/>
      </c>
      <c r="E673" s="37" t="str">
        <f t="shared" si="82"/>
        <v/>
      </c>
      <c r="F673" s="40" t="str">
        <f t="shared" si="83"/>
        <v/>
      </c>
      <c r="G673" s="31" t="str">
        <f t="shared" si="84"/>
        <v/>
      </c>
      <c r="H673" s="38">
        <f t="shared" si="85"/>
        <v>0</v>
      </c>
      <c r="I673" s="38">
        <f t="shared" si="86"/>
        <v>0</v>
      </c>
      <c r="J673" s="100" t="str">
        <f t="shared" si="87"/>
        <v/>
      </c>
    </row>
    <row r="674" spans="2:10" x14ac:dyDescent="0.35">
      <c r="B674" s="4">
        <f t="shared" si="80"/>
        <v>0</v>
      </c>
      <c r="D674" s="39" t="str">
        <f t="shared" si="81"/>
        <v/>
      </c>
      <c r="E674" s="37" t="str">
        <f t="shared" si="82"/>
        <v/>
      </c>
      <c r="F674" s="40" t="str">
        <f t="shared" si="83"/>
        <v/>
      </c>
      <c r="G674" s="31" t="str">
        <f t="shared" si="84"/>
        <v/>
      </c>
      <c r="H674" s="38">
        <f t="shared" si="85"/>
        <v>0</v>
      </c>
      <c r="I674" s="38">
        <f t="shared" si="86"/>
        <v>0</v>
      </c>
      <c r="J674" s="100" t="str">
        <f t="shared" si="87"/>
        <v/>
      </c>
    </row>
    <row r="675" spans="2:10" x14ac:dyDescent="0.35">
      <c r="B675" s="4">
        <f t="shared" si="80"/>
        <v>0</v>
      </c>
      <c r="D675" s="39" t="str">
        <f t="shared" si="81"/>
        <v/>
      </c>
      <c r="E675" s="37" t="str">
        <f t="shared" si="82"/>
        <v/>
      </c>
      <c r="F675" s="40" t="str">
        <f t="shared" si="83"/>
        <v/>
      </c>
      <c r="G675" s="31" t="str">
        <f t="shared" si="84"/>
        <v/>
      </c>
      <c r="H675" s="38">
        <f t="shared" si="85"/>
        <v>0</v>
      </c>
      <c r="I675" s="38">
        <f t="shared" si="86"/>
        <v>0</v>
      </c>
      <c r="J675" s="100" t="str">
        <f t="shared" si="87"/>
        <v/>
      </c>
    </row>
    <row r="676" spans="2:10" x14ac:dyDescent="0.35">
      <c r="B676" s="4">
        <f t="shared" si="80"/>
        <v>0</v>
      </c>
      <c r="D676" s="39" t="str">
        <f t="shared" si="81"/>
        <v/>
      </c>
      <c r="E676" s="37" t="str">
        <f t="shared" si="82"/>
        <v/>
      </c>
      <c r="F676" s="40" t="str">
        <f t="shared" si="83"/>
        <v/>
      </c>
      <c r="G676" s="31" t="str">
        <f t="shared" si="84"/>
        <v/>
      </c>
      <c r="H676" s="38">
        <f t="shared" si="85"/>
        <v>0</v>
      </c>
      <c r="I676" s="38">
        <f t="shared" si="86"/>
        <v>0</v>
      </c>
      <c r="J676" s="100" t="str">
        <f t="shared" si="87"/>
        <v/>
      </c>
    </row>
    <row r="677" spans="2:10" x14ac:dyDescent="0.35">
      <c r="B677" s="4">
        <f t="shared" ref="B677:B740" si="88">IF(E677="",0,1)</f>
        <v>0</v>
      </c>
      <c r="D677" s="39" t="str">
        <f t="shared" ref="D677:D740" si="89">IF(E676="","",D676+1)</f>
        <v/>
      </c>
      <c r="E677" s="37" t="str">
        <f t="shared" si="82"/>
        <v/>
      </c>
      <c r="F677" s="40" t="str">
        <f t="shared" si="83"/>
        <v/>
      </c>
      <c r="G677" s="31" t="str">
        <f t="shared" si="84"/>
        <v/>
      </c>
      <c r="H677" s="38">
        <f t="shared" si="85"/>
        <v>0</v>
      </c>
      <c r="I677" s="38">
        <f t="shared" si="86"/>
        <v>0</v>
      </c>
      <c r="J677" s="100" t="str">
        <f t="shared" si="87"/>
        <v/>
      </c>
    </row>
    <row r="678" spans="2:10" x14ac:dyDescent="0.35">
      <c r="B678" s="4">
        <f t="shared" si="88"/>
        <v>0</v>
      </c>
      <c r="D678" s="39" t="str">
        <f t="shared" si="89"/>
        <v/>
      </c>
      <c r="E678" s="37" t="str">
        <f t="shared" si="82"/>
        <v/>
      </c>
      <c r="F678" s="40" t="str">
        <f t="shared" si="83"/>
        <v/>
      </c>
      <c r="G678" s="31" t="str">
        <f t="shared" si="84"/>
        <v/>
      </c>
      <c r="H678" s="38">
        <f t="shared" si="85"/>
        <v>0</v>
      </c>
      <c r="I678" s="38">
        <f t="shared" si="86"/>
        <v>0</v>
      </c>
      <c r="J678" s="100" t="str">
        <f t="shared" si="87"/>
        <v/>
      </c>
    </row>
    <row r="679" spans="2:10" x14ac:dyDescent="0.35">
      <c r="B679" s="4">
        <f t="shared" si="88"/>
        <v>0</v>
      </c>
      <c r="D679" s="39" t="str">
        <f t="shared" si="89"/>
        <v/>
      </c>
      <c r="E679" s="37" t="str">
        <f t="shared" si="82"/>
        <v/>
      </c>
      <c r="F679" s="40" t="str">
        <f t="shared" si="83"/>
        <v/>
      </c>
      <c r="G679" s="31" t="str">
        <f t="shared" si="84"/>
        <v/>
      </c>
      <c r="H679" s="38">
        <f t="shared" si="85"/>
        <v>0</v>
      </c>
      <c r="I679" s="38">
        <f t="shared" si="86"/>
        <v>0</v>
      </c>
      <c r="J679" s="100" t="str">
        <f t="shared" si="87"/>
        <v/>
      </c>
    </row>
    <row r="680" spans="2:10" x14ac:dyDescent="0.35">
      <c r="B680" s="4">
        <f t="shared" si="88"/>
        <v>0</v>
      </c>
      <c r="D680" s="39" t="str">
        <f t="shared" si="89"/>
        <v/>
      </c>
      <c r="E680" s="37" t="str">
        <f t="shared" si="82"/>
        <v/>
      </c>
      <c r="F680" s="40" t="str">
        <f t="shared" si="83"/>
        <v/>
      </c>
      <c r="G680" s="31" t="str">
        <f t="shared" si="84"/>
        <v/>
      </c>
      <c r="H680" s="38">
        <f t="shared" si="85"/>
        <v>0</v>
      </c>
      <c r="I680" s="38">
        <f t="shared" si="86"/>
        <v>0</v>
      </c>
      <c r="J680" s="100" t="str">
        <f t="shared" si="87"/>
        <v/>
      </c>
    </row>
    <row r="681" spans="2:10" x14ac:dyDescent="0.35">
      <c r="B681" s="4">
        <f t="shared" si="88"/>
        <v>0</v>
      </c>
      <c r="D681" s="39" t="str">
        <f t="shared" si="89"/>
        <v/>
      </c>
      <c r="E681" s="37" t="str">
        <f t="shared" si="82"/>
        <v/>
      </c>
      <c r="F681" s="40" t="str">
        <f t="shared" si="83"/>
        <v/>
      </c>
      <c r="G681" s="31" t="str">
        <f t="shared" si="84"/>
        <v/>
      </c>
      <c r="H681" s="38">
        <f t="shared" si="85"/>
        <v>0</v>
      </c>
      <c r="I681" s="38">
        <f t="shared" si="86"/>
        <v>0</v>
      </c>
      <c r="J681" s="100" t="str">
        <f t="shared" si="87"/>
        <v/>
      </c>
    </row>
    <row r="682" spans="2:10" x14ac:dyDescent="0.35">
      <c r="B682" s="4">
        <f t="shared" si="88"/>
        <v>0</v>
      </c>
      <c r="D682" s="39" t="str">
        <f t="shared" si="89"/>
        <v/>
      </c>
      <c r="E682" s="37" t="str">
        <f t="shared" si="82"/>
        <v/>
      </c>
      <c r="F682" s="40" t="str">
        <f t="shared" si="83"/>
        <v/>
      </c>
      <c r="G682" s="31" t="str">
        <f t="shared" si="84"/>
        <v/>
      </c>
      <c r="H682" s="38">
        <f t="shared" si="85"/>
        <v>0</v>
      </c>
      <c r="I682" s="38">
        <f t="shared" si="86"/>
        <v>0</v>
      </c>
      <c r="J682" s="100" t="str">
        <f t="shared" si="87"/>
        <v/>
      </c>
    </row>
    <row r="683" spans="2:10" x14ac:dyDescent="0.35">
      <c r="B683" s="4">
        <f t="shared" si="88"/>
        <v>0</v>
      </c>
      <c r="D683" s="39" t="str">
        <f t="shared" si="89"/>
        <v/>
      </c>
      <c r="E683" s="37" t="str">
        <f t="shared" si="82"/>
        <v/>
      </c>
      <c r="F683" s="40" t="str">
        <f t="shared" si="83"/>
        <v/>
      </c>
      <c r="G683" s="31" t="str">
        <f t="shared" si="84"/>
        <v/>
      </c>
      <c r="H683" s="38">
        <f t="shared" si="85"/>
        <v>0</v>
      </c>
      <c r="I683" s="38">
        <f t="shared" si="86"/>
        <v>0</v>
      </c>
      <c r="J683" s="100" t="str">
        <f t="shared" si="87"/>
        <v/>
      </c>
    </row>
    <row r="684" spans="2:10" x14ac:dyDescent="0.35">
      <c r="B684" s="4">
        <f t="shared" si="88"/>
        <v>0</v>
      </c>
      <c r="D684" s="39" t="str">
        <f t="shared" si="89"/>
        <v/>
      </c>
      <c r="E684" s="37" t="str">
        <f t="shared" si="82"/>
        <v/>
      </c>
      <c r="F684" s="40" t="str">
        <f t="shared" si="83"/>
        <v/>
      </c>
      <c r="G684" s="31" t="str">
        <f t="shared" si="84"/>
        <v/>
      </c>
      <c r="H684" s="38">
        <f t="shared" si="85"/>
        <v>0</v>
      </c>
      <c r="I684" s="38">
        <f t="shared" si="86"/>
        <v>0</v>
      </c>
      <c r="J684" s="100" t="str">
        <f t="shared" si="87"/>
        <v/>
      </c>
    </row>
    <row r="685" spans="2:10" x14ac:dyDescent="0.35">
      <c r="B685" s="4">
        <f t="shared" si="88"/>
        <v>0</v>
      </c>
      <c r="D685" s="39" t="str">
        <f t="shared" si="89"/>
        <v/>
      </c>
      <c r="E685" s="37" t="str">
        <f t="shared" si="82"/>
        <v/>
      </c>
      <c r="F685" s="40" t="str">
        <f t="shared" si="83"/>
        <v/>
      </c>
      <c r="G685" s="31" t="str">
        <f t="shared" si="84"/>
        <v/>
      </c>
      <c r="H685" s="38">
        <f t="shared" si="85"/>
        <v>0</v>
      </c>
      <c r="I685" s="38">
        <f t="shared" si="86"/>
        <v>0</v>
      </c>
      <c r="J685" s="100" t="str">
        <f t="shared" si="87"/>
        <v/>
      </c>
    </row>
    <row r="686" spans="2:10" x14ac:dyDescent="0.35">
      <c r="B686" s="4">
        <f t="shared" si="88"/>
        <v>0</v>
      </c>
      <c r="D686" s="39" t="str">
        <f t="shared" si="89"/>
        <v/>
      </c>
      <c r="E686" s="37" t="str">
        <f t="shared" si="82"/>
        <v/>
      </c>
      <c r="F686" s="40" t="str">
        <f t="shared" si="83"/>
        <v/>
      </c>
      <c r="G686" s="31" t="str">
        <f t="shared" si="84"/>
        <v/>
      </c>
      <c r="H686" s="38">
        <f t="shared" si="85"/>
        <v>0</v>
      </c>
      <c r="I686" s="38">
        <f t="shared" si="86"/>
        <v>0</v>
      </c>
      <c r="J686" s="100" t="str">
        <f t="shared" si="87"/>
        <v/>
      </c>
    </row>
    <row r="687" spans="2:10" x14ac:dyDescent="0.35">
      <c r="B687" s="4">
        <f t="shared" si="88"/>
        <v>0</v>
      </c>
      <c r="D687" s="39" t="str">
        <f t="shared" si="89"/>
        <v/>
      </c>
      <c r="E687" s="37" t="str">
        <f t="shared" si="82"/>
        <v/>
      </c>
      <c r="F687" s="40" t="str">
        <f t="shared" si="83"/>
        <v/>
      </c>
      <c r="G687" s="31" t="str">
        <f t="shared" si="84"/>
        <v/>
      </c>
      <c r="H687" s="38">
        <f t="shared" si="85"/>
        <v>0</v>
      </c>
      <c r="I687" s="38">
        <f t="shared" si="86"/>
        <v>0</v>
      </c>
      <c r="J687" s="100" t="str">
        <f t="shared" si="87"/>
        <v/>
      </c>
    </row>
    <row r="688" spans="2:10" x14ac:dyDescent="0.35">
      <c r="B688" s="4">
        <f t="shared" si="88"/>
        <v>0</v>
      </c>
      <c r="D688" s="39" t="str">
        <f t="shared" si="89"/>
        <v/>
      </c>
      <c r="E688" s="37" t="str">
        <f t="shared" si="82"/>
        <v/>
      </c>
      <c r="F688" s="40" t="str">
        <f t="shared" si="83"/>
        <v/>
      </c>
      <c r="G688" s="31" t="str">
        <f t="shared" si="84"/>
        <v/>
      </c>
      <c r="H688" s="38">
        <f t="shared" si="85"/>
        <v>0</v>
      </c>
      <c r="I688" s="38">
        <f t="shared" si="86"/>
        <v>0</v>
      </c>
      <c r="J688" s="100" t="str">
        <f t="shared" si="87"/>
        <v/>
      </c>
    </row>
    <row r="689" spans="2:10" x14ac:dyDescent="0.35">
      <c r="B689" s="4">
        <f t="shared" si="88"/>
        <v>0</v>
      </c>
      <c r="D689" s="39" t="str">
        <f t="shared" si="89"/>
        <v/>
      </c>
      <c r="E689" s="37" t="str">
        <f t="shared" si="82"/>
        <v/>
      </c>
      <c r="F689" s="40" t="str">
        <f t="shared" si="83"/>
        <v/>
      </c>
      <c r="G689" s="31" t="str">
        <f t="shared" si="84"/>
        <v/>
      </c>
      <c r="H689" s="38">
        <f t="shared" si="85"/>
        <v>0</v>
      </c>
      <c r="I689" s="38">
        <f t="shared" si="86"/>
        <v>0</v>
      </c>
      <c r="J689" s="100" t="str">
        <f t="shared" si="87"/>
        <v/>
      </c>
    </row>
    <row r="690" spans="2:10" x14ac:dyDescent="0.35">
      <c r="B690" s="4">
        <f t="shared" si="88"/>
        <v>0</v>
      </c>
      <c r="D690" s="39" t="str">
        <f t="shared" si="89"/>
        <v/>
      </c>
      <c r="E690" s="37" t="str">
        <f t="shared" si="82"/>
        <v/>
      </c>
      <c r="F690" s="40" t="str">
        <f t="shared" si="83"/>
        <v/>
      </c>
      <c r="G690" s="31" t="str">
        <f t="shared" si="84"/>
        <v/>
      </c>
      <c r="H690" s="38">
        <f t="shared" si="85"/>
        <v>0</v>
      </c>
      <c r="I690" s="38">
        <f t="shared" si="86"/>
        <v>0</v>
      </c>
      <c r="J690" s="100" t="str">
        <f t="shared" si="87"/>
        <v/>
      </c>
    </row>
    <row r="691" spans="2:10" x14ac:dyDescent="0.35">
      <c r="B691" s="4">
        <f t="shared" si="88"/>
        <v>0</v>
      </c>
      <c r="D691" s="39" t="str">
        <f t="shared" si="89"/>
        <v/>
      </c>
      <c r="E691" s="37" t="str">
        <f t="shared" si="82"/>
        <v/>
      </c>
      <c r="F691" s="40" t="str">
        <f t="shared" si="83"/>
        <v/>
      </c>
      <c r="G691" s="31" t="str">
        <f t="shared" si="84"/>
        <v/>
      </c>
      <c r="H691" s="38">
        <f t="shared" si="85"/>
        <v>0</v>
      </c>
      <c r="I691" s="38">
        <f t="shared" si="86"/>
        <v>0</v>
      </c>
      <c r="J691" s="100" t="str">
        <f t="shared" si="87"/>
        <v/>
      </c>
    </row>
    <row r="692" spans="2:10" x14ac:dyDescent="0.35">
      <c r="B692" s="4">
        <f t="shared" si="88"/>
        <v>0</v>
      </c>
      <c r="D692" s="39" t="str">
        <f t="shared" si="89"/>
        <v/>
      </c>
      <c r="E692" s="37" t="str">
        <f t="shared" si="82"/>
        <v/>
      </c>
      <c r="F692" s="40" t="str">
        <f t="shared" si="83"/>
        <v/>
      </c>
      <c r="G692" s="31" t="str">
        <f t="shared" si="84"/>
        <v/>
      </c>
      <c r="H692" s="38">
        <f t="shared" si="85"/>
        <v>0</v>
      </c>
      <c r="I692" s="38">
        <f t="shared" si="86"/>
        <v>0</v>
      </c>
      <c r="J692" s="100" t="str">
        <f t="shared" si="87"/>
        <v/>
      </c>
    </row>
    <row r="693" spans="2:10" x14ac:dyDescent="0.35">
      <c r="B693" s="4">
        <f t="shared" si="88"/>
        <v>0</v>
      </c>
      <c r="D693" s="39" t="str">
        <f t="shared" si="89"/>
        <v/>
      </c>
      <c r="E693" s="37" t="str">
        <f t="shared" si="82"/>
        <v/>
      </c>
      <c r="F693" s="40" t="str">
        <f t="shared" si="83"/>
        <v/>
      </c>
      <c r="G693" s="31" t="str">
        <f t="shared" si="84"/>
        <v/>
      </c>
      <c r="H693" s="38">
        <f t="shared" si="85"/>
        <v>0</v>
      </c>
      <c r="I693" s="38">
        <f t="shared" si="86"/>
        <v>0</v>
      </c>
      <c r="J693" s="100" t="str">
        <f t="shared" si="87"/>
        <v/>
      </c>
    </row>
    <row r="694" spans="2:10" x14ac:dyDescent="0.35">
      <c r="B694" s="4">
        <f t="shared" si="88"/>
        <v>0</v>
      </c>
      <c r="D694" s="39" t="str">
        <f t="shared" si="89"/>
        <v/>
      </c>
      <c r="E694" s="37" t="str">
        <f t="shared" si="82"/>
        <v/>
      </c>
      <c r="F694" s="40" t="str">
        <f t="shared" si="83"/>
        <v/>
      </c>
      <c r="G694" s="31" t="str">
        <f t="shared" si="84"/>
        <v/>
      </c>
      <c r="H694" s="38">
        <f t="shared" si="85"/>
        <v>0</v>
      </c>
      <c r="I694" s="38">
        <f t="shared" si="86"/>
        <v>0</v>
      </c>
      <c r="J694" s="100" t="str">
        <f t="shared" si="87"/>
        <v/>
      </c>
    </row>
    <row r="695" spans="2:10" x14ac:dyDescent="0.35">
      <c r="B695" s="4">
        <f t="shared" si="88"/>
        <v>0</v>
      </c>
      <c r="D695" s="39" t="str">
        <f t="shared" si="89"/>
        <v/>
      </c>
      <c r="E695" s="37" t="str">
        <f t="shared" si="82"/>
        <v/>
      </c>
      <c r="F695" s="40" t="str">
        <f t="shared" si="83"/>
        <v/>
      </c>
      <c r="G695" s="31" t="str">
        <f t="shared" si="84"/>
        <v/>
      </c>
      <c r="H695" s="38">
        <f t="shared" si="85"/>
        <v>0</v>
      </c>
      <c r="I695" s="38">
        <f t="shared" si="86"/>
        <v>0</v>
      </c>
      <c r="J695" s="100" t="str">
        <f t="shared" si="87"/>
        <v/>
      </c>
    </row>
    <row r="696" spans="2:10" x14ac:dyDescent="0.35">
      <c r="B696" s="4">
        <f t="shared" si="88"/>
        <v>0</v>
      </c>
      <c r="D696" s="39" t="str">
        <f t="shared" si="89"/>
        <v/>
      </c>
      <c r="E696" s="37" t="str">
        <f t="shared" si="82"/>
        <v/>
      </c>
      <c r="F696" s="40" t="str">
        <f t="shared" si="83"/>
        <v/>
      </c>
      <c r="G696" s="31" t="str">
        <f t="shared" si="84"/>
        <v/>
      </c>
      <c r="H696" s="38">
        <f t="shared" si="85"/>
        <v>0</v>
      </c>
      <c r="I696" s="38">
        <f t="shared" si="86"/>
        <v>0</v>
      </c>
      <c r="J696" s="100" t="str">
        <f t="shared" si="87"/>
        <v/>
      </c>
    </row>
    <row r="697" spans="2:10" x14ac:dyDescent="0.35">
      <c r="B697" s="4">
        <f t="shared" si="88"/>
        <v>0</v>
      </c>
      <c r="D697" s="39" t="str">
        <f t="shared" si="89"/>
        <v/>
      </c>
      <c r="E697" s="37" t="str">
        <f t="shared" si="82"/>
        <v/>
      </c>
      <c r="F697" s="40" t="str">
        <f t="shared" si="83"/>
        <v/>
      </c>
      <c r="G697" s="31" t="str">
        <f t="shared" si="84"/>
        <v/>
      </c>
      <c r="H697" s="38">
        <f t="shared" si="85"/>
        <v>0</v>
      </c>
      <c r="I697" s="38">
        <f t="shared" si="86"/>
        <v>0</v>
      </c>
      <c r="J697" s="100" t="str">
        <f t="shared" si="87"/>
        <v/>
      </c>
    </row>
    <row r="698" spans="2:10" x14ac:dyDescent="0.35">
      <c r="B698" s="4">
        <f t="shared" si="88"/>
        <v>0</v>
      </c>
      <c r="D698" s="39" t="str">
        <f t="shared" si="89"/>
        <v/>
      </c>
      <c r="E698" s="37" t="str">
        <f t="shared" si="82"/>
        <v/>
      </c>
      <c r="F698" s="40" t="str">
        <f t="shared" si="83"/>
        <v/>
      </c>
      <c r="G698" s="31" t="str">
        <f t="shared" si="84"/>
        <v/>
      </c>
      <c r="H698" s="38">
        <f t="shared" si="85"/>
        <v>0</v>
      </c>
      <c r="I698" s="38">
        <f t="shared" si="86"/>
        <v>0</v>
      </c>
      <c r="J698" s="100" t="str">
        <f t="shared" si="87"/>
        <v/>
      </c>
    </row>
    <row r="699" spans="2:10" x14ac:dyDescent="0.35">
      <c r="B699" s="4">
        <f t="shared" si="88"/>
        <v>0</v>
      </c>
      <c r="D699" s="39" t="str">
        <f t="shared" si="89"/>
        <v/>
      </c>
      <c r="E699" s="37" t="str">
        <f t="shared" si="82"/>
        <v/>
      </c>
      <c r="F699" s="40" t="str">
        <f t="shared" si="83"/>
        <v/>
      </c>
      <c r="G699" s="31" t="str">
        <f t="shared" si="84"/>
        <v/>
      </c>
      <c r="H699" s="38">
        <f t="shared" si="85"/>
        <v>0</v>
      </c>
      <c r="I699" s="38">
        <f t="shared" si="86"/>
        <v>0</v>
      </c>
      <c r="J699" s="100" t="str">
        <f t="shared" si="87"/>
        <v/>
      </c>
    </row>
    <row r="700" spans="2:10" x14ac:dyDescent="0.35">
      <c r="B700" s="4">
        <f t="shared" si="88"/>
        <v>0</v>
      </c>
      <c r="D700" s="39" t="str">
        <f t="shared" si="89"/>
        <v/>
      </c>
      <c r="E700" s="37" t="str">
        <f t="shared" si="82"/>
        <v/>
      </c>
      <c r="F700" s="40" t="str">
        <f t="shared" si="83"/>
        <v/>
      </c>
      <c r="G700" s="31" t="str">
        <f t="shared" si="84"/>
        <v/>
      </c>
      <c r="H700" s="38">
        <f t="shared" si="85"/>
        <v>0</v>
      </c>
      <c r="I700" s="38">
        <f t="shared" si="86"/>
        <v>0</v>
      </c>
      <c r="J700" s="100" t="str">
        <f t="shared" si="87"/>
        <v/>
      </c>
    </row>
    <row r="701" spans="2:10" x14ac:dyDescent="0.35">
      <c r="B701" s="4">
        <f t="shared" si="88"/>
        <v>0</v>
      </c>
      <c r="D701" s="39" t="str">
        <f t="shared" si="89"/>
        <v/>
      </c>
      <c r="E701" s="37" t="str">
        <f t="shared" si="82"/>
        <v/>
      </c>
      <c r="F701" s="40" t="str">
        <f t="shared" si="83"/>
        <v/>
      </c>
      <c r="G701" s="31" t="str">
        <f t="shared" si="84"/>
        <v/>
      </c>
      <c r="H701" s="38">
        <f t="shared" si="85"/>
        <v>0</v>
      </c>
      <c r="I701" s="38">
        <f t="shared" si="86"/>
        <v>0</v>
      </c>
      <c r="J701" s="100" t="str">
        <f t="shared" si="87"/>
        <v/>
      </c>
    </row>
    <row r="702" spans="2:10" x14ac:dyDescent="0.35">
      <c r="B702" s="4">
        <f t="shared" si="88"/>
        <v>0</v>
      </c>
      <c r="D702" s="39" t="str">
        <f t="shared" si="89"/>
        <v/>
      </c>
      <c r="E702" s="37" t="str">
        <f t="shared" si="82"/>
        <v/>
      </c>
      <c r="F702" s="40" t="str">
        <f t="shared" si="83"/>
        <v/>
      </c>
      <c r="G702" s="31" t="str">
        <f t="shared" si="84"/>
        <v/>
      </c>
      <c r="H702" s="38">
        <f t="shared" si="85"/>
        <v>0</v>
      </c>
      <c r="I702" s="38">
        <f t="shared" si="86"/>
        <v>0</v>
      </c>
      <c r="J702" s="100" t="str">
        <f t="shared" si="87"/>
        <v/>
      </c>
    </row>
    <row r="703" spans="2:10" x14ac:dyDescent="0.35">
      <c r="B703" s="4">
        <f t="shared" si="88"/>
        <v>0</v>
      </c>
      <c r="D703" s="39" t="str">
        <f t="shared" si="89"/>
        <v/>
      </c>
      <c r="E703" s="37" t="str">
        <f t="shared" si="82"/>
        <v/>
      </c>
      <c r="F703" s="40" t="str">
        <f t="shared" si="83"/>
        <v/>
      </c>
      <c r="G703" s="31" t="str">
        <f t="shared" si="84"/>
        <v/>
      </c>
      <c r="H703" s="38">
        <f t="shared" si="85"/>
        <v>0</v>
      </c>
      <c r="I703" s="38">
        <f t="shared" si="86"/>
        <v>0</v>
      </c>
      <c r="J703" s="100" t="str">
        <f t="shared" si="87"/>
        <v/>
      </c>
    </row>
    <row r="704" spans="2:10" x14ac:dyDescent="0.35">
      <c r="B704" s="4">
        <f t="shared" si="88"/>
        <v>0</v>
      </c>
      <c r="D704" s="39" t="str">
        <f t="shared" si="89"/>
        <v/>
      </c>
      <c r="E704" s="37" t="str">
        <f t="shared" si="82"/>
        <v/>
      </c>
      <c r="F704" s="40" t="str">
        <f t="shared" si="83"/>
        <v/>
      </c>
      <c r="G704" s="31" t="str">
        <f t="shared" si="84"/>
        <v/>
      </c>
      <c r="H704" s="38">
        <f t="shared" si="85"/>
        <v>0</v>
      </c>
      <c r="I704" s="38">
        <f t="shared" si="86"/>
        <v>0</v>
      </c>
      <c r="J704" s="100" t="str">
        <f t="shared" si="87"/>
        <v/>
      </c>
    </row>
    <row r="705" spans="2:10" x14ac:dyDescent="0.35">
      <c r="B705" s="4">
        <f t="shared" si="88"/>
        <v>0</v>
      </c>
      <c r="D705" s="39" t="str">
        <f t="shared" si="89"/>
        <v/>
      </c>
      <c r="E705" s="37" t="str">
        <f t="shared" si="82"/>
        <v/>
      </c>
      <c r="F705" s="40" t="str">
        <f t="shared" si="83"/>
        <v/>
      </c>
      <c r="G705" s="31" t="str">
        <f t="shared" si="84"/>
        <v/>
      </c>
      <c r="H705" s="38">
        <f t="shared" si="85"/>
        <v>0</v>
      </c>
      <c r="I705" s="38">
        <f t="shared" si="86"/>
        <v>0</v>
      </c>
      <c r="J705" s="100" t="str">
        <f t="shared" si="87"/>
        <v/>
      </c>
    </row>
    <row r="706" spans="2:10" x14ac:dyDescent="0.35">
      <c r="B706" s="4">
        <f t="shared" si="88"/>
        <v>0</v>
      </c>
      <c r="D706" s="39" t="str">
        <f t="shared" si="89"/>
        <v/>
      </c>
      <c r="E706" s="37" t="str">
        <f t="shared" si="82"/>
        <v/>
      </c>
      <c r="F706" s="40" t="str">
        <f t="shared" si="83"/>
        <v/>
      </c>
      <c r="G706" s="31" t="str">
        <f t="shared" si="84"/>
        <v/>
      </c>
      <c r="H706" s="38">
        <f t="shared" si="85"/>
        <v>0</v>
      </c>
      <c r="I706" s="38">
        <f t="shared" si="86"/>
        <v>0</v>
      </c>
      <c r="J706" s="100" t="str">
        <f t="shared" si="87"/>
        <v/>
      </c>
    </row>
    <row r="707" spans="2:10" x14ac:dyDescent="0.35">
      <c r="B707" s="4">
        <f t="shared" si="88"/>
        <v>0</v>
      </c>
      <c r="D707" s="39" t="str">
        <f t="shared" si="89"/>
        <v/>
      </c>
      <c r="E707" s="37" t="str">
        <f t="shared" si="82"/>
        <v/>
      </c>
      <c r="F707" s="40" t="str">
        <f t="shared" si="83"/>
        <v/>
      </c>
      <c r="G707" s="31" t="str">
        <f t="shared" si="84"/>
        <v/>
      </c>
      <c r="H707" s="38">
        <f t="shared" si="85"/>
        <v>0</v>
      </c>
      <c r="I707" s="38">
        <f t="shared" si="86"/>
        <v>0</v>
      </c>
      <c r="J707" s="100" t="str">
        <f t="shared" si="87"/>
        <v/>
      </c>
    </row>
    <row r="708" spans="2:10" x14ac:dyDescent="0.35">
      <c r="B708" s="4">
        <f t="shared" si="88"/>
        <v>0</v>
      </c>
      <c r="D708" s="39" t="str">
        <f t="shared" si="89"/>
        <v/>
      </c>
      <c r="E708" s="37" t="str">
        <f t="shared" si="82"/>
        <v/>
      </c>
      <c r="F708" s="40" t="str">
        <f t="shared" si="83"/>
        <v/>
      </c>
      <c r="G708" s="31" t="str">
        <f t="shared" si="84"/>
        <v/>
      </c>
      <c r="H708" s="38">
        <f t="shared" si="85"/>
        <v>0</v>
      </c>
      <c r="I708" s="38">
        <f t="shared" si="86"/>
        <v>0</v>
      </c>
      <c r="J708" s="100" t="str">
        <f t="shared" si="87"/>
        <v/>
      </c>
    </row>
    <row r="709" spans="2:10" x14ac:dyDescent="0.35">
      <c r="B709" s="4">
        <f t="shared" si="88"/>
        <v>0</v>
      </c>
      <c r="D709" s="39" t="str">
        <f t="shared" si="89"/>
        <v/>
      </c>
      <c r="E709" s="37" t="str">
        <f t="shared" si="82"/>
        <v/>
      </c>
      <c r="F709" s="40" t="str">
        <f t="shared" si="83"/>
        <v/>
      </c>
      <c r="G709" s="31" t="str">
        <f t="shared" si="84"/>
        <v/>
      </c>
      <c r="H709" s="38">
        <f t="shared" si="85"/>
        <v>0</v>
      </c>
      <c r="I709" s="38">
        <f t="shared" si="86"/>
        <v>0</v>
      </c>
      <c r="J709" s="100" t="str">
        <f t="shared" si="87"/>
        <v/>
      </c>
    </row>
    <row r="710" spans="2:10" x14ac:dyDescent="0.35">
      <c r="B710" s="4">
        <f t="shared" si="88"/>
        <v>0</v>
      </c>
      <c r="D710" s="39" t="str">
        <f t="shared" si="89"/>
        <v/>
      </c>
      <c r="E710" s="37" t="str">
        <f t="shared" si="82"/>
        <v/>
      </c>
      <c r="F710" s="40" t="str">
        <f t="shared" si="83"/>
        <v/>
      </c>
      <c r="G710" s="31" t="str">
        <f t="shared" si="84"/>
        <v/>
      </c>
      <c r="H710" s="38">
        <f t="shared" si="85"/>
        <v>0</v>
      </c>
      <c r="I710" s="38">
        <f t="shared" si="86"/>
        <v>0</v>
      </c>
      <c r="J710" s="100" t="str">
        <f t="shared" si="87"/>
        <v/>
      </c>
    </row>
    <row r="711" spans="2:10" x14ac:dyDescent="0.35">
      <c r="B711" s="4">
        <f t="shared" si="88"/>
        <v>0</v>
      </c>
      <c r="D711" s="39" t="str">
        <f t="shared" si="89"/>
        <v/>
      </c>
      <c r="E711" s="37" t="str">
        <f t="shared" si="82"/>
        <v/>
      </c>
      <c r="F711" s="40" t="str">
        <f t="shared" si="83"/>
        <v/>
      </c>
      <c r="G711" s="31" t="str">
        <f t="shared" si="84"/>
        <v/>
      </c>
      <c r="H711" s="38">
        <f t="shared" si="85"/>
        <v>0</v>
      </c>
      <c r="I711" s="38">
        <f t="shared" si="86"/>
        <v>0</v>
      </c>
      <c r="J711" s="100" t="str">
        <f t="shared" si="87"/>
        <v/>
      </c>
    </row>
    <row r="712" spans="2:10" x14ac:dyDescent="0.35">
      <c r="B712" s="4">
        <f t="shared" si="88"/>
        <v>0</v>
      </c>
      <c r="D712" s="39" t="str">
        <f t="shared" si="89"/>
        <v/>
      </c>
      <c r="E712" s="37" t="str">
        <f t="shared" si="82"/>
        <v/>
      </c>
      <c r="F712" s="40" t="str">
        <f t="shared" si="83"/>
        <v/>
      </c>
      <c r="G712" s="31" t="str">
        <f t="shared" si="84"/>
        <v/>
      </c>
      <c r="H712" s="38">
        <f t="shared" si="85"/>
        <v>0</v>
      </c>
      <c r="I712" s="38">
        <f t="shared" si="86"/>
        <v>0</v>
      </c>
      <c r="J712" s="100" t="str">
        <f t="shared" si="87"/>
        <v/>
      </c>
    </row>
    <row r="713" spans="2:10" x14ac:dyDescent="0.35">
      <c r="B713" s="4">
        <f t="shared" si="88"/>
        <v>0</v>
      </c>
      <c r="D713" s="39" t="str">
        <f t="shared" si="89"/>
        <v/>
      </c>
      <c r="E713" s="37" t="str">
        <f t="shared" ref="E713:E776" si="90">IFERROR(IF(Filter_BB="","",VLOOKUP(D713&amp;Filter_BB,T_Jurnal,5,0)),"")</f>
        <v/>
      </c>
      <c r="F713" s="40" t="str">
        <f t="shared" ref="F713:F776" si="91">IF(E713="","",VLOOKUP(D713&amp;Filter_BB,T_Jurnal,6,0))</f>
        <v/>
      </c>
      <c r="G713" s="31" t="str">
        <f t="shared" ref="G713:G776" si="92">IF(E713="","",VLOOKUP(D713&amp;Filter_BB,T_Jurnal,7,0))</f>
        <v/>
      </c>
      <c r="H713" s="38">
        <f t="shared" ref="H713:H776" si="93">IF(E713="",0,VLOOKUP(D713&amp;Filter_BB,T_Jurnal,10,0))</f>
        <v>0</v>
      </c>
      <c r="I713" s="38">
        <f t="shared" ref="I713:I776" si="94">IF(E713="",0,VLOOKUP(D713&amp;Filter_BB,T_Jurnal,11,0))</f>
        <v>0</v>
      </c>
      <c r="J713" s="100" t="str">
        <f t="shared" si="87"/>
        <v/>
      </c>
    </row>
    <row r="714" spans="2:10" x14ac:dyDescent="0.35">
      <c r="B714" s="4">
        <f t="shared" si="88"/>
        <v>0</v>
      </c>
      <c r="D714" s="39" t="str">
        <f t="shared" si="89"/>
        <v/>
      </c>
      <c r="E714" s="37" t="str">
        <f t="shared" si="90"/>
        <v/>
      </c>
      <c r="F714" s="40" t="str">
        <f t="shared" si="91"/>
        <v/>
      </c>
      <c r="G714" s="31" t="str">
        <f t="shared" si="92"/>
        <v/>
      </c>
      <c r="H714" s="38">
        <f t="shared" si="93"/>
        <v>0</v>
      </c>
      <c r="I714" s="38">
        <f t="shared" si="94"/>
        <v>0</v>
      </c>
      <c r="J714" s="100" t="str">
        <f t="shared" ref="J714:J777" si="95">IF(E713="","",IF($M$3="Db",J713+H714-I714,J713+I714-H714))</f>
        <v/>
      </c>
    </row>
    <row r="715" spans="2:10" x14ac:dyDescent="0.35">
      <c r="B715" s="4">
        <f t="shared" si="88"/>
        <v>0</v>
      </c>
      <c r="D715" s="39" t="str">
        <f t="shared" si="89"/>
        <v/>
      </c>
      <c r="E715" s="37" t="str">
        <f t="shared" si="90"/>
        <v/>
      </c>
      <c r="F715" s="40" t="str">
        <f t="shared" si="91"/>
        <v/>
      </c>
      <c r="G715" s="31" t="str">
        <f t="shared" si="92"/>
        <v/>
      </c>
      <c r="H715" s="38">
        <f t="shared" si="93"/>
        <v>0</v>
      </c>
      <c r="I715" s="38">
        <f t="shared" si="94"/>
        <v>0</v>
      </c>
      <c r="J715" s="100" t="str">
        <f t="shared" si="95"/>
        <v/>
      </c>
    </row>
    <row r="716" spans="2:10" x14ac:dyDescent="0.35">
      <c r="B716" s="4">
        <f t="shared" si="88"/>
        <v>0</v>
      </c>
      <c r="D716" s="39" t="str">
        <f t="shared" si="89"/>
        <v/>
      </c>
      <c r="E716" s="37" t="str">
        <f t="shared" si="90"/>
        <v/>
      </c>
      <c r="F716" s="40" t="str">
        <f t="shared" si="91"/>
        <v/>
      </c>
      <c r="G716" s="31" t="str">
        <f t="shared" si="92"/>
        <v/>
      </c>
      <c r="H716" s="38">
        <f t="shared" si="93"/>
        <v>0</v>
      </c>
      <c r="I716" s="38">
        <f t="shared" si="94"/>
        <v>0</v>
      </c>
      <c r="J716" s="100" t="str">
        <f t="shared" si="95"/>
        <v/>
      </c>
    </row>
    <row r="717" spans="2:10" x14ac:dyDescent="0.35">
      <c r="B717" s="4">
        <f t="shared" si="88"/>
        <v>0</v>
      </c>
      <c r="D717" s="39" t="str">
        <f t="shared" si="89"/>
        <v/>
      </c>
      <c r="E717" s="37" t="str">
        <f t="shared" si="90"/>
        <v/>
      </c>
      <c r="F717" s="40" t="str">
        <f t="shared" si="91"/>
        <v/>
      </c>
      <c r="G717" s="31" t="str">
        <f t="shared" si="92"/>
        <v/>
      </c>
      <c r="H717" s="38">
        <f t="shared" si="93"/>
        <v>0</v>
      </c>
      <c r="I717" s="38">
        <f t="shared" si="94"/>
        <v>0</v>
      </c>
      <c r="J717" s="100" t="str">
        <f t="shared" si="95"/>
        <v/>
      </c>
    </row>
    <row r="718" spans="2:10" x14ac:dyDescent="0.35">
      <c r="B718" s="4">
        <f t="shared" si="88"/>
        <v>0</v>
      </c>
      <c r="D718" s="39" t="str">
        <f t="shared" si="89"/>
        <v/>
      </c>
      <c r="E718" s="37" t="str">
        <f t="shared" si="90"/>
        <v/>
      </c>
      <c r="F718" s="40" t="str">
        <f t="shared" si="91"/>
        <v/>
      </c>
      <c r="G718" s="31" t="str">
        <f t="shared" si="92"/>
        <v/>
      </c>
      <c r="H718" s="38">
        <f t="shared" si="93"/>
        <v>0</v>
      </c>
      <c r="I718" s="38">
        <f t="shared" si="94"/>
        <v>0</v>
      </c>
      <c r="J718" s="100" t="str">
        <f t="shared" si="95"/>
        <v/>
      </c>
    </row>
    <row r="719" spans="2:10" x14ac:dyDescent="0.35">
      <c r="B719" s="4">
        <f t="shared" si="88"/>
        <v>0</v>
      </c>
      <c r="D719" s="39" t="str">
        <f t="shared" si="89"/>
        <v/>
      </c>
      <c r="E719" s="37" t="str">
        <f t="shared" si="90"/>
        <v/>
      </c>
      <c r="F719" s="40" t="str">
        <f t="shared" si="91"/>
        <v/>
      </c>
      <c r="G719" s="31" t="str">
        <f t="shared" si="92"/>
        <v/>
      </c>
      <c r="H719" s="38">
        <f t="shared" si="93"/>
        <v>0</v>
      </c>
      <c r="I719" s="38">
        <f t="shared" si="94"/>
        <v>0</v>
      </c>
      <c r="J719" s="100" t="str">
        <f t="shared" si="95"/>
        <v/>
      </c>
    </row>
    <row r="720" spans="2:10" x14ac:dyDescent="0.35">
      <c r="B720" s="4">
        <f t="shared" si="88"/>
        <v>0</v>
      </c>
      <c r="D720" s="39" t="str">
        <f t="shared" si="89"/>
        <v/>
      </c>
      <c r="E720" s="37" t="str">
        <f t="shared" si="90"/>
        <v/>
      </c>
      <c r="F720" s="40" t="str">
        <f t="shared" si="91"/>
        <v/>
      </c>
      <c r="G720" s="31" t="str">
        <f t="shared" si="92"/>
        <v/>
      </c>
      <c r="H720" s="38">
        <f t="shared" si="93"/>
        <v>0</v>
      </c>
      <c r="I720" s="38">
        <f t="shared" si="94"/>
        <v>0</v>
      </c>
      <c r="J720" s="100" t="str">
        <f t="shared" si="95"/>
        <v/>
      </c>
    </row>
    <row r="721" spans="2:10" x14ac:dyDescent="0.35">
      <c r="B721" s="4">
        <f t="shared" si="88"/>
        <v>0</v>
      </c>
      <c r="D721" s="39" t="str">
        <f t="shared" si="89"/>
        <v/>
      </c>
      <c r="E721" s="37" t="str">
        <f t="shared" si="90"/>
        <v/>
      </c>
      <c r="F721" s="40" t="str">
        <f t="shared" si="91"/>
        <v/>
      </c>
      <c r="G721" s="31" t="str">
        <f t="shared" si="92"/>
        <v/>
      </c>
      <c r="H721" s="38">
        <f t="shared" si="93"/>
        <v>0</v>
      </c>
      <c r="I721" s="38">
        <f t="shared" si="94"/>
        <v>0</v>
      </c>
      <c r="J721" s="100" t="str">
        <f t="shared" si="95"/>
        <v/>
      </c>
    </row>
    <row r="722" spans="2:10" x14ac:dyDescent="0.35">
      <c r="B722" s="4">
        <f t="shared" si="88"/>
        <v>0</v>
      </c>
      <c r="D722" s="39" t="str">
        <f t="shared" si="89"/>
        <v/>
      </c>
      <c r="E722" s="37" t="str">
        <f t="shared" si="90"/>
        <v/>
      </c>
      <c r="F722" s="40" t="str">
        <f t="shared" si="91"/>
        <v/>
      </c>
      <c r="G722" s="31" t="str">
        <f t="shared" si="92"/>
        <v/>
      </c>
      <c r="H722" s="38">
        <f t="shared" si="93"/>
        <v>0</v>
      </c>
      <c r="I722" s="38">
        <f t="shared" si="94"/>
        <v>0</v>
      </c>
      <c r="J722" s="100" t="str">
        <f t="shared" si="95"/>
        <v/>
      </c>
    </row>
    <row r="723" spans="2:10" x14ac:dyDescent="0.35">
      <c r="B723" s="4">
        <f t="shared" si="88"/>
        <v>0</v>
      </c>
      <c r="D723" s="39" t="str">
        <f t="shared" si="89"/>
        <v/>
      </c>
      <c r="E723" s="37" t="str">
        <f t="shared" si="90"/>
        <v/>
      </c>
      <c r="F723" s="40" t="str">
        <f t="shared" si="91"/>
        <v/>
      </c>
      <c r="G723" s="31" t="str">
        <f t="shared" si="92"/>
        <v/>
      </c>
      <c r="H723" s="38">
        <f t="shared" si="93"/>
        <v>0</v>
      </c>
      <c r="I723" s="38">
        <f t="shared" si="94"/>
        <v>0</v>
      </c>
      <c r="J723" s="100" t="str">
        <f t="shared" si="95"/>
        <v/>
      </c>
    </row>
    <row r="724" spans="2:10" x14ac:dyDescent="0.35">
      <c r="B724" s="4">
        <f t="shared" si="88"/>
        <v>0</v>
      </c>
      <c r="D724" s="39" t="str">
        <f t="shared" si="89"/>
        <v/>
      </c>
      <c r="E724" s="37" t="str">
        <f t="shared" si="90"/>
        <v/>
      </c>
      <c r="F724" s="40" t="str">
        <f t="shared" si="91"/>
        <v/>
      </c>
      <c r="G724" s="31" t="str">
        <f t="shared" si="92"/>
        <v/>
      </c>
      <c r="H724" s="38">
        <f t="shared" si="93"/>
        <v>0</v>
      </c>
      <c r="I724" s="38">
        <f t="shared" si="94"/>
        <v>0</v>
      </c>
      <c r="J724" s="100" t="str">
        <f t="shared" si="95"/>
        <v/>
      </c>
    </row>
    <row r="725" spans="2:10" x14ac:dyDescent="0.35">
      <c r="B725" s="4">
        <f t="shared" si="88"/>
        <v>0</v>
      </c>
      <c r="D725" s="39" t="str">
        <f t="shared" si="89"/>
        <v/>
      </c>
      <c r="E725" s="37" t="str">
        <f t="shared" si="90"/>
        <v/>
      </c>
      <c r="F725" s="40" t="str">
        <f t="shared" si="91"/>
        <v/>
      </c>
      <c r="G725" s="31" t="str">
        <f t="shared" si="92"/>
        <v/>
      </c>
      <c r="H725" s="38">
        <f t="shared" si="93"/>
        <v>0</v>
      </c>
      <c r="I725" s="38">
        <f t="shared" si="94"/>
        <v>0</v>
      </c>
      <c r="J725" s="100" t="str">
        <f t="shared" si="95"/>
        <v/>
      </c>
    </row>
    <row r="726" spans="2:10" x14ac:dyDescent="0.35">
      <c r="B726" s="4">
        <f t="shared" si="88"/>
        <v>0</v>
      </c>
      <c r="D726" s="39" t="str">
        <f t="shared" si="89"/>
        <v/>
      </c>
      <c r="E726" s="37" t="str">
        <f t="shared" si="90"/>
        <v/>
      </c>
      <c r="F726" s="40" t="str">
        <f t="shared" si="91"/>
        <v/>
      </c>
      <c r="G726" s="31" t="str">
        <f t="shared" si="92"/>
        <v/>
      </c>
      <c r="H726" s="38">
        <f t="shared" si="93"/>
        <v>0</v>
      </c>
      <c r="I726" s="38">
        <f t="shared" si="94"/>
        <v>0</v>
      </c>
      <c r="J726" s="100" t="str">
        <f t="shared" si="95"/>
        <v/>
      </c>
    </row>
    <row r="727" spans="2:10" x14ac:dyDescent="0.35">
      <c r="B727" s="4">
        <f t="shared" si="88"/>
        <v>0</v>
      </c>
      <c r="D727" s="39" t="str">
        <f t="shared" si="89"/>
        <v/>
      </c>
      <c r="E727" s="37" t="str">
        <f t="shared" si="90"/>
        <v/>
      </c>
      <c r="F727" s="40" t="str">
        <f t="shared" si="91"/>
        <v/>
      </c>
      <c r="G727" s="31" t="str">
        <f t="shared" si="92"/>
        <v/>
      </c>
      <c r="H727" s="38">
        <f t="shared" si="93"/>
        <v>0</v>
      </c>
      <c r="I727" s="38">
        <f t="shared" si="94"/>
        <v>0</v>
      </c>
      <c r="J727" s="100" t="str">
        <f t="shared" si="95"/>
        <v/>
      </c>
    </row>
    <row r="728" spans="2:10" x14ac:dyDescent="0.35">
      <c r="B728" s="4">
        <f t="shared" si="88"/>
        <v>0</v>
      </c>
      <c r="D728" s="39" t="str">
        <f t="shared" si="89"/>
        <v/>
      </c>
      <c r="E728" s="37" t="str">
        <f t="shared" si="90"/>
        <v/>
      </c>
      <c r="F728" s="40" t="str">
        <f t="shared" si="91"/>
        <v/>
      </c>
      <c r="G728" s="31" t="str">
        <f t="shared" si="92"/>
        <v/>
      </c>
      <c r="H728" s="38">
        <f t="shared" si="93"/>
        <v>0</v>
      </c>
      <c r="I728" s="38">
        <f t="shared" si="94"/>
        <v>0</v>
      </c>
      <c r="J728" s="100" t="str">
        <f t="shared" si="95"/>
        <v/>
      </c>
    </row>
    <row r="729" spans="2:10" x14ac:dyDescent="0.35">
      <c r="B729" s="4">
        <f t="shared" si="88"/>
        <v>0</v>
      </c>
      <c r="D729" s="39" t="str">
        <f t="shared" si="89"/>
        <v/>
      </c>
      <c r="E729" s="37" t="str">
        <f t="shared" si="90"/>
        <v/>
      </c>
      <c r="F729" s="40" t="str">
        <f t="shared" si="91"/>
        <v/>
      </c>
      <c r="G729" s="31" t="str">
        <f t="shared" si="92"/>
        <v/>
      </c>
      <c r="H729" s="38">
        <f t="shared" si="93"/>
        <v>0</v>
      </c>
      <c r="I729" s="38">
        <f t="shared" si="94"/>
        <v>0</v>
      </c>
      <c r="J729" s="100" t="str">
        <f t="shared" si="95"/>
        <v/>
      </c>
    </row>
    <row r="730" spans="2:10" x14ac:dyDescent="0.35">
      <c r="B730" s="4">
        <f t="shared" si="88"/>
        <v>0</v>
      </c>
      <c r="D730" s="39" t="str">
        <f t="shared" si="89"/>
        <v/>
      </c>
      <c r="E730" s="37" t="str">
        <f t="shared" si="90"/>
        <v/>
      </c>
      <c r="F730" s="40" t="str">
        <f t="shared" si="91"/>
        <v/>
      </c>
      <c r="G730" s="31" t="str">
        <f t="shared" si="92"/>
        <v/>
      </c>
      <c r="H730" s="38">
        <f t="shared" si="93"/>
        <v>0</v>
      </c>
      <c r="I730" s="38">
        <f t="shared" si="94"/>
        <v>0</v>
      </c>
      <c r="J730" s="100" t="str">
        <f t="shared" si="95"/>
        <v/>
      </c>
    </row>
    <row r="731" spans="2:10" x14ac:dyDescent="0.35">
      <c r="B731" s="4">
        <f t="shared" si="88"/>
        <v>0</v>
      </c>
      <c r="D731" s="39" t="str">
        <f t="shared" si="89"/>
        <v/>
      </c>
      <c r="E731" s="37" t="str">
        <f t="shared" si="90"/>
        <v/>
      </c>
      <c r="F731" s="40" t="str">
        <f t="shared" si="91"/>
        <v/>
      </c>
      <c r="G731" s="31" t="str">
        <f t="shared" si="92"/>
        <v/>
      </c>
      <c r="H731" s="38">
        <f t="shared" si="93"/>
        <v>0</v>
      </c>
      <c r="I731" s="38">
        <f t="shared" si="94"/>
        <v>0</v>
      </c>
      <c r="J731" s="100" t="str">
        <f t="shared" si="95"/>
        <v/>
      </c>
    </row>
    <row r="732" spans="2:10" x14ac:dyDescent="0.35">
      <c r="B732" s="4">
        <f t="shared" si="88"/>
        <v>0</v>
      </c>
      <c r="D732" s="39" t="str">
        <f t="shared" si="89"/>
        <v/>
      </c>
      <c r="E732" s="37" t="str">
        <f t="shared" si="90"/>
        <v/>
      </c>
      <c r="F732" s="40" t="str">
        <f t="shared" si="91"/>
        <v/>
      </c>
      <c r="G732" s="31" t="str">
        <f t="shared" si="92"/>
        <v/>
      </c>
      <c r="H732" s="38">
        <f t="shared" si="93"/>
        <v>0</v>
      </c>
      <c r="I732" s="38">
        <f t="shared" si="94"/>
        <v>0</v>
      </c>
      <c r="J732" s="100" t="str">
        <f t="shared" si="95"/>
        <v/>
      </c>
    </row>
    <row r="733" spans="2:10" x14ac:dyDescent="0.35">
      <c r="B733" s="4">
        <f t="shared" si="88"/>
        <v>0</v>
      </c>
      <c r="D733" s="39" t="str">
        <f t="shared" si="89"/>
        <v/>
      </c>
      <c r="E733" s="37" t="str">
        <f t="shared" si="90"/>
        <v/>
      </c>
      <c r="F733" s="40" t="str">
        <f t="shared" si="91"/>
        <v/>
      </c>
      <c r="G733" s="31" t="str">
        <f t="shared" si="92"/>
        <v/>
      </c>
      <c r="H733" s="38">
        <f t="shared" si="93"/>
        <v>0</v>
      </c>
      <c r="I733" s="38">
        <f t="shared" si="94"/>
        <v>0</v>
      </c>
      <c r="J733" s="100" t="str">
        <f t="shared" si="95"/>
        <v/>
      </c>
    </row>
    <row r="734" spans="2:10" x14ac:dyDescent="0.35">
      <c r="B734" s="4">
        <f t="shared" si="88"/>
        <v>0</v>
      </c>
      <c r="D734" s="39" t="str">
        <f t="shared" si="89"/>
        <v/>
      </c>
      <c r="E734" s="37" t="str">
        <f t="shared" si="90"/>
        <v/>
      </c>
      <c r="F734" s="40" t="str">
        <f t="shared" si="91"/>
        <v/>
      </c>
      <c r="G734" s="31" t="str">
        <f t="shared" si="92"/>
        <v/>
      </c>
      <c r="H734" s="38">
        <f t="shared" si="93"/>
        <v>0</v>
      </c>
      <c r="I734" s="38">
        <f t="shared" si="94"/>
        <v>0</v>
      </c>
      <c r="J734" s="100" t="str">
        <f t="shared" si="95"/>
        <v/>
      </c>
    </row>
    <row r="735" spans="2:10" x14ac:dyDescent="0.35">
      <c r="B735" s="4">
        <f t="shared" si="88"/>
        <v>0</v>
      </c>
      <c r="D735" s="39" t="str">
        <f t="shared" si="89"/>
        <v/>
      </c>
      <c r="E735" s="37" t="str">
        <f t="shared" si="90"/>
        <v/>
      </c>
      <c r="F735" s="40" t="str">
        <f t="shared" si="91"/>
        <v/>
      </c>
      <c r="G735" s="31" t="str">
        <f t="shared" si="92"/>
        <v/>
      </c>
      <c r="H735" s="38">
        <f t="shared" si="93"/>
        <v>0</v>
      </c>
      <c r="I735" s="38">
        <f t="shared" si="94"/>
        <v>0</v>
      </c>
      <c r="J735" s="100" t="str">
        <f t="shared" si="95"/>
        <v/>
      </c>
    </row>
    <row r="736" spans="2:10" x14ac:dyDescent="0.35">
      <c r="B736" s="4">
        <f t="shared" si="88"/>
        <v>0</v>
      </c>
      <c r="D736" s="39" t="str">
        <f t="shared" si="89"/>
        <v/>
      </c>
      <c r="E736" s="37" t="str">
        <f t="shared" si="90"/>
        <v/>
      </c>
      <c r="F736" s="40" t="str">
        <f t="shared" si="91"/>
        <v/>
      </c>
      <c r="G736" s="31" t="str">
        <f t="shared" si="92"/>
        <v/>
      </c>
      <c r="H736" s="38">
        <f t="shared" si="93"/>
        <v>0</v>
      </c>
      <c r="I736" s="38">
        <f t="shared" si="94"/>
        <v>0</v>
      </c>
      <c r="J736" s="100" t="str">
        <f t="shared" si="95"/>
        <v/>
      </c>
    </row>
    <row r="737" spans="2:10" x14ac:dyDescent="0.35">
      <c r="B737" s="4">
        <f t="shared" si="88"/>
        <v>0</v>
      </c>
      <c r="D737" s="39" t="str">
        <f t="shared" si="89"/>
        <v/>
      </c>
      <c r="E737" s="37" t="str">
        <f t="shared" si="90"/>
        <v/>
      </c>
      <c r="F737" s="40" t="str">
        <f t="shared" si="91"/>
        <v/>
      </c>
      <c r="G737" s="31" t="str">
        <f t="shared" si="92"/>
        <v/>
      </c>
      <c r="H737" s="38">
        <f t="shared" si="93"/>
        <v>0</v>
      </c>
      <c r="I737" s="38">
        <f t="shared" si="94"/>
        <v>0</v>
      </c>
      <c r="J737" s="100" t="str">
        <f t="shared" si="95"/>
        <v/>
      </c>
    </row>
    <row r="738" spans="2:10" x14ac:dyDescent="0.35">
      <c r="B738" s="4">
        <f t="shared" si="88"/>
        <v>0</v>
      </c>
      <c r="D738" s="39" t="str">
        <f t="shared" si="89"/>
        <v/>
      </c>
      <c r="E738" s="37" t="str">
        <f t="shared" si="90"/>
        <v/>
      </c>
      <c r="F738" s="40" t="str">
        <f t="shared" si="91"/>
        <v/>
      </c>
      <c r="G738" s="31" t="str">
        <f t="shared" si="92"/>
        <v/>
      </c>
      <c r="H738" s="38">
        <f t="shared" si="93"/>
        <v>0</v>
      </c>
      <c r="I738" s="38">
        <f t="shared" si="94"/>
        <v>0</v>
      </c>
      <c r="J738" s="100" t="str">
        <f t="shared" si="95"/>
        <v/>
      </c>
    </row>
    <row r="739" spans="2:10" x14ac:dyDescent="0.35">
      <c r="B739" s="4">
        <f t="shared" si="88"/>
        <v>0</v>
      </c>
      <c r="D739" s="39" t="str">
        <f t="shared" si="89"/>
        <v/>
      </c>
      <c r="E739" s="37" t="str">
        <f t="shared" si="90"/>
        <v/>
      </c>
      <c r="F739" s="40" t="str">
        <f t="shared" si="91"/>
        <v/>
      </c>
      <c r="G739" s="31" t="str">
        <f t="shared" si="92"/>
        <v/>
      </c>
      <c r="H739" s="38">
        <f t="shared" si="93"/>
        <v>0</v>
      </c>
      <c r="I739" s="38">
        <f t="shared" si="94"/>
        <v>0</v>
      </c>
      <c r="J739" s="100" t="str">
        <f t="shared" si="95"/>
        <v/>
      </c>
    </row>
    <row r="740" spans="2:10" x14ac:dyDescent="0.35">
      <c r="B740" s="4">
        <f t="shared" si="88"/>
        <v>0</v>
      </c>
      <c r="D740" s="39" t="str">
        <f t="shared" si="89"/>
        <v/>
      </c>
      <c r="E740" s="37" t="str">
        <f t="shared" si="90"/>
        <v/>
      </c>
      <c r="F740" s="40" t="str">
        <f t="shared" si="91"/>
        <v/>
      </c>
      <c r="G740" s="31" t="str">
        <f t="shared" si="92"/>
        <v/>
      </c>
      <c r="H740" s="38">
        <f t="shared" si="93"/>
        <v>0</v>
      </c>
      <c r="I740" s="38">
        <f t="shared" si="94"/>
        <v>0</v>
      </c>
      <c r="J740" s="100" t="str">
        <f t="shared" si="95"/>
        <v/>
      </c>
    </row>
    <row r="741" spans="2:10" x14ac:dyDescent="0.35">
      <c r="B741" s="4">
        <f t="shared" ref="B741:B804" si="96">IF(E741="",0,1)</f>
        <v>0</v>
      </c>
      <c r="D741" s="39" t="str">
        <f t="shared" ref="D741:D804" si="97">IF(E740="","",D740+1)</f>
        <v/>
      </c>
      <c r="E741" s="37" t="str">
        <f t="shared" si="90"/>
        <v/>
      </c>
      <c r="F741" s="40" t="str">
        <f t="shared" si="91"/>
        <v/>
      </c>
      <c r="G741" s="31" t="str">
        <f t="shared" si="92"/>
        <v/>
      </c>
      <c r="H741" s="38">
        <f t="shared" si="93"/>
        <v>0</v>
      </c>
      <c r="I741" s="38">
        <f t="shared" si="94"/>
        <v>0</v>
      </c>
      <c r="J741" s="100" t="str">
        <f t="shared" si="95"/>
        <v/>
      </c>
    </row>
    <row r="742" spans="2:10" x14ac:dyDescent="0.35">
      <c r="B742" s="4">
        <f t="shared" si="96"/>
        <v>0</v>
      </c>
      <c r="D742" s="39" t="str">
        <f t="shared" si="97"/>
        <v/>
      </c>
      <c r="E742" s="37" t="str">
        <f t="shared" si="90"/>
        <v/>
      </c>
      <c r="F742" s="40" t="str">
        <f t="shared" si="91"/>
        <v/>
      </c>
      <c r="G742" s="31" t="str">
        <f t="shared" si="92"/>
        <v/>
      </c>
      <c r="H742" s="38">
        <f t="shared" si="93"/>
        <v>0</v>
      </c>
      <c r="I742" s="38">
        <f t="shared" si="94"/>
        <v>0</v>
      </c>
      <c r="J742" s="100" t="str">
        <f t="shared" si="95"/>
        <v/>
      </c>
    </row>
    <row r="743" spans="2:10" x14ac:dyDescent="0.35">
      <c r="B743" s="4">
        <f t="shared" si="96"/>
        <v>0</v>
      </c>
      <c r="D743" s="39" t="str">
        <f t="shared" si="97"/>
        <v/>
      </c>
      <c r="E743" s="37" t="str">
        <f t="shared" si="90"/>
        <v/>
      </c>
      <c r="F743" s="40" t="str">
        <f t="shared" si="91"/>
        <v/>
      </c>
      <c r="G743" s="31" t="str">
        <f t="shared" si="92"/>
        <v/>
      </c>
      <c r="H743" s="38">
        <f t="shared" si="93"/>
        <v>0</v>
      </c>
      <c r="I743" s="38">
        <f t="shared" si="94"/>
        <v>0</v>
      </c>
      <c r="J743" s="100" t="str">
        <f t="shared" si="95"/>
        <v/>
      </c>
    </row>
    <row r="744" spans="2:10" x14ac:dyDescent="0.35">
      <c r="B744" s="4">
        <f t="shared" si="96"/>
        <v>0</v>
      </c>
      <c r="D744" s="39" t="str">
        <f t="shared" si="97"/>
        <v/>
      </c>
      <c r="E744" s="37" t="str">
        <f t="shared" si="90"/>
        <v/>
      </c>
      <c r="F744" s="40" t="str">
        <f t="shared" si="91"/>
        <v/>
      </c>
      <c r="G744" s="31" t="str">
        <f t="shared" si="92"/>
        <v/>
      </c>
      <c r="H744" s="38">
        <f t="shared" si="93"/>
        <v>0</v>
      </c>
      <c r="I744" s="38">
        <f t="shared" si="94"/>
        <v>0</v>
      </c>
      <c r="J744" s="100" t="str">
        <f t="shared" si="95"/>
        <v/>
      </c>
    </row>
    <row r="745" spans="2:10" x14ac:dyDescent="0.35">
      <c r="B745" s="4">
        <f t="shared" si="96"/>
        <v>0</v>
      </c>
      <c r="D745" s="39" t="str">
        <f t="shared" si="97"/>
        <v/>
      </c>
      <c r="E745" s="37" t="str">
        <f t="shared" si="90"/>
        <v/>
      </c>
      <c r="F745" s="40" t="str">
        <f t="shared" si="91"/>
        <v/>
      </c>
      <c r="G745" s="31" t="str">
        <f t="shared" si="92"/>
        <v/>
      </c>
      <c r="H745" s="38">
        <f t="shared" si="93"/>
        <v>0</v>
      </c>
      <c r="I745" s="38">
        <f t="shared" si="94"/>
        <v>0</v>
      </c>
      <c r="J745" s="100" t="str">
        <f t="shared" si="95"/>
        <v/>
      </c>
    </row>
    <row r="746" spans="2:10" x14ac:dyDescent="0.35">
      <c r="B746" s="4">
        <f t="shared" si="96"/>
        <v>0</v>
      </c>
      <c r="D746" s="39" t="str">
        <f t="shared" si="97"/>
        <v/>
      </c>
      <c r="E746" s="37" t="str">
        <f t="shared" si="90"/>
        <v/>
      </c>
      <c r="F746" s="40" t="str">
        <f t="shared" si="91"/>
        <v/>
      </c>
      <c r="G746" s="31" t="str">
        <f t="shared" si="92"/>
        <v/>
      </c>
      <c r="H746" s="38">
        <f t="shared" si="93"/>
        <v>0</v>
      </c>
      <c r="I746" s="38">
        <f t="shared" si="94"/>
        <v>0</v>
      </c>
      <c r="J746" s="100" t="str">
        <f t="shared" si="95"/>
        <v/>
      </c>
    </row>
    <row r="747" spans="2:10" x14ac:dyDescent="0.35">
      <c r="B747" s="4">
        <f t="shared" si="96"/>
        <v>0</v>
      </c>
      <c r="D747" s="39" t="str">
        <f t="shared" si="97"/>
        <v/>
      </c>
      <c r="E747" s="37" t="str">
        <f t="shared" si="90"/>
        <v/>
      </c>
      <c r="F747" s="40" t="str">
        <f t="shared" si="91"/>
        <v/>
      </c>
      <c r="G747" s="31" t="str">
        <f t="shared" si="92"/>
        <v/>
      </c>
      <c r="H747" s="38">
        <f t="shared" si="93"/>
        <v>0</v>
      </c>
      <c r="I747" s="38">
        <f t="shared" si="94"/>
        <v>0</v>
      </c>
      <c r="J747" s="100" t="str">
        <f t="shared" si="95"/>
        <v/>
      </c>
    </row>
    <row r="748" spans="2:10" x14ac:dyDescent="0.35">
      <c r="B748" s="4">
        <f t="shared" si="96"/>
        <v>0</v>
      </c>
      <c r="D748" s="39" t="str">
        <f t="shared" si="97"/>
        <v/>
      </c>
      <c r="E748" s="37" t="str">
        <f t="shared" si="90"/>
        <v/>
      </c>
      <c r="F748" s="40" t="str">
        <f t="shared" si="91"/>
        <v/>
      </c>
      <c r="G748" s="31" t="str">
        <f t="shared" si="92"/>
        <v/>
      </c>
      <c r="H748" s="38">
        <f t="shared" si="93"/>
        <v>0</v>
      </c>
      <c r="I748" s="38">
        <f t="shared" si="94"/>
        <v>0</v>
      </c>
      <c r="J748" s="100" t="str">
        <f t="shared" si="95"/>
        <v/>
      </c>
    </row>
    <row r="749" spans="2:10" x14ac:dyDescent="0.35">
      <c r="B749" s="4">
        <f t="shared" si="96"/>
        <v>0</v>
      </c>
      <c r="D749" s="39" t="str">
        <f t="shared" si="97"/>
        <v/>
      </c>
      <c r="E749" s="37" t="str">
        <f t="shared" si="90"/>
        <v/>
      </c>
      <c r="F749" s="40" t="str">
        <f t="shared" si="91"/>
        <v/>
      </c>
      <c r="G749" s="31" t="str">
        <f t="shared" si="92"/>
        <v/>
      </c>
      <c r="H749" s="38">
        <f t="shared" si="93"/>
        <v>0</v>
      </c>
      <c r="I749" s="38">
        <f t="shared" si="94"/>
        <v>0</v>
      </c>
      <c r="J749" s="100" t="str">
        <f t="shared" si="95"/>
        <v/>
      </c>
    </row>
    <row r="750" spans="2:10" x14ac:dyDescent="0.35">
      <c r="B750" s="4">
        <f t="shared" si="96"/>
        <v>0</v>
      </c>
      <c r="D750" s="39" t="str">
        <f t="shared" si="97"/>
        <v/>
      </c>
      <c r="E750" s="37" t="str">
        <f t="shared" si="90"/>
        <v/>
      </c>
      <c r="F750" s="40" t="str">
        <f t="shared" si="91"/>
        <v/>
      </c>
      <c r="G750" s="31" t="str">
        <f t="shared" si="92"/>
        <v/>
      </c>
      <c r="H750" s="38">
        <f t="shared" si="93"/>
        <v>0</v>
      </c>
      <c r="I750" s="38">
        <f t="shared" si="94"/>
        <v>0</v>
      </c>
      <c r="J750" s="100" t="str">
        <f t="shared" si="95"/>
        <v/>
      </c>
    </row>
    <row r="751" spans="2:10" x14ac:dyDescent="0.35">
      <c r="B751" s="4">
        <f t="shared" si="96"/>
        <v>0</v>
      </c>
      <c r="D751" s="39" t="str">
        <f t="shared" si="97"/>
        <v/>
      </c>
      <c r="E751" s="37" t="str">
        <f t="shared" si="90"/>
        <v/>
      </c>
      <c r="F751" s="40" t="str">
        <f t="shared" si="91"/>
        <v/>
      </c>
      <c r="G751" s="31" t="str">
        <f t="shared" si="92"/>
        <v/>
      </c>
      <c r="H751" s="38">
        <f t="shared" si="93"/>
        <v>0</v>
      </c>
      <c r="I751" s="38">
        <f t="shared" si="94"/>
        <v>0</v>
      </c>
      <c r="J751" s="100" t="str">
        <f t="shared" si="95"/>
        <v/>
      </c>
    </row>
    <row r="752" spans="2:10" x14ac:dyDescent="0.35">
      <c r="B752" s="4">
        <f t="shared" si="96"/>
        <v>0</v>
      </c>
      <c r="D752" s="39" t="str">
        <f t="shared" si="97"/>
        <v/>
      </c>
      <c r="E752" s="37" t="str">
        <f t="shared" si="90"/>
        <v/>
      </c>
      <c r="F752" s="40" t="str">
        <f t="shared" si="91"/>
        <v/>
      </c>
      <c r="G752" s="31" t="str">
        <f t="shared" si="92"/>
        <v/>
      </c>
      <c r="H752" s="38">
        <f t="shared" si="93"/>
        <v>0</v>
      </c>
      <c r="I752" s="38">
        <f t="shared" si="94"/>
        <v>0</v>
      </c>
      <c r="J752" s="100" t="str">
        <f t="shared" si="95"/>
        <v/>
      </c>
    </row>
    <row r="753" spans="2:10" x14ac:dyDescent="0.35">
      <c r="B753" s="4">
        <f t="shared" si="96"/>
        <v>0</v>
      </c>
      <c r="D753" s="39" t="str">
        <f t="shared" si="97"/>
        <v/>
      </c>
      <c r="E753" s="37" t="str">
        <f t="shared" si="90"/>
        <v/>
      </c>
      <c r="F753" s="40" t="str">
        <f t="shared" si="91"/>
        <v/>
      </c>
      <c r="G753" s="31" t="str">
        <f t="shared" si="92"/>
        <v/>
      </c>
      <c r="H753" s="38">
        <f t="shared" si="93"/>
        <v>0</v>
      </c>
      <c r="I753" s="38">
        <f t="shared" si="94"/>
        <v>0</v>
      </c>
      <c r="J753" s="100" t="str">
        <f t="shared" si="95"/>
        <v/>
      </c>
    </row>
    <row r="754" spans="2:10" x14ac:dyDescent="0.35">
      <c r="B754" s="4">
        <f t="shared" si="96"/>
        <v>0</v>
      </c>
      <c r="D754" s="39" t="str">
        <f t="shared" si="97"/>
        <v/>
      </c>
      <c r="E754" s="37" t="str">
        <f t="shared" si="90"/>
        <v/>
      </c>
      <c r="F754" s="40" t="str">
        <f t="shared" si="91"/>
        <v/>
      </c>
      <c r="G754" s="31" t="str">
        <f t="shared" si="92"/>
        <v/>
      </c>
      <c r="H754" s="38">
        <f t="shared" si="93"/>
        <v>0</v>
      </c>
      <c r="I754" s="38">
        <f t="shared" si="94"/>
        <v>0</v>
      </c>
      <c r="J754" s="100" t="str">
        <f t="shared" si="95"/>
        <v/>
      </c>
    </row>
    <row r="755" spans="2:10" x14ac:dyDescent="0.35">
      <c r="B755" s="4">
        <f t="shared" si="96"/>
        <v>0</v>
      </c>
      <c r="D755" s="39" t="str">
        <f t="shared" si="97"/>
        <v/>
      </c>
      <c r="E755" s="37" t="str">
        <f t="shared" si="90"/>
        <v/>
      </c>
      <c r="F755" s="40" t="str">
        <f t="shared" si="91"/>
        <v/>
      </c>
      <c r="G755" s="31" t="str">
        <f t="shared" si="92"/>
        <v/>
      </c>
      <c r="H755" s="38">
        <f t="shared" si="93"/>
        <v>0</v>
      </c>
      <c r="I755" s="38">
        <f t="shared" si="94"/>
        <v>0</v>
      </c>
      <c r="J755" s="100" t="str">
        <f t="shared" si="95"/>
        <v/>
      </c>
    </row>
    <row r="756" spans="2:10" x14ac:dyDescent="0.35">
      <c r="B756" s="4">
        <f t="shared" si="96"/>
        <v>0</v>
      </c>
      <c r="D756" s="39" t="str">
        <f t="shared" si="97"/>
        <v/>
      </c>
      <c r="E756" s="37" t="str">
        <f t="shared" si="90"/>
        <v/>
      </c>
      <c r="F756" s="40" t="str">
        <f t="shared" si="91"/>
        <v/>
      </c>
      <c r="G756" s="31" t="str">
        <f t="shared" si="92"/>
        <v/>
      </c>
      <c r="H756" s="38">
        <f t="shared" si="93"/>
        <v>0</v>
      </c>
      <c r="I756" s="38">
        <f t="shared" si="94"/>
        <v>0</v>
      </c>
      <c r="J756" s="100" t="str">
        <f t="shared" si="95"/>
        <v/>
      </c>
    </row>
    <row r="757" spans="2:10" x14ac:dyDescent="0.35">
      <c r="B757" s="4">
        <f t="shared" si="96"/>
        <v>0</v>
      </c>
      <c r="D757" s="39" t="str">
        <f t="shared" si="97"/>
        <v/>
      </c>
      <c r="E757" s="37" t="str">
        <f t="shared" si="90"/>
        <v/>
      </c>
      <c r="F757" s="40" t="str">
        <f t="shared" si="91"/>
        <v/>
      </c>
      <c r="G757" s="31" t="str">
        <f t="shared" si="92"/>
        <v/>
      </c>
      <c r="H757" s="38">
        <f t="shared" si="93"/>
        <v>0</v>
      </c>
      <c r="I757" s="38">
        <f t="shared" si="94"/>
        <v>0</v>
      </c>
      <c r="J757" s="100" t="str">
        <f t="shared" si="95"/>
        <v/>
      </c>
    </row>
    <row r="758" spans="2:10" x14ac:dyDescent="0.35">
      <c r="B758" s="4">
        <f t="shared" si="96"/>
        <v>0</v>
      </c>
      <c r="D758" s="39" t="str">
        <f t="shared" si="97"/>
        <v/>
      </c>
      <c r="E758" s="37" t="str">
        <f t="shared" si="90"/>
        <v/>
      </c>
      <c r="F758" s="40" t="str">
        <f t="shared" si="91"/>
        <v/>
      </c>
      <c r="G758" s="31" t="str">
        <f t="shared" si="92"/>
        <v/>
      </c>
      <c r="H758" s="38">
        <f t="shared" si="93"/>
        <v>0</v>
      </c>
      <c r="I758" s="38">
        <f t="shared" si="94"/>
        <v>0</v>
      </c>
      <c r="J758" s="100" t="str">
        <f t="shared" si="95"/>
        <v/>
      </c>
    </row>
    <row r="759" spans="2:10" x14ac:dyDescent="0.35">
      <c r="B759" s="4">
        <f t="shared" si="96"/>
        <v>0</v>
      </c>
      <c r="D759" s="39" t="str">
        <f t="shared" si="97"/>
        <v/>
      </c>
      <c r="E759" s="37" t="str">
        <f t="shared" si="90"/>
        <v/>
      </c>
      <c r="F759" s="40" t="str">
        <f t="shared" si="91"/>
        <v/>
      </c>
      <c r="G759" s="31" t="str">
        <f t="shared" si="92"/>
        <v/>
      </c>
      <c r="H759" s="38">
        <f t="shared" si="93"/>
        <v>0</v>
      </c>
      <c r="I759" s="38">
        <f t="shared" si="94"/>
        <v>0</v>
      </c>
      <c r="J759" s="100" t="str">
        <f t="shared" si="95"/>
        <v/>
      </c>
    </row>
    <row r="760" spans="2:10" x14ac:dyDescent="0.35">
      <c r="B760" s="4">
        <f t="shared" si="96"/>
        <v>0</v>
      </c>
      <c r="D760" s="39" t="str">
        <f t="shared" si="97"/>
        <v/>
      </c>
      <c r="E760" s="37" t="str">
        <f t="shared" si="90"/>
        <v/>
      </c>
      <c r="F760" s="40" t="str">
        <f t="shared" si="91"/>
        <v/>
      </c>
      <c r="G760" s="31" t="str">
        <f t="shared" si="92"/>
        <v/>
      </c>
      <c r="H760" s="38">
        <f t="shared" si="93"/>
        <v>0</v>
      </c>
      <c r="I760" s="38">
        <f t="shared" si="94"/>
        <v>0</v>
      </c>
      <c r="J760" s="100" t="str">
        <f t="shared" si="95"/>
        <v/>
      </c>
    </row>
    <row r="761" spans="2:10" x14ac:dyDescent="0.35">
      <c r="B761" s="4">
        <f t="shared" si="96"/>
        <v>0</v>
      </c>
      <c r="D761" s="39" t="str">
        <f t="shared" si="97"/>
        <v/>
      </c>
      <c r="E761" s="37" t="str">
        <f t="shared" si="90"/>
        <v/>
      </c>
      <c r="F761" s="40" t="str">
        <f t="shared" si="91"/>
        <v/>
      </c>
      <c r="G761" s="31" t="str">
        <f t="shared" si="92"/>
        <v/>
      </c>
      <c r="H761" s="38">
        <f t="shared" si="93"/>
        <v>0</v>
      </c>
      <c r="I761" s="38">
        <f t="shared" si="94"/>
        <v>0</v>
      </c>
      <c r="J761" s="100" t="str">
        <f t="shared" si="95"/>
        <v/>
      </c>
    </row>
    <row r="762" spans="2:10" x14ac:dyDescent="0.35">
      <c r="B762" s="4">
        <f t="shared" si="96"/>
        <v>0</v>
      </c>
      <c r="D762" s="39" t="str">
        <f t="shared" si="97"/>
        <v/>
      </c>
      <c r="E762" s="37" t="str">
        <f t="shared" si="90"/>
        <v/>
      </c>
      <c r="F762" s="40" t="str">
        <f t="shared" si="91"/>
        <v/>
      </c>
      <c r="G762" s="31" t="str">
        <f t="shared" si="92"/>
        <v/>
      </c>
      <c r="H762" s="38">
        <f t="shared" si="93"/>
        <v>0</v>
      </c>
      <c r="I762" s="38">
        <f t="shared" si="94"/>
        <v>0</v>
      </c>
      <c r="J762" s="100" t="str">
        <f t="shared" si="95"/>
        <v/>
      </c>
    </row>
    <row r="763" spans="2:10" x14ac:dyDescent="0.35">
      <c r="B763" s="4">
        <f t="shared" si="96"/>
        <v>0</v>
      </c>
      <c r="D763" s="39" t="str">
        <f t="shared" si="97"/>
        <v/>
      </c>
      <c r="E763" s="37" t="str">
        <f t="shared" si="90"/>
        <v/>
      </c>
      <c r="F763" s="40" t="str">
        <f t="shared" si="91"/>
        <v/>
      </c>
      <c r="G763" s="31" t="str">
        <f t="shared" si="92"/>
        <v/>
      </c>
      <c r="H763" s="38">
        <f t="shared" si="93"/>
        <v>0</v>
      </c>
      <c r="I763" s="38">
        <f t="shared" si="94"/>
        <v>0</v>
      </c>
      <c r="J763" s="100" t="str">
        <f t="shared" si="95"/>
        <v/>
      </c>
    </row>
    <row r="764" spans="2:10" x14ac:dyDescent="0.35">
      <c r="B764" s="4">
        <f t="shared" si="96"/>
        <v>0</v>
      </c>
      <c r="D764" s="39" t="str">
        <f t="shared" si="97"/>
        <v/>
      </c>
      <c r="E764" s="37" t="str">
        <f t="shared" si="90"/>
        <v/>
      </c>
      <c r="F764" s="40" t="str">
        <f t="shared" si="91"/>
        <v/>
      </c>
      <c r="G764" s="31" t="str">
        <f t="shared" si="92"/>
        <v/>
      </c>
      <c r="H764" s="38">
        <f t="shared" si="93"/>
        <v>0</v>
      </c>
      <c r="I764" s="38">
        <f t="shared" si="94"/>
        <v>0</v>
      </c>
      <c r="J764" s="100" t="str">
        <f t="shared" si="95"/>
        <v/>
      </c>
    </row>
    <row r="765" spans="2:10" x14ac:dyDescent="0.35">
      <c r="B765" s="4">
        <f t="shared" si="96"/>
        <v>0</v>
      </c>
      <c r="D765" s="39" t="str">
        <f t="shared" si="97"/>
        <v/>
      </c>
      <c r="E765" s="37" t="str">
        <f t="shared" si="90"/>
        <v/>
      </c>
      <c r="F765" s="40" t="str">
        <f t="shared" si="91"/>
        <v/>
      </c>
      <c r="G765" s="31" t="str">
        <f t="shared" si="92"/>
        <v/>
      </c>
      <c r="H765" s="38">
        <f t="shared" si="93"/>
        <v>0</v>
      </c>
      <c r="I765" s="38">
        <f t="shared" si="94"/>
        <v>0</v>
      </c>
      <c r="J765" s="100" t="str">
        <f t="shared" si="95"/>
        <v/>
      </c>
    </row>
    <row r="766" spans="2:10" x14ac:dyDescent="0.35">
      <c r="B766" s="4">
        <f t="shared" si="96"/>
        <v>0</v>
      </c>
      <c r="D766" s="39" t="str">
        <f t="shared" si="97"/>
        <v/>
      </c>
      <c r="E766" s="37" t="str">
        <f t="shared" si="90"/>
        <v/>
      </c>
      <c r="F766" s="40" t="str">
        <f t="shared" si="91"/>
        <v/>
      </c>
      <c r="G766" s="31" t="str">
        <f t="shared" si="92"/>
        <v/>
      </c>
      <c r="H766" s="38">
        <f t="shared" si="93"/>
        <v>0</v>
      </c>
      <c r="I766" s="38">
        <f t="shared" si="94"/>
        <v>0</v>
      </c>
      <c r="J766" s="100" t="str">
        <f t="shared" si="95"/>
        <v/>
      </c>
    </row>
    <row r="767" spans="2:10" x14ac:dyDescent="0.35">
      <c r="B767" s="4">
        <f t="shared" si="96"/>
        <v>0</v>
      </c>
      <c r="D767" s="39" t="str">
        <f t="shared" si="97"/>
        <v/>
      </c>
      <c r="E767" s="37" t="str">
        <f t="shared" si="90"/>
        <v/>
      </c>
      <c r="F767" s="40" t="str">
        <f t="shared" si="91"/>
        <v/>
      </c>
      <c r="G767" s="31" t="str">
        <f t="shared" si="92"/>
        <v/>
      </c>
      <c r="H767" s="38">
        <f t="shared" si="93"/>
        <v>0</v>
      </c>
      <c r="I767" s="38">
        <f t="shared" si="94"/>
        <v>0</v>
      </c>
      <c r="J767" s="100" t="str">
        <f t="shared" si="95"/>
        <v/>
      </c>
    </row>
    <row r="768" spans="2:10" x14ac:dyDescent="0.35">
      <c r="B768" s="4">
        <f t="shared" si="96"/>
        <v>0</v>
      </c>
      <c r="D768" s="39" t="str">
        <f t="shared" si="97"/>
        <v/>
      </c>
      <c r="E768" s="37" t="str">
        <f t="shared" si="90"/>
        <v/>
      </c>
      <c r="F768" s="40" t="str">
        <f t="shared" si="91"/>
        <v/>
      </c>
      <c r="G768" s="31" t="str">
        <f t="shared" si="92"/>
        <v/>
      </c>
      <c r="H768" s="38">
        <f t="shared" si="93"/>
        <v>0</v>
      </c>
      <c r="I768" s="38">
        <f t="shared" si="94"/>
        <v>0</v>
      </c>
      <c r="J768" s="100" t="str">
        <f t="shared" si="95"/>
        <v/>
      </c>
    </row>
    <row r="769" spans="2:10" x14ac:dyDescent="0.35">
      <c r="B769" s="4">
        <f t="shared" si="96"/>
        <v>0</v>
      </c>
      <c r="D769" s="39" t="str">
        <f t="shared" si="97"/>
        <v/>
      </c>
      <c r="E769" s="37" t="str">
        <f t="shared" si="90"/>
        <v/>
      </c>
      <c r="F769" s="40" t="str">
        <f t="shared" si="91"/>
        <v/>
      </c>
      <c r="G769" s="31" t="str">
        <f t="shared" si="92"/>
        <v/>
      </c>
      <c r="H769" s="38">
        <f t="shared" si="93"/>
        <v>0</v>
      </c>
      <c r="I769" s="38">
        <f t="shared" si="94"/>
        <v>0</v>
      </c>
      <c r="J769" s="100" t="str">
        <f t="shared" si="95"/>
        <v/>
      </c>
    </row>
    <row r="770" spans="2:10" x14ac:dyDescent="0.35">
      <c r="B770" s="4">
        <f t="shared" si="96"/>
        <v>0</v>
      </c>
      <c r="D770" s="39" t="str">
        <f t="shared" si="97"/>
        <v/>
      </c>
      <c r="E770" s="37" t="str">
        <f t="shared" si="90"/>
        <v/>
      </c>
      <c r="F770" s="40" t="str">
        <f t="shared" si="91"/>
        <v/>
      </c>
      <c r="G770" s="31" t="str">
        <f t="shared" si="92"/>
        <v/>
      </c>
      <c r="H770" s="38">
        <f t="shared" si="93"/>
        <v>0</v>
      </c>
      <c r="I770" s="38">
        <f t="shared" si="94"/>
        <v>0</v>
      </c>
      <c r="J770" s="100" t="str">
        <f t="shared" si="95"/>
        <v/>
      </c>
    </row>
    <row r="771" spans="2:10" x14ac:dyDescent="0.35">
      <c r="B771" s="4">
        <f t="shared" si="96"/>
        <v>0</v>
      </c>
      <c r="D771" s="39" t="str">
        <f t="shared" si="97"/>
        <v/>
      </c>
      <c r="E771" s="37" t="str">
        <f t="shared" si="90"/>
        <v/>
      </c>
      <c r="F771" s="40" t="str">
        <f t="shared" si="91"/>
        <v/>
      </c>
      <c r="G771" s="31" t="str">
        <f t="shared" si="92"/>
        <v/>
      </c>
      <c r="H771" s="38">
        <f t="shared" si="93"/>
        <v>0</v>
      </c>
      <c r="I771" s="38">
        <f t="shared" si="94"/>
        <v>0</v>
      </c>
      <c r="J771" s="100" t="str">
        <f t="shared" si="95"/>
        <v/>
      </c>
    </row>
    <row r="772" spans="2:10" x14ac:dyDescent="0.35">
      <c r="B772" s="4">
        <f t="shared" si="96"/>
        <v>0</v>
      </c>
      <c r="D772" s="39" t="str">
        <f t="shared" si="97"/>
        <v/>
      </c>
      <c r="E772" s="37" t="str">
        <f t="shared" si="90"/>
        <v/>
      </c>
      <c r="F772" s="40" t="str">
        <f t="shared" si="91"/>
        <v/>
      </c>
      <c r="G772" s="31" t="str">
        <f t="shared" si="92"/>
        <v/>
      </c>
      <c r="H772" s="38">
        <f t="shared" si="93"/>
        <v>0</v>
      </c>
      <c r="I772" s="38">
        <f t="shared" si="94"/>
        <v>0</v>
      </c>
      <c r="J772" s="100" t="str">
        <f t="shared" si="95"/>
        <v/>
      </c>
    </row>
    <row r="773" spans="2:10" x14ac:dyDescent="0.35">
      <c r="B773" s="4">
        <f t="shared" si="96"/>
        <v>0</v>
      </c>
      <c r="D773" s="39" t="str">
        <f t="shared" si="97"/>
        <v/>
      </c>
      <c r="E773" s="37" t="str">
        <f t="shared" si="90"/>
        <v/>
      </c>
      <c r="F773" s="40" t="str">
        <f t="shared" si="91"/>
        <v/>
      </c>
      <c r="G773" s="31" t="str">
        <f t="shared" si="92"/>
        <v/>
      </c>
      <c r="H773" s="38">
        <f t="shared" si="93"/>
        <v>0</v>
      </c>
      <c r="I773" s="38">
        <f t="shared" si="94"/>
        <v>0</v>
      </c>
      <c r="J773" s="100" t="str">
        <f t="shared" si="95"/>
        <v/>
      </c>
    </row>
    <row r="774" spans="2:10" x14ac:dyDescent="0.35">
      <c r="B774" s="4">
        <f t="shared" si="96"/>
        <v>0</v>
      </c>
      <c r="D774" s="39" t="str">
        <f t="shared" si="97"/>
        <v/>
      </c>
      <c r="E774" s="37" t="str">
        <f t="shared" si="90"/>
        <v/>
      </c>
      <c r="F774" s="40" t="str">
        <f t="shared" si="91"/>
        <v/>
      </c>
      <c r="G774" s="31" t="str">
        <f t="shared" si="92"/>
        <v/>
      </c>
      <c r="H774" s="38">
        <f t="shared" si="93"/>
        <v>0</v>
      </c>
      <c r="I774" s="38">
        <f t="shared" si="94"/>
        <v>0</v>
      </c>
      <c r="J774" s="100" t="str">
        <f t="shared" si="95"/>
        <v/>
      </c>
    </row>
    <row r="775" spans="2:10" x14ac:dyDescent="0.35">
      <c r="B775" s="4">
        <f t="shared" si="96"/>
        <v>0</v>
      </c>
      <c r="D775" s="39" t="str">
        <f t="shared" si="97"/>
        <v/>
      </c>
      <c r="E775" s="37" t="str">
        <f t="shared" si="90"/>
        <v/>
      </c>
      <c r="F775" s="40" t="str">
        <f t="shared" si="91"/>
        <v/>
      </c>
      <c r="G775" s="31" t="str">
        <f t="shared" si="92"/>
        <v/>
      </c>
      <c r="H775" s="38">
        <f t="shared" si="93"/>
        <v>0</v>
      </c>
      <c r="I775" s="38">
        <f t="shared" si="94"/>
        <v>0</v>
      </c>
      <c r="J775" s="100" t="str">
        <f t="shared" si="95"/>
        <v/>
      </c>
    </row>
    <row r="776" spans="2:10" x14ac:dyDescent="0.35">
      <c r="B776" s="4">
        <f t="shared" si="96"/>
        <v>0</v>
      </c>
      <c r="D776" s="39" t="str">
        <f t="shared" si="97"/>
        <v/>
      </c>
      <c r="E776" s="37" t="str">
        <f t="shared" si="90"/>
        <v/>
      </c>
      <c r="F776" s="40" t="str">
        <f t="shared" si="91"/>
        <v/>
      </c>
      <c r="G776" s="31" t="str">
        <f t="shared" si="92"/>
        <v/>
      </c>
      <c r="H776" s="38">
        <f t="shared" si="93"/>
        <v>0</v>
      </c>
      <c r="I776" s="38">
        <f t="shared" si="94"/>
        <v>0</v>
      </c>
      <c r="J776" s="100" t="str">
        <f t="shared" si="95"/>
        <v/>
      </c>
    </row>
    <row r="777" spans="2:10" x14ac:dyDescent="0.35">
      <c r="B777" s="4">
        <f t="shared" si="96"/>
        <v>0</v>
      </c>
      <c r="D777" s="39" t="str">
        <f t="shared" si="97"/>
        <v/>
      </c>
      <c r="E777" s="37" t="str">
        <f t="shared" ref="E777:E840" si="98">IFERROR(IF(Filter_BB="","",VLOOKUP(D777&amp;Filter_BB,T_Jurnal,5,0)),"")</f>
        <v/>
      </c>
      <c r="F777" s="40" t="str">
        <f t="shared" ref="F777:F840" si="99">IF(E777="","",VLOOKUP(D777&amp;Filter_BB,T_Jurnal,6,0))</f>
        <v/>
      </c>
      <c r="G777" s="31" t="str">
        <f t="shared" ref="G777:G840" si="100">IF(E777="","",VLOOKUP(D777&amp;Filter_BB,T_Jurnal,7,0))</f>
        <v/>
      </c>
      <c r="H777" s="38">
        <f t="shared" ref="H777:H840" si="101">IF(E777="",0,VLOOKUP(D777&amp;Filter_BB,T_Jurnal,10,0))</f>
        <v>0</v>
      </c>
      <c r="I777" s="38">
        <f t="shared" ref="I777:I840" si="102">IF(E777="",0,VLOOKUP(D777&amp;Filter_BB,T_Jurnal,11,0))</f>
        <v>0</v>
      </c>
      <c r="J777" s="100" t="str">
        <f t="shared" si="95"/>
        <v/>
      </c>
    </row>
    <row r="778" spans="2:10" x14ac:dyDescent="0.35">
      <c r="B778" s="4">
        <f t="shared" si="96"/>
        <v>0</v>
      </c>
      <c r="D778" s="39" t="str">
        <f t="shared" si="97"/>
        <v/>
      </c>
      <c r="E778" s="37" t="str">
        <f t="shared" si="98"/>
        <v/>
      </c>
      <c r="F778" s="40" t="str">
        <f t="shared" si="99"/>
        <v/>
      </c>
      <c r="G778" s="31" t="str">
        <f t="shared" si="100"/>
        <v/>
      </c>
      <c r="H778" s="38">
        <f t="shared" si="101"/>
        <v>0</v>
      </c>
      <c r="I778" s="38">
        <f t="shared" si="102"/>
        <v>0</v>
      </c>
      <c r="J778" s="100" t="str">
        <f t="shared" ref="J778:J841" si="103">IF(E777="","",IF($M$3="Db",J777+H778-I778,J777+I778-H778))</f>
        <v/>
      </c>
    </row>
    <row r="779" spans="2:10" x14ac:dyDescent="0.35">
      <c r="B779" s="4">
        <f t="shared" si="96"/>
        <v>0</v>
      </c>
      <c r="D779" s="39" t="str">
        <f t="shared" si="97"/>
        <v/>
      </c>
      <c r="E779" s="37" t="str">
        <f t="shared" si="98"/>
        <v/>
      </c>
      <c r="F779" s="40" t="str">
        <f t="shared" si="99"/>
        <v/>
      </c>
      <c r="G779" s="31" t="str">
        <f t="shared" si="100"/>
        <v/>
      </c>
      <c r="H779" s="38">
        <f t="shared" si="101"/>
        <v>0</v>
      </c>
      <c r="I779" s="38">
        <f t="shared" si="102"/>
        <v>0</v>
      </c>
      <c r="J779" s="100" t="str">
        <f t="shared" si="103"/>
        <v/>
      </c>
    </row>
    <row r="780" spans="2:10" x14ac:dyDescent="0.35">
      <c r="B780" s="4">
        <f t="shared" si="96"/>
        <v>0</v>
      </c>
      <c r="D780" s="39" t="str">
        <f t="shared" si="97"/>
        <v/>
      </c>
      <c r="E780" s="37" t="str">
        <f t="shared" si="98"/>
        <v/>
      </c>
      <c r="F780" s="40" t="str">
        <f t="shared" si="99"/>
        <v/>
      </c>
      <c r="G780" s="31" t="str">
        <f t="shared" si="100"/>
        <v/>
      </c>
      <c r="H780" s="38">
        <f t="shared" si="101"/>
        <v>0</v>
      </c>
      <c r="I780" s="38">
        <f t="shared" si="102"/>
        <v>0</v>
      </c>
      <c r="J780" s="100" t="str">
        <f t="shared" si="103"/>
        <v/>
      </c>
    </row>
    <row r="781" spans="2:10" x14ac:dyDescent="0.35">
      <c r="B781" s="4">
        <f t="shared" si="96"/>
        <v>0</v>
      </c>
      <c r="D781" s="39" t="str">
        <f t="shared" si="97"/>
        <v/>
      </c>
      <c r="E781" s="37" t="str">
        <f t="shared" si="98"/>
        <v/>
      </c>
      <c r="F781" s="40" t="str">
        <f t="shared" si="99"/>
        <v/>
      </c>
      <c r="G781" s="31" t="str">
        <f t="shared" si="100"/>
        <v/>
      </c>
      <c r="H781" s="38">
        <f t="shared" si="101"/>
        <v>0</v>
      </c>
      <c r="I781" s="38">
        <f t="shared" si="102"/>
        <v>0</v>
      </c>
      <c r="J781" s="100" t="str">
        <f t="shared" si="103"/>
        <v/>
      </c>
    </row>
    <row r="782" spans="2:10" x14ac:dyDescent="0.35">
      <c r="B782" s="4">
        <f t="shared" si="96"/>
        <v>0</v>
      </c>
      <c r="D782" s="39" t="str">
        <f t="shared" si="97"/>
        <v/>
      </c>
      <c r="E782" s="37" t="str">
        <f t="shared" si="98"/>
        <v/>
      </c>
      <c r="F782" s="40" t="str">
        <f t="shared" si="99"/>
        <v/>
      </c>
      <c r="G782" s="31" t="str">
        <f t="shared" si="100"/>
        <v/>
      </c>
      <c r="H782" s="38">
        <f t="shared" si="101"/>
        <v>0</v>
      </c>
      <c r="I782" s="38">
        <f t="shared" si="102"/>
        <v>0</v>
      </c>
      <c r="J782" s="100" t="str">
        <f t="shared" si="103"/>
        <v/>
      </c>
    </row>
    <row r="783" spans="2:10" x14ac:dyDescent="0.35">
      <c r="B783" s="4">
        <f t="shared" si="96"/>
        <v>0</v>
      </c>
      <c r="D783" s="39" t="str">
        <f t="shared" si="97"/>
        <v/>
      </c>
      <c r="E783" s="37" t="str">
        <f t="shared" si="98"/>
        <v/>
      </c>
      <c r="F783" s="40" t="str">
        <f t="shared" si="99"/>
        <v/>
      </c>
      <c r="G783" s="31" t="str">
        <f t="shared" si="100"/>
        <v/>
      </c>
      <c r="H783" s="38">
        <f t="shared" si="101"/>
        <v>0</v>
      </c>
      <c r="I783" s="38">
        <f t="shared" si="102"/>
        <v>0</v>
      </c>
      <c r="J783" s="100" t="str">
        <f t="shared" si="103"/>
        <v/>
      </c>
    </row>
    <row r="784" spans="2:10" x14ac:dyDescent="0.35">
      <c r="B784" s="4">
        <f t="shared" si="96"/>
        <v>0</v>
      </c>
      <c r="D784" s="39" t="str">
        <f t="shared" si="97"/>
        <v/>
      </c>
      <c r="E784" s="37" t="str">
        <f t="shared" si="98"/>
        <v/>
      </c>
      <c r="F784" s="40" t="str">
        <f t="shared" si="99"/>
        <v/>
      </c>
      <c r="G784" s="31" t="str">
        <f t="shared" si="100"/>
        <v/>
      </c>
      <c r="H784" s="38">
        <f t="shared" si="101"/>
        <v>0</v>
      </c>
      <c r="I784" s="38">
        <f t="shared" si="102"/>
        <v>0</v>
      </c>
      <c r="J784" s="100" t="str">
        <f t="shared" si="103"/>
        <v/>
      </c>
    </row>
    <row r="785" spans="2:10" x14ac:dyDescent="0.35">
      <c r="B785" s="4">
        <f t="shared" si="96"/>
        <v>0</v>
      </c>
      <c r="D785" s="39" t="str">
        <f t="shared" si="97"/>
        <v/>
      </c>
      <c r="E785" s="37" t="str">
        <f t="shared" si="98"/>
        <v/>
      </c>
      <c r="F785" s="40" t="str">
        <f t="shared" si="99"/>
        <v/>
      </c>
      <c r="G785" s="31" t="str">
        <f t="shared" si="100"/>
        <v/>
      </c>
      <c r="H785" s="38">
        <f t="shared" si="101"/>
        <v>0</v>
      </c>
      <c r="I785" s="38">
        <f t="shared" si="102"/>
        <v>0</v>
      </c>
      <c r="J785" s="100" t="str">
        <f t="shared" si="103"/>
        <v/>
      </c>
    </row>
    <row r="786" spans="2:10" x14ac:dyDescent="0.35">
      <c r="B786" s="4">
        <f t="shared" si="96"/>
        <v>0</v>
      </c>
      <c r="D786" s="39" t="str">
        <f t="shared" si="97"/>
        <v/>
      </c>
      <c r="E786" s="37" t="str">
        <f t="shared" si="98"/>
        <v/>
      </c>
      <c r="F786" s="40" t="str">
        <f t="shared" si="99"/>
        <v/>
      </c>
      <c r="G786" s="31" t="str">
        <f t="shared" si="100"/>
        <v/>
      </c>
      <c r="H786" s="38">
        <f t="shared" si="101"/>
        <v>0</v>
      </c>
      <c r="I786" s="38">
        <f t="shared" si="102"/>
        <v>0</v>
      </c>
      <c r="J786" s="100" t="str">
        <f t="shared" si="103"/>
        <v/>
      </c>
    </row>
    <row r="787" spans="2:10" x14ac:dyDescent="0.35">
      <c r="B787" s="4">
        <f t="shared" si="96"/>
        <v>0</v>
      </c>
      <c r="D787" s="39" t="str">
        <f t="shared" si="97"/>
        <v/>
      </c>
      <c r="E787" s="37" t="str">
        <f t="shared" si="98"/>
        <v/>
      </c>
      <c r="F787" s="40" t="str">
        <f t="shared" si="99"/>
        <v/>
      </c>
      <c r="G787" s="31" t="str">
        <f t="shared" si="100"/>
        <v/>
      </c>
      <c r="H787" s="38">
        <f t="shared" si="101"/>
        <v>0</v>
      </c>
      <c r="I787" s="38">
        <f t="shared" si="102"/>
        <v>0</v>
      </c>
      <c r="J787" s="100" t="str">
        <f t="shared" si="103"/>
        <v/>
      </c>
    </row>
    <row r="788" spans="2:10" x14ac:dyDescent="0.35">
      <c r="B788" s="4">
        <f t="shared" si="96"/>
        <v>0</v>
      </c>
      <c r="D788" s="39" t="str">
        <f t="shared" si="97"/>
        <v/>
      </c>
      <c r="E788" s="37" t="str">
        <f t="shared" si="98"/>
        <v/>
      </c>
      <c r="F788" s="40" t="str">
        <f t="shared" si="99"/>
        <v/>
      </c>
      <c r="G788" s="31" t="str">
        <f t="shared" si="100"/>
        <v/>
      </c>
      <c r="H788" s="38">
        <f t="shared" si="101"/>
        <v>0</v>
      </c>
      <c r="I788" s="38">
        <f t="shared" si="102"/>
        <v>0</v>
      </c>
      <c r="J788" s="100" t="str">
        <f t="shared" si="103"/>
        <v/>
      </c>
    </row>
    <row r="789" spans="2:10" x14ac:dyDescent="0.35">
      <c r="B789" s="4">
        <f t="shared" si="96"/>
        <v>0</v>
      </c>
      <c r="D789" s="39" t="str">
        <f t="shared" si="97"/>
        <v/>
      </c>
      <c r="E789" s="37" t="str">
        <f t="shared" si="98"/>
        <v/>
      </c>
      <c r="F789" s="40" t="str">
        <f t="shared" si="99"/>
        <v/>
      </c>
      <c r="G789" s="31" t="str">
        <f t="shared" si="100"/>
        <v/>
      </c>
      <c r="H789" s="38">
        <f t="shared" si="101"/>
        <v>0</v>
      </c>
      <c r="I789" s="38">
        <f t="shared" si="102"/>
        <v>0</v>
      </c>
      <c r="J789" s="100" t="str">
        <f t="shared" si="103"/>
        <v/>
      </c>
    </row>
    <row r="790" spans="2:10" x14ac:dyDescent="0.35">
      <c r="B790" s="4">
        <f t="shared" si="96"/>
        <v>0</v>
      </c>
      <c r="D790" s="39" t="str">
        <f t="shared" si="97"/>
        <v/>
      </c>
      <c r="E790" s="37" t="str">
        <f t="shared" si="98"/>
        <v/>
      </c>
      <c r="F790" s="40" t="str">
        <f t="shared" si="99"/>
        <v/>
      </c>
      <c r="G790" s="31" t="str">
        <f t="shared" si="100"/>
        <v/>
      </c>
      <c r="H790" s="38">
        <f t="shared" si="101"/>
        <v>0</v>
      </c>
      <c r="I790" s="38">
        <f t="shared" si="102"/>
        <v>0</v>
      </c>
      <c r="J790" s="100" t="str">
        <f t="shared" si="103"/>
        <v/>
      </c>
    </row>
    <row r="791" spans="2:10" x14ac:dyDescent="0.35">
      <c r="B791" s="4">
        <f t="shared" si="96"/>
        <v>0</v>
      </c>
      <c r="D791" s="39" t="str">
        <f t="shared" si="97"/>
        <v/>
      </c>
      <c r="E791" s="37" t="str">
        <f t="shared" si="98"/>
        <v/>
      </c>
      <c r="F791" s="40" t="str">
        <f t="shared" si="99"/>
        <v/>
      </c>
      <c r="G791" s="31" t="str">
        <f t="shared" si="100"/>
        <v/>
      </c>
      <c r="H791" s="38">
        <f t="shared" si="101"/>
        <v>0</v>
      </c>
      <c r="I791" s="38">
        <f t="shared" si="102"/>
        <v>0</v>
      </c>
      <c r="J791" s="100" t="str">
        <f t="shared" si="103"/>
        <v/>
      </c>
    </row>
    <row r="792" spans="2:10" x14ac:dyDescent="0.35">
      <c r="B792" s="4">
        <f t="shared" si="96"/>
        <v>0</v>
      </c>
      <c r="D792" s="39" t="str">
        <f t="shared" si="97"/>
        <v/>
      </c>
      <c r="E792" s="37" t="str">
        <f t="shared" si="98"/>
        <v/>
      </c>
      <c r="F792" s="40" t="str">
        <f t="shared" si="99"/>
        <v/>
      </c>
      <c r="G792" s="31" t="str">
        <f t="shared" si="100"/>
        <v/>
      </c>
      <c r="H792" s="38">
        <f t="shared" si="101"/>
        <v>0</v>
      </c>
      <c r="I792" s="38">
        <f t="shared" si="102"/>
        <v>0</v>
      </c>
      <c r="J792" s="100" t="str">
        <f t="shared" si="103"/>
        <v/>
      </c>
    </row>
    <row r="793" spans="2:10" x14ac:dyDescent="0.35">
      <c r="B793" s="4">
        <f t="shared" si="96"/>
        <v>0</v>
      </c>
      <c r="D793" s="39" t="str">
        <f t="shared" si="97"/>
        <v/>
      </c>
      <c r="E793" s="37" t="str">
        <f t="shared" si="98"/>
        <v/>
      </c>
      <c r="F793" s="40" t="str">
        <f t="shared" si="99"/>
        <v/>
      </c>
      <c r="G793" s="31" t="str">
        <f t="shared" si="100"/>
        <v/>
      </c>
      <c r="H793" s="38">
        <f t="shared" si="101"/>
        <v>0</v>
      </c>
      <c r="I793" s="38">
        <f t="shared" si="102"/>
        <v>0</v>
      </c>
      <c r="J793" s="100" t="str">
        <f t="shared" si="103"/>
        <v/>
      </c>
    </row>
    <row r="794" spans="2:10" x14ac:dyDescent="0.35">
      <c r="B794" s="4">
        <f t="shared" si="96"/>
        <v>0</v>
      </c>
      <c r="D794" s="39" t="str">
        <f t="shared" si="97"/>
        <v/>
      </c>
      <c r="E794" s="37" t="str">
        <f t="shared" si="98"/>
        <v/>
      </c>
      <c r="F794" s="40" t="str">
        <f t="shared" si="99"/>
        <v/>
      </c>
      <c r="G794" s="31" t="str">
        <f t="shared" si="100"/>
        <v/>
      </c>
      <c r="H794" s="38">
        <f t="shared" si="101"/>
        <v>0</v>
      </c>
      <c r="I794" s="38">
        <f t="shared" si="102"/>
        <v>0</v>
      </c>
      <c r="J794" s="100" t="str">
        <f t="shared" si="103"/>
        <v/>
      </c>
    </row>
    <row r="795" spans="2:10" x14ac:dyDescent="0.35">
      <c r="B795" s="4">
        <f t="shared" si="96"/>
        <v>0</v>
      </c>
      <c r="D795" s="39" t="str">
        <f t="shared" si="97"/>
        <v/>
      </c>
      <c r="E795" s="37" t="str">
        <f t="shared" si="98"/>
        <v/>
      </c>
      <c r="F795" s="40" t="str">
        <f t="shared" si="99"/>
        <v/>
      </c>
      <c r="G795" s="31" t="str">
        <f t="shared" si="100"/>
        <v/>
      </c>
      <c r="H795" s="38">
        <f t="shared" si="101"/>
        <v>0</v>
      </c>
      <c r="I795" s="38">
        <f t="shared" si="102"/>
        <v>0</v>
      </c>
      <c r="J795" s="100" t="str">
        <f t="shared" si="103"/>
        <v/>
      </c>
    </row>
    <row r="796" spans="2:10" x14ac:dyDescent="0.35">
      <c r="B796" s="4">
        <f t="shared" si="96"/>
        <v>0</v>
      </c>
      <c r="D796" s="39" t="str">
        <f t="shared" si="97"/>
        <v/>
      </c>
      <c r="E796" s="37" t="str">
        <f t="shared" si="98"/>
        <v/>
      </c>
      <c r="F796" s="40" t="str">
        <f t="shared" si="99"/>
        <v/>
      </c>
      <c r="G796" s="31" t="str">
        <f t="shared" si="100"/>
        <v/>
      </c>
      <c r="H796" s="38">
        <f t="shared" si="101"/>
        <v>0</v>
      </c>
      <c r="I796" s="38">
        <f t="shared" si="102"/>
        <v>0</v>
      </c>
      <c r="J796" s="100" t="str">
        <f t="shared" si="103"/>
        <v/>
      </c>
    </row>
    <row r="797" spans="2:10" x14ac:dyDescent="0.35">
      <c r="B797" s="4">
        <f t="shared" si="96"/>
        <v>0</v>
      </c>
      <c r="D797" s="39" t="str">
        <f t="shared" si="97"/>
        <v/>
      </c>
      <c r="E797" s="37" t="str">
        <f t="shared" si="98"/>
        <v/>
      </c>
      <c r="F797" s="40" t="str">
        <f t="shared" si="99"/>
        <v/>
      </c>
      <c r="G797" s="31" t="str">
        <f t="shared" si="100"/>
        <v/>
      </c>
      <c r="H797" s="38">
        <f t="shared" si="101"/>
        <v>0</v>
      </c>
      <c r="I797" s="38">
        <f t="shared" si="102"/>
        <v>0</v>
      </c>
      <c r="J797" s="100" t="str">
        <f t="shared" si="103"/>
        <v/>
      </c>
    </row>
    <row r="798" spans="2:10" x14ac:dyDescent="0.35">
      <c r="B798" s="4">
        <f t="shared" si="96"/>
        <v>0</v>
      </c>
      <c r="D798" s="39" t="str">
        <f t="shared" si="97"/>
        <v/>
      </c>
      <c r="E798" s="37" t="str">
        <f t="shared" si="98"/>
        <v/>
      </c>
      <c r="F798" s="40" t="str">
        <f t="shared" si="99"/>
        <v/>
      </c>
      <c r="G798" s="31" t="str">
        <f t="shared" si="100"/>
        <v/>
      </c>
      <c r="H798" s="38">
        <f t="shared" si="101"/>
        <v>0</v>
      </c>
      <c r="I798" s="38">
        <f t="shared" si="102"/>
        <v>0</v>
      </c>
      <c r="J798" s="100" t="str">
        <f t="shared" si="103"/>
        <v/>
      </c>
    </row>
    <row r="799" spans="2:10" x14ac:dyDescent="0.35">
      <c r="B799" s="4">
        <f t="shared" si="96"/>
        <v>0</v>
      </c>
      <c r="D799" s="39" t="str">
        <f t="shared" si="97"/>
        <v/>
      </c>
      <c r="E799" s="37" t="str">
        <f t="shared" si="98"/>
        <v/>
      </c>
      <c r="F799" s="40" t="str">
        <f t="shared" si="99"/>
        <v/>
      </c>
      <c r="G799" s="31" t="str">
        <f t="shared" si="100"/>
        <v/>
      </c>
      <c r="H799" s="38">
        <f t="shared" si="101"/>
        <v>0</v>
      </c>
      <c r="I799" s="38">
        <f t="shared" si="102"/>
        <v>0</v>
      </c>
      <c r="J799" s="101" t="str">
        <f t="shared" si="103"/>
        <v/>
      </c>
    </row>
    <row r="800" spans="2:10" x14ac:dyDescent="0.35">
      <c r="B800" s="4">
        <f t="shared" si="96"/>
        <v>0</v>
      </c>
      <c r="D800" s="39" t="str">
        <f t="shared" si="97"/>
        <v/>
      </c>
      <c r="E800" s="37" t="str">
        <f t="shared" si="98"/>
        <v/>
      </c>
      <c r="F800" s="40" t="str">
        <f t="shared" si="99"/>
        <v/>
      </c>
      <c r="G800" s="31" t="str">
        <f t="shared" si="100"/>
        <v/>
      </c>
      <c r="H800" s="38">
        <f t="shared" si="101"/>
        <v>0</v>
      </c>
      <c r="I800" s="38">
        <f t="shared" si="102"/>
        <v>0</v>
      </c>
      <c r="J800" s="100" t="str">
        <f t="shared" si="103"/>
        <v/>
      </c>
    </row>
    <row r="801" spans="2:10" x14ac:dyDescent="0.35">
      <c r="B801" s="4">
        <f t="shared" si="96"/>
        <v>0</v>
      </c>
      <c r="D801" s="39" t="str">
        <f t="shared" si="97"/>
        <v/>
      </c>
      <c r="E801" s="37" t="str">
        <f t="shared" si="98"/>
        <v/>
      </c>
      <c r="F801" s="40" t="str">
        <f t="shared" si="99"/>
        <v/>
      </c>
      <c r="G801" s="31" t="str">
        <f t="shared" si="100"/>
        <v/>
      </c>
      <c r="H801" s="38">
        <f t="shared" si="101"/>
        <v>0</v>
      </c>
      <c r="I801" s="38">
        <f t="shared" si="102"/>
        <v>0</v>
      </c>
      <c r="J801" s="100" t="str">
        <f t="shared" si="103"/>
        <v/>
      </c>
    </row>
    <row r="802" spans="2:10" x14ac:dyDescent="0.35">
      <c r="B802" s="4">
        <f t="shared" si="96"/>
        <v>0</v>
      </c>
      <c r="D802" s="39" t="str">
        <f t="shared" si="97"/>
        <v/>
      </c>
      <c r="E802" s="37" t="str">
        <f t="shared" si="98"/>
        <v/>
      </c>
      <c r="F802" s="40" t="str">
        <f t="shared" si="99"/>
        <v/>
      </c>
      <c r="G802" s="31" t="str">
        <f t="shared" si="100"/>
        <v/>
      </c>
      <c r="H802" s="38">
        <f t="shared" si="101"/>
        <v>0</v>
      </c>
      <c r="I802" s="38">
        <f t="shared" si="102"/>
        <v>0</v>
      </c>
      <c r="J802" s="100" t="str">
        <f t="shared" si="103"/>
        <v/>
      </c>
    </row>
    <row r="803" spans="2:10" x14ac:dyDescent="0.35">
      <c r="B803" s="4">
        <f t="shared" si="96"/>
        <v>0</v>
      </c>
      <c r="D803" s="39" t="str">
        <f t="shared" si="97"/>
        <v/>
      </c>
      <c r="E803" s="37" t="str">
        <f t="shared" si="98"/>
        <v/>
      </c>
      <c r="F803" s="40" t="str">
        <f t="shared" si="99"/>
        <v/>
      </c>
      <c r="G803" s="31" t="str">
        <f t="shared" si="100"/>
        <v/>
      </c>
      <c r="H803" s="38">
        <f t="shared" si="101"/>
        <v>0</v>
      </c>
      <c r="I803" s="38">
        <f t="shared" si="102"/>
        <v>0</v>
      </c>
      <c r="J803" s="100" t="str">
        <f t="shared" si="103"/>
        <v/>
      </c>
    </row>
    <row r="804" spans="2:10" x14ac:dyDescent="0.35">
      <c r="B804" s="4">
        <f t="shared" si="96"/>
        <v>0</v>
      </c>
      <c r="D804" s="39" t="str">
        <f t="shared" si="97"/>
        <v/>
      </c>
      <c r="E804" s="37" t="str">
        <f t="shared" si="98"/>
        <v/>
      </c>
      <c r="F804" s="40" t="str">
        <f t="shared" si="99"/>
        <v/>
      </c>
      <c r="G804" s="31" t="str">
        <f t="shared" si="100"/>
        <v/>
      </c>
      <c r="H804" s="38">
        <f t="shared" si="101"/>
        <v>0</v>
      </c>
      <c r="I804" s="38">
        <f t="shared" si="102"/>
        <v>0</v>
      </c>
      <c r="J804" s="100" t="str">
        <f t="shared" si="103"/>
        <v/>
      </c>
    </row>
    <row r="805" spans="2:10" x14ac:dyDescent="0.35">
      <c r="B805" s="4">
        <f t="shared" ref="B805:B868" si="104">IF(E805="",0,1)</f>
        <v>0</v>
      </c>
      <c r="D805" s="39" t="str">
        <f t="shared" ref="D805:D868" si="105">IF(E804="","",D804+1)</f>
        <v/>
      </c>
      <c r="E805" s="37" t="str">
        <f t="shared" si="98"/>
        <v/>
      </c>
      <c r="F805" s="40" t="str">
        <f t="shared" si="99"/>
        <v/>
      </c>
      <c r="G805" s="31" t="str">
        <f t="shared" si="100"/>
        <v/>
      </c>
      <c r="H805" s="38">
        <f t="shared" si="101"/>
        <v>0</v>
      </c>
      <c r="I805" s="38">
        <f t="shared" si="102"/>
        <v>0</v>
      </c>
      <c r="J805" s="100" t="str">
        <f t="shared" si="103"/>
        <v/>
      </c>
    </row>
    <row r="806" spans="2:10" x14ac:dyDescent="0.35">
      <c r="B806" s="4">
        <f t="shared" si="104"/>
        <v>0</v>
      </c>
      <c r="D806" s="39" t="str">
        <f t="shared" si="105"/>
        <v/>
      </c>
      <c r="E806" s="37" t="str">
        <f t="shared" si="98"/>
        <v/>
      </c>
      <c r="F806" s="40" t="str">
        <f t="shared" si="99"/>
        <v/>
      </c>
      <c r="G806" s="31" t="str">
        <f t="shared" si="100"/>
        <v/>
      </c>
      <c r="H806" s="38">
        <f t="shared" si="101"/>
        <v>0</v>
      </c>
      <c r="I806" s="38">
        <f t="shared" si="102"/>
        <v>0</v>
      </c>
      <c r="J806" s="100" t="str">
        <f t="shared" si="103"/>
        <v/>
      </c>
    </row>
    <row r="807" spans="2:10" x14ac:dyDescent="0.35">
      <c r="B807" s="4">
        <f t="shared" si="104"/>
        <v>0</v>
      </c>
      <c r="D807" s="39" t="str">
        <f t="shared" si="105"/>
        <v/>
      </c>
      <c r="E807" s="37" t="str">
        <f t="shared" si="98"/>
        <v/>
      </c>
      <c r="F807" s="40" t="str">
        <f t="shared" si="99"/>
        <v/>
      </c>
      <c r="G807" s="31" t="str">
        <f t="shared" si="100"/>
        <v/>
      </c>
      <c r="H807" s="38">
        <f t="shared" si="101"/>
        <v>0</v>
      </c>
      <c r="I807" s="38">
        <f t="shared" si="102"/>
        <v>0</v>
      </c>
      <c r="J807" s="100" t="str">
        <f t="shared" si="103"/>
        <v/>
      </c>
    </row>
    <row r="808" spans="2:10" x14ac:dyDescent="0.35">
      <c r="B808" s="4">
        <f t="shared" si="104"/>
        <v>0</v>
      </c>
      <c r="D808" s="39" t="str">
        <f t="shared" si="105"/>
        <v/>
      </c>
      <c r="E808" s="37" t="str">
        <f t="shared" si="98"/>
        <v/>
      </c>
      <c r="F808" s="40" t="str">
        <f t="shared" si="99"/>
        <v/>
      </c>
      <c r="G808" s="31" t="str">
        <f t="shared" si="100"/>
        <v/>
      </c>
      <c r="H808" s="38">
        <f t="shared" si="101"/>
        <v>0</v>
      </c>
      <c r="I808" s="38">
        <f t="shared" si="102"/>
        <v>0</v>
      </c>
      <c r="J808" s="100" t="str">
        <f t="shared" si="103"/>
        <v/>
      </c>
    </row>
    <row r="809" spans="2:10" x14ac:dyDescent="0.35">
      <c r="B809" s="4">
        <f t="shared" si="104"/>
        <v>0</v>
      </c>
      <c r="D809" s="39" t="str">
        <f t="shared" si="105"/>
        <v/>
      </c>
      <c r="E809" s="37" t="str">
        <f t="shared" si="98"/>
        <v/>
      </c>
      <c r="F809" s="40" t="str">
        <f t="shared" si="99"/>
        <v/>
      </c>
      <c r="G809" s="31" t="str">
        <f t="shared" si="100"/>
        <v/>
      </c>
      <c r="H809" s="38">
        <f t="shared" si="101"/>
        <v>0</v>
      </c>
      <c r="I809" s="38">
        <f t="shared" si="102"/>
        <v>0</v>
      </c>
      <c r="J809" s="100" t="str">
        <f t="shared" si="103"/>
        <v/>
      </c>
    </row>
    <row r="810" spans="2:10" x14ac:dyDescent="0.35">
      <c r="B810" s="4">
        <f t="shared" si="104"/>
        <v>0</v>
      </c>
      <c r="D810" s="39" t="str">
        <f t="shared" si="105"/>
        <v/>
      </c>
      <c r="E810" s="37" t="str">
        <f t="shared" si="98"/>
        <v/>
      </c>
      <c r="F810" s="40" t="str">
        <f t="shared" si="99"/>
        <v/>
      </c>
      <c r="G810" s="31" t="str">
        <f t="shared" si="100"/>
        <v/>
      </c>
      <c r="H810" s="38">
        <f t="shared" si="101"/>
        <v>0</v>
      </c>
      <c r="I810" s="38">
        <f t="shared" si="102"/>
        <v>0</v>
      </c>
      <c r="J810" s="100" t="str">
        <f t="shared" si="103"/>
        <v/>
      </c>
    </row>
    <row r="811" spans="2:10" x14ac:dyDescent="0.35">
      <c r="B811" s="4">
        <f t="shared" si="104"/>
        <v>0</v>
      </c>
      <c r="D811" s="39" t="str">
        <f t="shared" si="105"/>
        <v/>
      </c>
      <c r="E811" s="37" t="str">
        <f t="shared" si="98"/>
        <v/>
      </c>
      <c r="F811" s="40" t="str">
        <f t="shared" si="99"/>
        <v/>
      </c>
      <c r="G811" s="31" t="str">
        <f t="shared" si="100"/>
        <v/>
      </c>
      <c r="H811" s="38">
        <f t="shared" si="101"/>
        <v>0</v>
      </c>
      <c r="I811" s="38">
        <f t="shared" si="102"/>
        <v>0</v>
      </c>
      <c r="J811" s="100" t="str">
        <f t="shared" si="103"/>
        <v/>
      </c>
    </row>
    <row r="812" spans="2:10" x14ac:dyDescent="0.35">
      <c r="B812" s="4">
        <f t="shared" si="104"/>
        <v>0</v>
      </c>
      <c r="D812" s="39" t="str">
        <f t="shared" si="105"/>
        <v/>
      </c>
      <c r="E812" s="37" t="str">
        <f t="shared" si="98"/>
        <v/>
      </c>
      <c r="F812" s="40" t="str">
        <f t="shared" si="99"/>
        <v/>
      </c>
      <c r="G812" s="31" t="str">
        <f t="shared" si="100"/>
        <v/>
      </c>
      <c r="H812" s="38">
        <f t="shared" si="101"/>
        <v>0</v>
      </c>
      <c r="I812" s="38">
        <f t="shared" si="102"/>
        <v>0</v>
      </c>
      <c r="J812" s="100" t="str">
        <f t="shared" si="103"/>
        <v/>
      </c>
    </row>
    <row r="813" spans="2:10" x14ac:dyDescent="0.35">
      <c r="B813" s="4">
        <f t="shared" si="104"/>
        <v>0</v>
      </c>
      <c r="D813" s="39" t="str">
        <f t="shared" si="105"/>
        <v/>
      </c>
      <c r="E813" s="37" t="str">
        <f t="shared" si="98"/>
        <v/>
      </c>
      <c r="F813" s="40" t="str">
        <f t="shared" si="99"/>
        <v/>
      </c>
      <c r="G813" s="31" t="str">
        <f t="shared" si="100"/>
        <v/>
      </c>
      <c r="H813" s="38">
        <f t="shared" si="101"/>
        <v>0</v>
      </c>
      <c r="I813" s="38">
        <f t="shared" si="102"/>
        <v>0</v>
      </c>
      <c r="J813" s="100" t="str">
        <f t="shared" si="103"/>
        <v/>
      </c>
    </row>
    <row r="814" spans="2:10" x14ac:dyDescent="0.35">
      <c r="B814" s="4">
        <f t="shared" si="104"/>
        <v>0</v>
      </c>
      <c r="D814" s="39" t="str">
        <f t="shared" si="105"/>
        <v/>
      </c>
      <c r="E814" s="37" t="str">
        <f t="shared" si="98"/>
        <v/>
      </c>
      <c r="F814" s="40" t="str">
        <f t="shared" si="99"/>
        <v/>
      </c>
      <c r="G814" s="31" t="str">
        <f t="shared" si="100"/>
        <v/>
      </c>
      <c r="H814" s="38">
        <f t="shared" si="101"/>
        <v>0</v>
      </c>
      <c r="I814" s="38">
        <f t="shared" si="102"/>
        <v>0</v>
      </c>
      <c r="J814" s="100" t="str">
        <f t="shared" si="103"/>
        <v/>
      </c>
    </row>
    <row r="815" spans="2:10" x14ac:dyDescent="0.35">
      <c r="B815" s="4">
        <f t="shared" si="104"/>
        <v>0</v>
      </c>
      <c r="D815" s="39" t="str">
        <f t="shared" si="105"/>
        <v/>
      </c>
      <c r="E815" s="37" t="str">
        <f t="shared" si="98"/>
        <v/>
      </c>
      <c r="F815" s="40" t="str">
        <f t="shared" si="99"/>
        <v/>
      </c>
      <c r="G815" s="31" t="str">
        <f t="shared" si="100"/>
        <v/>
      </c>
      <c r="H815" s="38">
        <f t="shared" si="101"/>
        <v>0</v>
      </c>
      <c r="I815" s="38">
        <f t="shared" si="102"/>
        <v>0</v>
      </c>
      <c r="J815" s="100" t="str">
        <f t="shared" si="103"/>
        <v/>
      </c>
    </row>
    <row r="816" spans="2:10" x14ac:dyDescent="0.35">
      <c r="B816" s="4">
        <f t="shared" si="104"/>
        <v>0</v>
      </c>
      <c r="D816" s="39" t="str">
        <f t="shared" si="105"/>
        <v/>
      </c>
      <c r="E816" s="37" t="str">
        <f t="shared" si="98"/>
        <v/>
      </c>
      <c r="F816" s="40" t="str">
        <f t="shared" si="99"/>
        <v/>
      </c>
      <c r="G816" s="31" t="str">
        <f t="shared" si="100"/>
        <v/>
      </c>
      <c r="H816" s="38">
        <f t="shared" si="101"/>
        <v>0</v>
      </c>
      <c r="I816" s="38">
        <f t="shared" si="102"/>
        <v>0</v>
      </c>
      <c r="J816" s="100" t="str">
        <f t="shared" si="103"/>
        <v/>
      </c>
    </row>
    <row r="817" spans="2:10" x14ac:dyDescent="0.35">
      <c r="B817" s="4">
        <f t="shared" si="104"/>
        <v>0</v>
      </c>
      <c r="D817" s="39" t="str">
        <f t="shared" si="105"/>
        <v/>
      </c>
      <c r="E817" s="37" t="str">
        <f t="shared" si="98"/>
        <v/>
      </c>
      <c r="F817" s="40" t="str">
        <f t="shared" si="99"/>
        <v/>
      </c>
      <c r="G817" s="31" t="str">
        <f t="shared" si="100"/>
        <v/>
      </c>
      <c r="H817" s="38">
        <f t="shared" si="101"/>
        <v>0</v>
      </c>
      <c r="I817" s="38">
        <f t="shared" si="102"/>
        <v>0</v>
      </c>
      <c r="J817" s="100" t="str">
        <f t="shared" si="103"/>
        <v/>
      </c>
    </row>
    <row r="818" spans="2:10" x14ac:dyDescent="0.35">
      <c r="B818" s="4">
        <f t="shared" si="104"/>
        <v>0</v>
      </c>
      <c r="D818" s="39" t="str">
        <f t="shared" si="105"/>
        <v/>
      </c>
      <c r="E818" s="37" t="str">
        <f t="shared" si="98"/>
        <v/>
      </c>
      <c r="F818" s="40" t="str">
        <f t="shared" si="99"/>
        <v/>
      </c>
      <c r="G818" s="31" t="str">
        <f t="shared" si="100"/>
        <v/>
      </c>
      <c r="H818" s="38">
        <f t="shared" si="101"/>
        <v>0</v>
      </c>
      <c r="I818" s="38">
        <f t="shared" si="102"/>
        <v>0</v>
      </c>
      <c r="J818" s="100" t="str">
        <f t="shared" si="103"/>
        <v/>
      </c>
    </row>
    <row r="819" spans="2:10" x14ac:dyDescent="0.35">
      <c r="B819" s="4">
        <f t="shared" si="104"/>
        <v>0</v>
      </c>
      <c r="D819" s="39" t="str">
        <f t="shared" si="105"/>
        <v/>
      </c>
      <c r="E819" s="37" t="str">
        <f t="shared" si="98"/>
        <v/>
      </c>
      <c r="F819" s="40" t="str">
        <f t="shared" si="99"/>
        <v/>
      </c>
      <c r="G819" s="31" t="str">
        <f t="shared" si="100"/>
        <v/>
      </c>
      <c r="H819" s="38">
        <f t="shared" si="101"/>
        <v>0</v>
      </c>
      <c r="I819" s="38">
        <f t="shared" si="102"/>
        <v>0</v>
      </c>
      <c r="J819" s="100" t="str">
        <f t="shared" si="103"/>
        <v/>
      </c>
    </row>
    <row r="820" spans="2:10" x14ac:dyDescent="0.35">
      <c r="B820" s="4">
        <f t="shared" si="104"/>
        <v>0</v>
      </c>
      <c r="D820" s="39" t="str">
        <f t="shared" si="105"/>
        <v/>
      </c>
      <c r="E820" s="37" t="str">
        <f t="shared" si="98"/>
        <v/>
      </c>
      <c r="F820" s="40" t="str">
        <f t="shared" si="99"/>
        <v/>
      </c>
      <c r="G820" s="31" t="str">
        <f t="shared" si="100"/>
        <v/>
      </c>
      <c r="H820" s="38">
        <f t="shared" si="101"/>
        <v>0</v>
      </c>
      <c r="I820" s="38">
        <f t="shared" si="102"/>
        <v>0</v>
      </c>
      <c r="J820" s="100" t="str">
        <f t="shared" si="103"/>
        <v/>
      </c>
    </row>
    <row r="821" spans="2:10" x14ac:dyDescent="0.35">
      <c r="B821" s="4">
        <f t="shared" si="104"/>
        <v>0</v>
      </c>
      <c r="D821" s="39" t="str">
        <f t="shared" si="105"/>
        <v/>
      </c>
      <c r="E821" s="37" t="str">
        <f t="shared" si="98"/>
        <v/>
      </c>
      <c r="F821" s="40" t="str">
        <f t="shared" si="99"/>
        <v/>
      </c>
      <c r="G821" s="31" t="str">
        <f t="shared" si="100"/>
        <v/>
      </c>
      <c r="H821" s="38">
        <f t="shared" si="101"/>
        <v>0</v>
      </c>
      <c r="I821" s="38">
        <f t="shared" si="102"/>
        <v>0</v>
      </c>
      <c r="J821" s="100" t="str">
        <f t="shared" si="103"/>
        <v/>
      </c>
    </row>
    <row r="822" spans="2:10" x14ac:dyDescent="0.35">
      <c r="B822" s="4">
        <f t="shared" si="104"/>
        <v>0</v>
      </c>
      <c r="D822" s="39" t="str">
        <f t="shared" si="105"/>
        <v/>
      </c>
      <c r="E822" s="37" t="str">
        <f t="shared" si="98"/>
        <v/>
      </c>
      <c r="F822" s="40" t="str">
        <f t="shared" si="99"/>
        <v/>
      </c>
      <c r="G822" s="31" t="str">
        <f t="shared" si="100"/>
        <v/>
      </c>
      <c r="H822" s="38">
        <f t="shared" si="101"/>
        <v>0</v>
      </c>
      <c r="I822" s="38">
        <f t="shared" si="102"/>
        <v>0</v>
      </c>
      <c r="J822" s="100" t="str">
        <f t="shared" si="103"/>
        <v/>
      </c>
    </row>
    <row r="823" spans="2:10" x14ac:dyDescent="0.35">
      <c r="B823" s="4">
        <f t="shared" si="104"/>
        <v>0</v>
      </c>
      <c r="D823" s="39" t="str">
        <f t="shared" si="105"/>
        <v/>
      </c>
      <c r="E823" s="37" t="str">
        <f t="shared" si="98"/>
        <v/>
      </c>
      <c r="F823" s="40" t="str">
        <f t="shared" si="99"/>
        <v/>
      </c>
      <c r="G823" s="31" t="str">
        <f t="shared" si="100"/>
        <v/>
      </c>
      <c r="H823" s="38">
        <f t="shared" si="101"/>
        <v>0</v>
      </c>
      <c r="I823" s="38">
        <f t="shared" si="102"/>
        <v>0</v>
      </c>
      <c r="J823" s="100" t="str">
        <f t="shared" si="103"/>
        <v/>
      </c>
    </row>
    <row r="824" spans="2:10" x14ac:dyDescent="0.35">
      <c r="B824" s="4">
        <f t="shared" si="104"/>
        <v>0</v>
      </c>
      <c r="D824" s="39" t="str">
        <f t="shared" si="105"/>
        <v/>
      </c>
      <c r="E824" s="37" t="str">
        <f t="shared" si="98"/>
        <v/>
      </c>
      <c r="F824" s="40" t="str">
        <f t="shared" si="99"/>
        <v/>
      </c>
      <c r="G824" s="31" t="str">
        <f t="shared" si="100"/>
        <v/>
      </c>
      <c r="H824" s="38">
        <f t="shared" si="101"/>
        <v>0</v>
      </c>
      <c r="I824" s="38">
        <f t="shared" si="102"/>
        <v>0</v>
      </c>
      <c r="J824" s="100" t="str">
        <f t="shared" si="103"/>
        <v/>
      </c>
    </row>
    <row r="825" spans="2:10" x14ac:dyDescent="0.35">
      <c r="B825" s="4">
        <f t="shared" si="104"/>
        <v>0</v>
      </c>
      <c r="D825" s="39" t="str">
        <f t="shared" si="105"/>
        <v/>
      </c>
      <c r="E825" s="37" t="str">
        <f t="shared" si="98"/>
        <v/>
      </c>
      <c r="F825" s="40" t="str">
        <f t="shared" si="99"/>
        <v/>
      </c>
      <c r="G825" s="31" t="str">
        <f t="shared" si="100"/>
        <v/>
      </c>
      <c r="H825" s="38">
        <f t="shared" si="101"/>
        <v>0</v>
      </c>
      <c r="I825" s="38">
        <f t="shared" si="102"/>
        <v>0</v>
      </c>
      <c r="J825" s="100" t="str">
        <f t="shared" si="103"/>
        <v/>
      </c>
    </row>
    <row r="826" spans="2:10" x14ac:dyDescent="0.35">
      <c r="B826" s="4">
        <f t="shared" si="104"/>
        <v>0</v>
      </c>
      <c r="D826" s="39" t="str">
        <f t="shared" si="105"/>
        <v/>
      </c>
      <c r="E826" s="37" t="str">
        <f t="shared" si="98"/>
        <v/>
      </c>
      <c r="F826" s="40" t="str">
        <f t="shared" si="99"/>
        <v/>
      </c>
      <c r="G826" s="31" t="str">
        <f t="shared" si="100"/>
        <v/>
      </c>
      <c r="H826" s="38">
        <f t="shared" si="101"/>
        <v>0</v>
      </c>
      <c r="I826" s="38">
        <f t="shared" si="102"/>
        <v>0</v>
      </c>
      <c r="J826" s="100" t="str">
        <f t="shared" si="103"/>
        <v/>
      </c>
    </row>
    <row r="827" spans="2:10" x14ac:dyDescent="0.35">
      <c r="B827" s="4">
        <f t="shared" si="104"/>
        <v>0</v>
      </c>
      <c r="D827" s="39" t="str">
        <f t="shared" si="105"/>
        <v/>
      </c>
      <c r="E827" s="37" t="str">
        <f t="shared" si="98"/>
        <v/>
      </c>
      <c r="F827" s="40" t="str">
        <f t="shared" si="99"/>
        <v/>
      </c>
      <c r="G827" s="31" t="str">
        <f t="shared" si="100"/>
        <v/>
      </c>
      <c r="H827" s="38">
        <f t="shared" si="101"/>
        <v>0</v>
      </c>
      <c r="I827" s="38">
        <f t="shared" si="102"/>
        <v>0</v>
      </c>
      <c r="J827" s="100" t="str">
        <f t="shared" si="103"/>
        <v/>
      </c>
    </row>
    <row r="828" spans="2:10" x14ac:dyDescent="0.35">
      <c r="B828" s="4">
        <f t="shared" si="104"/>
        <v>0</v>
      </c>
      <c r="D828" s="39" t="str">
        <f t="shared" si="105"/>
        <v/>
      </c>
      <c r="E828" s="37" t="str">
        <f t="shared" si="98"/>
        <v/>
      </c>
      <c r="F828" s="40" t="str">
        <f t="shared" si="99"/>
        <v/>
      </c>
      <c r="G828" s="31" t="str">
        <f t="shared" si="100"/>
        <v/>
      </c>
      <c r="H828" s="38">
        <f t="shared" si="101"/>
        <v>0</v>
      </c>
      <c r="I828" s="38">
        <f t="shared" si="102"/>
        <v>0</v>
      </c>
      <c r="J828" s="100" t="str">
        <f t="shared" si="103"/>
        <v/>
      </c>
    </row>
    <row r="829" spans="2:10" x14ac:dyDescent="0.35">
      <c r="B829" s="4">
        <f t="shared" si="104"/>
        <v>0</v>
      </c>
      <c r="D829" s="39" t="str">
        <f t="shared" si="105"/>
        <v/>
      </c>
      <c r="E829" s="37" t="str">
        <f t="shared" si="98"/>
        <v/>
      </c>
      <c r="F829" s="40" t="str">
        <f t="shared" si="99"/>
        <v/>
      </c>
      <c r="G829" s="31" t="str">
        <f t="shared" si="100"/>
        <v/>
      </c>
      <c r="H829" s="38">
        <f t="shared" si="101"/>
        <v>0</v>
      </c>
      <c r="I829" s="38">
        <f t="shared" si="102"/>
        <v>0</v>
      </c>
      <c r="J829" s="100" t="str">
        <f t="shared" si="103"/>
        <v/>
      </c>
    </row>
    <row r="830" spans="2:10" x14ac:dyDescent="0.35">
      <c r="B830" s="4">
        <f t="shared" si="104"/>
        <v>0</v>
      </c>
      <c r="D830" s="39" t="str">
        <f t="shared" si="105"/>
        <v/>
      </c>
      <c r="E830" s="37" t="str">
        <f t="shared" si="98"/>
        <v/>
      </c>
      <c r="F830" s="40" t="str">
        <f t="shared" si="99"/>
        <v/>
      </c>
      <c r="G830" s="31" t="str">
        <f t="shared" si="100"/>
        <v/>
      </c>
      <c r="H830" s="38">
        <f t="shared" si="101"/>
        <v>0</v>
      </c>
      <c r="I830" s="38">
        <f t="shared" si="102"/>
        <v>0</v>
      </c>
      <c r="J830" s="100" t="str">
        <f t="shared" si="103"/>
        <v/>
      </c>
    </row>
    <row r="831" spans="2:10" x14ac:dyDescent="0.35">
      <c r="B831" s="4">
        <f t="shared" si="104"/>
        <v>0</v>
      </c>
      <c r="D831" s="39" t="str">
        <f t="shared" si="105"/>
        <v/>
      </c>
      <c r="E831" s="37" t="str">
        <f t="shared" si="98"/>
        <v/>
      </c>
      <c r="F831" s="40" t="str">
        <f t="shared" si="99"/>
        <v/>
      </c>
      <c r="G831" s="31" t="str">
        <f t="shared" si="100"/>
        <v/>
      </c>
      <c r="H831" s="38">
        <f t="shared" si="101"/>
        <v>0</v>
      </c>
      <c r="I831" s="38">
        <f t="shared" si="102"/>
        <v>0</v>
      </c>
      <c r="J831" s="100" t="str">
        <f t="shared" si="103"/>
        <v/>
      </c>
    </row>
    <row r="832" spans="2:10" x14ac:dyDescent="0.35">
      <c r="B832" s="4">
        <f t="shared" si="104"/>
        <v>0</v>
      </c>
      <c r="D832" s="39" t="str">
        <f t="shared" si="105"/>
        <v/>
      </c>
      <c r="E832" s="37" t="str">
        <f t="shared" si="98"/>
        <v/>
      </c>
      <c r="F832" s="40" t="str">
        <f t="shared" si="99"/>
        <v/>
      </c>
      <c r="G832" s="31" t="str">
        <f t="shared" si="100"/>
        <v/>
      </c>
      <c r="H832" s="38">
        <f t="shared" si="101"/>
        <v>0</v>
      </c>
      <c r="I832" s="38">
        <f t="shared" si="102"/>
        <v>0</v>
      </c>
      <c r="J832" s="100" t="str">
        <f t="shared" si="103"/>
        <v/>
      </c>
    </row>
    <row r="833" spans="2:10" x14ac:dyDescent="0.35">
      <c r="B833" s="4">
        <f t="shared" si="104"/>
        <v>0</v>
      </c>
      <c r="D833" s="39" t="str">
        <f t="shared" si="105"/>
        <v/>
      </c>
      <c r="E833" s="37" t="str">
        <f t="shared" si="98"/>
        <v/>
      </c>
      <c r="F833" s="40" t="str">
        <f t="shared" si="99"/>
        <v/>
      </c>
      <c r="G833" s="31" t="str">
        <f t="shared" si="100"/>
        <v/>
      </c>
      <c r="H833" s="38">
        <f t="shared" si="101"/>
        <v>0</v>
      </c>
      <c r="I833" s="38">
        <f t="shared" si="102"/>
        <v>0</v>
      </c>
      <c r="J833" s="100" t="str">
        <f t="shared" si="103"/>
        <v/>
      </c>
    </row>
    <row r="834" spans="2:10" x14ac:dyDescent="0.35">
      <c r="B834" s="4">
        <f t="shared" si="104"/>
        <v>0</v>
      </c>
      <c r="D834" s="39" t="str">
        <f t="shared" si="105"/>
        <v/>
      </c>
      <c r="E834" s="37" t="str">
        <f t="shared" si="98"/>
        <v/>
      </c>
      <c r="F834" s="40" t="str">
        <f t="shared" si="99"/>
        <v/>
      </c>
      <c r="G834" s="31" t="str">
        <f t="shared" si="100"/>
        <v/>
      </c>
      <c r="H834" s="38">
        <f t="shared" si="101"/>
        <v>0</v>
      </c>
      <c r="I834" s="38">
        <f t="shared" si="102"/>
        <v>0</v>
      </c>
      <c r="J834" s="100" t="str">
        <f t="shared" si="103"/>
        <v/>
      </c>
    </row>
    <row r="835" spans="2:10" x14ac:dyDescent="0.35">
      <c r="B835" s="4">
        <f t="shared" si="104"/>
        <v>0</v>
      </c>
      <c r="D835" s="39" t="str">
        <f t="shared" si="105"/>
        <v/>
      </c>
      <c r="E835" s="37" t="str">
        <f t="shared" si="98"/>
        <v/>
      </c>
      <c r="F835" s="40" t="str">
        <f t="shared" si="99"/>
        <v/>
      </c>
      <c r="G835" s="31" t="str">
        <f t="shared" si="100"/>
        <v/>
      </c>
      <c r="H835" s="38">
        <f t="shared" si="101"/>
        <v>0</v>
      </c>
      <c r="I835" s="38">
        <f t="shared" si="102"/>
        <v>0</v>
      </c>
      <c r="J835" s="100" t="str">
        <f t="shared" si="103"/>
        <v/>
      </c>
    </row>
    <row r="836" spans="2:10" x14ac:dyDescent="0.35">
      <c r="B836" s="4">
        <f t="shared" si="104"/>
        <v>0</v>
      </c>
      <c r="D836" s="39" t="str">
        <f t="shared" si="105"/>
        <v/>
      </c>
      <c r="E836" s="37" t="str">
        <f t="shared" si="98"/>
        <v/>
      </c>
      <c r="F836" s="40" t="str">
        <f t="shared" si="99"/>
        <v/>
      </c>
      <c r="G836" s="31" t="str">
        <f t="shared" si="100"/>
        <v/>
      </c>
      <c r="H836" s="38">
        <f t="shared" si="101"/>
        <v>0</v>
      </c>
      <c r="I836" s="38">
        <f t="shared" si="102"/>
        <v>0</v>
      </c>
      <c r="J836" s="100" t="str">
        <f t="shared" si="103"/>
        <v/>
      </c>
    </row>
    <row r="837" spans="2:10" x14ac:dyDescent="0.35">
      <c r="B837" s="4">
        <f t="shared" si="104"/>
        <v>0</v>
      </c>
      <c r="D837" s="39" t="str">
        <f t="shared" si="105"/>
        <v/>
      </c>
      <c r="E837" s="37" t="str">
        <f t="shared" si="98"/>
        <v/>
      </c>
      <c r="F837" s="40" t="str">
        <f t="shared" si="99"/>
        <v/>
      </c>
      <c r="G837" s="31" t="str">
        <f t="shared" si="100"/>
        <v/>
      </c>
      <c r="H837" s="38">
        <f t="shared" si="101"/>
        <v>0</v>
      </c>
      <c r="I837" s="38">
        <f t="shared" si="102"/>
        <v>0</v>
      </c>
      <c r="J837" s="100" t="str">
        <f t="shared" si="103"/>
        <v/>
      </c>
    </row>
    <row r="838" spans="2:10" x14ac:dyDescent="0.35">
      <c r="B838" s="4">
        <f t="shared" si="104"/>
        <v>0</v>
      </c>
      <c r="D838" s="39" t="str">
        <f t="shared" si="105"/>
        <v/>
      </c>
      <c r="E838" s="37" t="str">
        <f t="shared" si="98"/>
        <v/>
      </c>
      <c r="F838" s="40" t="str">
        <f t="shared" si="99"/>
        <v/>
      </c>
      <c r="G838" s="31" t="str">
        <f t="shared" si="100"/>
        <v/>
      </c>
      <c r="H838" s="38">
        <f t="shared" si="101"/>
        <v>0</v>
      </c>
      <c r="I838" s="38">
        <f t="shared" si="102"/>
        <v>0</v>
      </c>
      <c r="J838" s="100" t="str">
        <f t="shared" si="103"/>
        <v/>
      </c>
    </row>
    <row r="839" spans="2:10" x14ac:dyDescent="0.35">
      <c r="B839" s="4">
        <f t="shared" si="104"/>
        <v>0</v>
      </c>
      <c r="D839" s="39" t="str">
        <f t="shared" si="105"/>
        <v/>
      </c>
      <c r="E839" s="37" t="str">
        <f t="shared" si="98"/>
        <v/>
      </c>
      <c r="F839" s="40" t="str">
        <f t="shared" si="99"/>
        <v/>
      </c>
      <c r="G839" s="31" t="str">
        <f t="shared" si="100"/>
        <v/>
      </c>
      <c r="H839" s="38">
        <f t="shared" si="101"/>
        <v>0</v>
      </c>
      <c r="I839" s="38">
        <f t="shared" si="102"/>
        <v>0</v>
      </c>
      <c r="J839" s="100" t="str">
        <f t="shared" si="103"/>
        <v/>
      </c>
    </row>
    <row r="840" spans="2:10" x14ac:dyDescent="0.35">
      <c r="B840" s="4">
        <f t="shared" si="104"/>
        <v>0</v>
      </c>
      <c r="D840" s="39" t="str">
        <f t="shared" si="105"/>
        <v/>
      </c>
      <c r="E840" s="37" t="str">
        <f t="shared" si="98"/>
        <v/>
      </c>
      <c r="F840" s="40" t="str">
        <f t="shared" si="99"/>
        <v/>
      </c>
      <c r="G840" s="31" t="str">
        <f t="shared" si="100"/>
        <v/>
      </c>
      <c r="H840" s="38">
        <f t="shared" si="101"/>
        <v>0</v>
      </c>
      <c r="I840" s="38">
        <f t="shared" si="102"/>
        <v>0</v>
      </c>
      <c r="J840" s="100" t="str">
        <f t="shared" si="103"/>
        <v/>
      </c>
    </row>
    <row r="841" spans="2:10" x14ac:dyDescent="0.35">
      <c r="B841" s="4">
        <f t="shared" si="104"/>
        <v>0</v>
      </c>
      <c r="D841" s="39" t="str">
        <f t="shared" si="105"/>
        <v/>
      </c>
      <c r="E841" s="37" t="str">
        <f t="shared" ref="E841:E904" si="106">IFERROR(IF(Filter_BB="","",VLOOKUP(D841&amp;Filter_BB,T_Jurnal,5,0)),"")</f>
        <v/>
      </c>
      <c r="F841" s="40" t="str">
        <f t="shared" ref="F841:F904" si="107">IF(E841="","",VLOOKUP(D841&amp;Filter_BB,T_Jurnal,6,0))</f>
        <v/>
      </c>
      <c r="G841" s="31" t="str">
        <f t="shared" ref="G841:G904" si="108">IF(E841="","",VLOOKUP(D841&amp;Filter_BB,T_Jurnal,7,0))</f>
        <v/>
      </c>
      <c r="H841" s="38">
        <f t="shared" ref="H841:H904" si="109">IF(E841="",0,VLOOKUP(D841&amp;Filter_BB,T_Jurnal,10,0))</f>
        <v>0</v>
      </c>
      <c r="I841" s="38">
        <f t="shared" ref="I841:I904" si="110">IF(E841="",0,VLOOKUP(D841&amp;Filter_BB,T_Jurnal,11,0))</f>
        <v>0</v>
      </c>
      <c r="J841" s="100" t="str">
        <f t="shared" si="103"/>
        <v/>
      </c>
    </row>
    <row r="842" spans="2:10" x14ac:dyDescent="0.35">
      <c r="B842" s="4">
        <f t="shared" si="104"/>
        <v>0</v>
      </c>
      <c r="D842" s="39" t="str">
        <f t="shared" si="105"/>
        <v/>
      </c>
      <c r="E842" s="37" t="str">
        <f t="shared" si="106"/>
        <v/>
      </c>
      <c r="F842" s="40" t="str">
        <f t="shared" si="107"/>
        <v/>
      </c>
      <c r="G842" s="31" t="str">
        <f t="shared" si="108"/>
        <v/>
      </c>
      <c r="H842" s="38">
        <f t="shared" si="109"/>
        <v>0</v>
      </c>
      <c r="I842" s="38">
        <f t="shared" si="110"/>
        <v>0</v>
      </c>
      <c r="J842" s="100" t="str">
        <f t="shared" ref="J842:J905" si="111">IF(E841="","",IF($M$3="Db",J841+H842-I842,J841+I842-H842))</f>
        <v/>
      </c>
    </row>
    <row r="843" spans="2:10" x14ac:dyDescent="0.35">
      <c r="B843" s="4">
        <f t="shared" si="104"/>
        <v>0</v>
      </c>
      <c r="D843" s="39" t="str">
        <f t="shared" si="105"/>
        <v/>
      </c>
      <c r="E843" s="37" t="str">
        <f t="shared" si="106"/>
        <v/>
      </c>
      <c r="F843" s="40" t="str">
        <f t="shared" si="107"/>
        <v/>
      </c>
      <c r="G843" s="31" t="str">
        <f t="shared" si="108"/>
        <v/>
      </c>
      <c r="H843" s="38">
        <f t="shared" si="109"/>
        <v>0</v>
      </c>
      <c r="I843" s="38">
        <f t="shared" si="110"/>
        <v>0</v>
      </c>
      <c r="J843" s="100" t="str">
        <f t="shared" si="111"/>
        <v/>
      </c>
    </row>
    <row r="844" spans="2:10" x14ac:dyDescent="0.35">
      <c r="B844" s="4">
        <f t="shared" si="104"/>
        <v>0</v>
      </c>
      <c r="D844" s="39" t="str">
        <f t="shared" si="105"/>
        <v/>
      </c>
      <c r="E844" s="37" t="str">
        <f t="shared" si="106"/>
        <v/>
      </c>
      <c r="F844" s="40" t="str">
        <f t="shared" si="107"/>
        <v/>
      </c>
      <c r="G844" s="31" t="str">
        <f t="shared" si="108"/>
        <v/>
      </c>
      <c r="H844" s="38">
        <f t="shared" si="109"/>
        <v>0</v>
      </c>
      <c r="I844" s="38">
        <f t="shared" si="110"/>
        <v>0</v>
      </c>
      <c r="J844" s="100" t="str">
        <f t="shared" si="111"/>
        <v/>
      </c>
    </row>
    <row r="845" spans="2:10" x14ac:dyDescent="0.35">
      <c r="B845" s="4">
        <f t="shared" si="104"/>
        <v>0</v>
      </c>
      <c r="D845" s="39" t="str">
        <f t="shared" si="105"/>
        <v/>
      </c>
      <c r="E845" s="37" t="str">
        <f t="shared" si="106"/>
        <v/>
      </c>
      <c r="F845" s="40" t="str">
        <f t="shared" si="107"/>
        <v/>
      </c>
      <c r="G845" s="31" t="str">
        <f t="shared" si="108"/>
        <v/>
      </c>
      <c r="H845" s="38">
        <f t="shared" si="109"/>
        <v>0</v>
      </c>
      <c r="I845" s="38">
        <f t="shared" si="110"/>
        <v>0</v>
      </c>
      <c r="J845" s="100" t="str">
        <f t="shared" si="111"/>
        <v/>
      </c>
    </row>
    <row r="846" spans="2:10" x14ac:dyDescent="0.35">
      <c r="B846" s="4">
        <f t="shared" si="104"/>
        <v>0</v>
      </c>
      <c r="D846" s="39" t="str">
        <f t="shared" si="105"/>
        <v/>
      </c>
      <c r="E846" s="37" t="str">
        <f t="shared" si="106"/>
        <v/>
      </c>
      <c r="F846" s="40" t="str">
        <f t="shared" si="107"/>
        <v/>
      </c>
      <c r="G846" s="31" t="str">
        <f t="shared" si="108"/>
        <v/>
      </c>
      <c r="H846" s="38">
        <f t="shared" si="109"/>
        <v>0</v>
      </c>
      <c r="I846" s="38">
        <f t="shared" si="110"/>
        <v>0</v>
      </c>
      <c r="J846" s="100" t="str">
        <f t="shared" si="111"/>
        <v/>
      </c>
    </row>
    <row r="847" spans="2:10" x14ac:dyDescent="0.35">
      <c r="B847" s="4">
        <f t="shared" si="104"/>
        <v>0</v>
      </c>
      <c r="D847" s="39" t="str">
        <f t="shared" si="105"/>
        <v/>
      </c>
      <c r="E847" s="37" t="str">
        <f t="shared" si="106"/>
        <v/>
      </c>
      <c r="F847" s="40" t="str">
        <f t="shared" si="107"/>
        <v/>
      </c>
      <c r="G847" s="31" t="str">
        <f t="shared" si="108"/>
        <v/>
      </c>
      <c r="H847" s="38">
        <f t="shared" si="109"/>
        <v>0</v>
      </c>
      <c r="I847" s="38">
        <f t="shared" si="110"/>
        <v>0</v>
      </c>
      <c r="J847" s="100" t="str">
        <f t="shared" si="111"/>
        <v/>
      </c>
    </row>
    <row r="848" spans="2:10" x14ac:dyDescent="0.35">
      <c r="B848" s="4">
        <f t="shared" si="104"/>
        <v>0</v>
      </c>
      <c r="D848" s="39" t="str">
        <f t="shared" si="105"/>
        <v/>
      </c>
      <c r="E848" s="37" t="str">
        <f t="shared" si="106"/>
        <v/>
      </c>
      <c r="F848" s="40" t="str">
        <f t="shared" si="107"/>
        <v/>
      </c>
      <c r="G848" s="31" t="str">
        <f t="shared" si="108"/>
        <v/>
      </c>
      <c r="H848" s="38">
        <f t="shared" si="109"/>
        <v>0</v>
      </c>
      <c r="I848" s="38">
        <f t="shared" si="110"/>
        <v>0</v>
      </c>
      <c r="J848" s="100" t="str">
        <f t="shared" si="111"/>
        <v/>
      </c>
    </row>
    <row r="849" spans="2:10" x14ac:dyDescent="0.35">
      <c r="B849" s="4">
        <f t="shared" si="104"/>
        <v>0</v>
      </c>
      <c r="D849" s="39" t="str">
        <f t="shared" si="105"/>
        <v/>
      </c>
      <c r="E849" s="37" t="str">
        <f t="shared" si="106"/>
        <v/>
      </c>
      <c r="F849" s="40" t="str">
        <f t="shared" si="107"/>
        <v/>
      </c>
      <c r="G849" s="31" t="str">
        <f t="shared" si="108"/>
        <v/>
      </c>
      <c r="H849" s="38">
        <f t="shared" si="109"/>
        <v>0</v>
      </c>
      <c r="I849" s="38">
        <f t="shared" si="110"/>
        <v>0</v>
      </c>
      <c r="J849" s="100" t="str">
        <f t="shared" si="111"/>
        <v/>
      </c>
    </row>
    <row r="850" spans="2:10" x14ac:dyDescent="0.35">
      <c r="B850" s="4">
        <f t="shared" si="104"/>
        <v>0</v>
      </c>
      <c r="D850" s="39" t="str">
        <f t="shared" si="105"/>
        <v/>
      </c>
      <c r="E850" s="37" t="str">
        <f t="shared" si="106"/>
        <v/>
      </c>
      <c r="F850" s="40" t="str">
        <f t="shared" si="107"/>
        <v/>
      </c>
      <c r="G850" s="31" t="str">
        <f t="shared" si="108"/>
        <v/>
      </c>
      <c r="H850" s="38">
        <f t="shared" si="109"/>
        <v>0</v>
      </c>
      <c r="I850" s="38">
        <f t="shared" si="110"/>
        <v>0</v>
      </c>
      <c r="J850" s="100" t="str">
        <f t="shared" si="111"/>
        <v/>
      </c>
    </row>
    <row r="851" spans="2:10" x14ac:dyDescent="0.35">
      <c r="B851" s="4">
        <f t="shared" si="104"/>
        <v>0</v>
      </c>
      <c r="D851" s="39" t="str">
        <f t="shared" si="105"/>
        <v/>
      </c>
      <c r="E851" s="37" t="str">
        <f t="shared" si="106"/>
        <v/>
      </c>
      <c r="F851" s="40" t="str">
        <f t="shared" si="107"/>
        <v/>
      </c>
      <c r="G851" s="31" t="str">
        <f t="shared" si="108"/>
        <v/>
      </c>
      <c r="H851" s="38">
        <f t="shared" si="109"/>
        <v>0</v>
      </c>
      <c r="I851" s="38">
        <f t="shared" si="110"/>
        <v>0</v>
      </c>
      <c r="J851" s="100" t="str">
        <f t="shared" si="111"/>
        <v/>
      </c>
    </row>
    <row r="852" spans="2:10" x14ac:dyDescent="0.35">
      <c r="B852" s="4">
        <f t="shared" si="104"/>
        <v>0</v>
      </c>
      <c r="D852" s="39" t="str">
        <f t="shared" si="105"/>
        <v/>
      </c>
      <c r="E852" s="37" t="str">
        <f t="shared" si="106"/>
        <v/>
      </c>
      <c r="F852" s="40" t="str">
        <f t="shared" si="107"/>
        <v/>
      </c>
      <c r="G852" s="31" t="str">
        <f t="shared" si="108"/>
        <v/>
      </c>
      <c r="H852" s="38">
        <f t="shared" si="109"/>
        <v>0</v>
      </c>
      <c r="I852" s="38">
        <f t="shared" si="110"/>
        <v>0</v>
      </c>
      <c r="J852" s="100" t="str">
        <f t="shared" si="111"/>
        <v/>
      </c>
    </row>
    <row r="853" spans="2:10" x14ac:dyDescent="0.35">
      <c r="B853" s="4">
        <f t="shared" si="104"/>
        <v>0</v>
      </c>
      <c r="D853" s="39" t="str">
        <f t="shared" si="105"/>
        <v/>
      </c>
      <c r="E853" s="37" t="str">
        <f t="shared" si="106"/>
        <v/>
      </c>
      <c r="F853" s="40" t="str">
        <f t="shared" si="107"/>
        <v/>
      </c>
      <c r="G853" s="31" t="str">
        <f t="shared" si="108"/>
        <v/>
      </c>
      <c r="H853" s="38">
        <f t="shared" si="109"/>
        <v>0</v>
      </c>
      <c r="I853" s="38">
        <f t="shared" si="110"/>
        <v>0</v>
      </c>
      <c r="J853" s="100" t="str">
        <f t="shared" si="111"/>
        <v/>
      </c>
    </row>
    <row r="854" spans="2:10" x14ac:dyDescent="0.35">
      <c r="B854" s="4">
        <f t="shared" si="104"/>
        <v>0</v>
      </c>
      <c r="D854" s="39" t="str">
        <f t="shared" si="105"/>
        <v/>
      </c>
      <c r="E854" s="37" t="str">
        <f t="shared" si="106"/>
        <v/>
      </c>
      <c r="F854" s="40" t="str">
        <f t="shared" si="107"/>
        <v/>
      </c>
      <c r="G854" s="31" t="str">
        <f t="shared" si="108"/>
        <v/>
      </c>
      <c r="H854" s="38">
        <f t="shared" si="109"/>
        <v>0</v>
      </c>
      <c r="I854" s="38">
        <f t="shared" si="110"/>
        <v>0</v>
      </c>
      <c r="J854" s="100" t="str">
        <f t="shared" si="111"/>
        <v/>
      </c>
    </row>
    <row r="855" spans="2:10" x14ac:dyDescent="0.35">
      <c r="B855" s="4">
        <f t="shared" si="104"/>
        <v>0</v>
      </c>
      <c r="D855" s="39" t="str">
        <f t="shared" si="105"/>
        <v/>
      </c>
      <c r="E855" s="37" t="str">
        <f t="shared" si="106"/>
        <v/>
      </c>
      <c r="F855" s="40" t="str">
        <f t="shared" si="107"/>
        <v/>
      </c>
      <c r="G855" s="31" t="str">
        <f t="shared" si="108"/>
        <v/>
      </c>
      <c r="H855" s="38">
        <f t="shared" si="109"/>
        <v>0</v>
      </c>
      <c r="I855" s="38">
        <f t="shared" si="110"/>
        <v>0</v>
      </c>
      <c r="J855" s="100" t="str">
        <f t="shared" si="111"/>
        <v/>
      </c>
    </row>
    <row r="856" spans="2:10" x14ac:dyDescent="0.35">
      <c r="B856" s="4">
        <f t="shared" si="104"/>
        <v>0</v>
      </c>
      <c r="D856" s="39" t="str">
        <f t="shared" si="105"/>
        <v/>
      </c>
      <c r="E856" s="37" t="str">
        <f t="shared" si="106"/>
        <v/>
      </c>
      <c r="F856" s="40" t="str">
        <f t="shared" si="107"/>
        <v/>
      </c>
      <c r="G856" s="31" t="str">
        <f t="shared" si="108"/>
        <v/>
      </c>
      <c r="H856" s="38">
        <f t="shared" si="109"/>
        <v>0</v>
      </c>
      <c r="I856" s="38">
        <f t="shared" si="110"/>
        <v>0</v>
      </c>
      <c r="J856" s="100" t="str">
        <f t="shared" si="111"/>
        <v/>
      </c>
    </row>
    <row r="857" spans="2:10" x14ac:dyDescent="0.35">
      <c r="B857" s="4">
        <f t="shared" si="104"/>
        <v>0</v>
      </c>
      <c r="D857" s="39" t="str">
        <f t="shared" si="105"/>
        <v/>
      </c>
      <c r="E857" s="37" t="str">
        <f t="shared" si="106"/>
        <v/>
      </c>
      <c r="F857" s="40" t="str">
        <f t="shared" si="107"/>
        <v/>
      </c>
      <c r="G857" s="31" t="str">
        <f t="shared" si="108"/>
        <v/>
      </c>
      <c r="H857" s="38">
        <f t="shared" si="109"/>
        <v>0</v>
      </c>
      <c r="I857" s="38">
        <f t="shared" si="110"/>
        <v>0</v>
      </c>
      <c r="J857" s="100" t="str">
        <f t="shared" si="111"/>
        <v/>
      </c>
    </row>
    <row r="858" spans="2:10" x14ac:dyDescent="0.35">
      <c r="B858" s="4">
        <f t="shared" si="104"/>
        <v>0</v>
      </c>
      <c r="D858" s="39" t="str">
        <f t="shared" si="105"/>
        <v/>
      </c>
      <c r="E858" s="37" t="str">
        <f t="shared" si="106"/>
        <v/>
      </c>
      <c r="F858" s="40" t="str">
        <f t="shared" si="107"/>
        <v/>
      </c>
      <c r="G858" s="31" t="str">
        <f t="shared" si="108"/>
        <v/>
      </c>
      <c r="H858" s="38">
        <f t="shared" si="109"/>
        <v>0</v>
      </c>
      <c r="I858" s="38">
        <f t="shared" si="110"/>
        <v>0</v>
      </c>
      <c r="J858" s="100" t="str">
        <f t="shared" si="111"/>
        <v/>
      </c>
    </row>
    <row r="859" spans="2:10" x14ac:dyDescent="0.35">
      <c r="B859" s="4">
        <f t="shared" si="104"/>
        <v>0</v>
      </c>
      <c r="D859" s="39" t="str">
        <f t="shared" si="105"/>
        <v/>
      </c>
      <c r="E859" s="37" t="str">
        <f t="shared" si="106"/>
        <v/>
      </c>
      <c r="F859" s="40" t="str">
        <f t="shared" si="107"/>
        <v/>
      </c>
      <c r="G859" s="31" t="str">
        <f t="shared" si="108"/>
        <v/>
      </c>
      <c r="H859" s="38">
        <f t="shared" si="109"/>
        <v>0</v>
      </c>
      <c r="I859" s="38">
        <f t="shared" si="110"/>
        <v>0</v>
      </c>
      <c r="J859" s="100" t="str">
        <f t="shared" si="111"/>
        <v/>
      </c>
    </row>
    <row r="860" spans="2:10" x14ac:dyDescent="0.35">
      <c r="B860" s="4">
        <f t="shared" si="104"/>
        <v>0</v>
      </c>
      <c r="D860" s="39" t="str">
        <f t="shared" si="105"/>
        <v/>
      </c>
      <c r="E860" s="37" t="str">
        <f t="shared" si="106"/>
        <v/>
      </c>
      <c r="F860" s="40" t="str">
        <f t="shared" si="107"/>
        <v/>
      </c>
      <c r="G860" s="31" t="str">
        <f t="shared" si="108"/>
        <v/>
      </c>
      <c r="H860" s="38">
        <f t="shared" si="109"/>
        <v>0</v>
      </c>
      <c r="I860" s="38">
        <f t="shared" si="110"/>
        <v>0</v>
      </c>
      <c r="J860" s="100" t="str">
        <f t="shared" si="111"/>
        <v/>
      </c>
    </row>
    <row r="861" spans="2:10" x14ac:dyDescent="0.35">
      <c r="B861" s="4">
        <f t="shared" si="104"/>
        <v>0</v>
      </c>
      <c r="D861" s="39" t="str">
        <f t="shared" si="105"/>
        <v/>
      </c>
      <c r="E861" s="37" t="str">
        <f t="shared" si="106"/>
        <v/>
      </c>
      <c r="F861" s="40" t="str">
        <f t="shared" si="107"/>
        <v/>
      </c>
      <c r="G861" s="31" t="str">
        <f t="shared" si="108"/>
        <v/>
      </c>
      <c r="H861" s="38">
        <f t="shared" si="109"/>
        <v>0</v>
      </c>
      <c r="I861" s="38">
        <f t="shared" si="110"/>
        <v>0</v>
      </c>
      <c r="J861" s="100" t="str">
        <f t="shared" si="111"/>
        <v/>
      </c>
    </row>
    <row r="862" spans="2:10" x14ac:dyDescent="0.35">
      <c r="B862" s="4">
        <f t="shared" si="104"/>
        <v>0</v>
      </c>
      <c r="D862" s="39" t="str">
        <f t="shared" si="105"/>
        <v/>
      </c>
      <c r="E862" s="37" t="str">
        <f t="shared" si="106"/>
        <v/>
      </c>
      <c r="F862" s="40" t="str">
        <f t="shared" si="107"/>
        <v/>
      </c>
      <c r="G862" s="31" t="str">
        <f t="shared" si="108"/>
        <v/>
      </c>
      <c r="H862" s="38">
        <f t="shared" si="109"/>
        <v>0</v>
      </c>
      <c r="I862" s="38">
        <f t="shared" si="110"/>
        <v>0</v>
      </c>
      <c r="J862" s="100" t="str">
        <f t="shared" si="111"/>
        <v/>
      </c>
    </row>
    <row r="863" spans="2:10" x14ac:dyDescent="0.35">
      <c r="B863" s="4">
        <f t="shared" si="104"/>
        <v>0</v>
      </c>
      <c r="D863" s="39" t="str">
        <f t="shared" si="105"/>
        <v/>
      </c>
      <c r="E863" s="37" t="str">
        <f t="shared" si="106"/>
        <v/>
      </c>
      <c r="F863" s="40" t="str">
        <f t="shared" si="107"/>
        <v/>
      </c>
      <c r="G863" s="31" t="str">
        <f t="shared" si="108"/>
        <v/>
      </c>
      <c r="H863" s="38">
        <f t="shared" si="109"/>
        <v>0</v>
      </c>
      <c r="I863" s="38">
        <f t="shared" si="110"/>
        <v>0</v>
      </c>
      <c r="J863" s="100" t="str">
        <f t="shared" si="111"/>
        <v/>
      </c>
    </row>
    <row r="864" spans="2:10" x14ac:dyDescent="0.35">
      <c r="B864" s="4">
        <f t="shared" si="104"/>
        <v>0</v>
      </c>
      <c r="D864" s="39" t="str">
        <f t="shared" si="105"/>
        <v/>
      </c>
      <c r="E864" s="37" t="str">
        <f t="shared" si="106"/>
        <v/>
      </c>
      <c r="F864" s="40" t="str">
        <f t="shared" si="107"/>
        <v/>
      </c>
      <c r="G864" s="31" t="str">
        <f t="shared" si="108"/>
        <v/>
      </c>
      <c r="H864" s="38">
        <f t="shared" si="109"/>
        <v>0</v>
      </c>
      <c r="I864" s="38">
        <f t="shared" si="110"/>
        <v>0</v>
      </c>
      <c r="J864" s="100" t="str">
        <f t="shared" si="111"/>
        <v/>
      </c>
    </row>
    <row r="865" spans="2:10" x14ac:dyDescent="0.35">
      <c r="B865" s="4">
        <f t="shared" si="104"/>
        <v>0</v>
      </c>
      <c r="D865" s="39" t="str">
        <f t="shared" si="105"/>
        <v/>
      </c>
      <c r="E865" s="37" t="str">
        <f t="shared" si="106"/>
        <v/>
      </c>
      <c r="F865" s="40" t="str">
        <f t="shared" si="107"/>
        <v/>
      </c>
      <c r="G865" s="31" t="str">
        <f t="shared" si="108"/>
        <v/>
      </c>
      <c r="H865" s="38">
        <f t="shared" si="109"/>
        <v>0</v>
      </c>
      <c r="I865" s="38">
        <f t="shared" si="110"/>
        <v>0</v>
      </c>
      <c r="J865" s="100" t="str">
        <f t="shared" si="111"/>
        <v/>
      </c>
    </row>
    <row r="866" spans="2:10" x14ac:dyDescent="0.35">
      <c r="B866" s="4">
        <f t="shared" si="104"/>
        <v>0</v>
      </c>
      <c r="D866" s="39" t="str">
        <f t="shared" si="105"/>
        <v/>
      </c>
      <c r="E866" s="37" t="str">
        <f t="shared" si="106"/>
        <v/>
      </c>
      <c r="F866" s="40" t="str">
        <f t="shared" si="107"/>
        <v/>
      </c>
      <c r="G866" s="31" t="str">
        <f t="shared" si="108"/>
        <v/>
      </c>
      <c r="H866" s="38">
        <f t="shared" si="109"/>
        <v>0</v>
      </c>
      <c r="I866" s="38">
        <f t="shared" si="110"/>
        <v>0</v>
      </c>
      <c r="J866" s="100" t="str">
        <f t="shared" si="111"/>
        <v/>
      </c>
    </row>
    <row r="867" spans="2:10" x14ac:dyDescent="0.35">
      <c r="B867" s="4">
        <f t="shared" si="104"/>
        <v>0</v>
      </c>
      <c r="D867" s="39" t="str">
        <f t="shared" si="105"/>
        <v/>
      </c>
      <c r="E867" s="37" t="str">
        <f t="shared" si="106"/>
        <v/>
      </c>
      <c r="F867" s="40" t="str">
        <f t="shared" si="107"/>
        <v/>
      </c>
      <c r="G867" s="31" t="str">
        <f t="shared" si="108"/>
        <v/>
      </c>
      <c r="H867" s="38">
        <f t="shared" si="109"/>
        <v>0</v>
      </c>
      <c r="I867" s="38">
        <f t="shared" si="110"/>
        <v>0</v>
      </c>
      <c r="J867" s="100" t="str">
        <f t="shared" si="111"/>
        <v/>
      </c>
    </row>
    <row r="868" spans="2:10" x14ac:dyDescent="0.35">
      <c r="B868" s="4">
        <f t="shared" si="104"/>
        <v>0</v>
      </c>
      <c r="D868" s="39" t="str">
        <f t="shared" si="105"/>
        <v/>
      </c>
      <c r="E868" s="37" t="str">
        <f t="shared" si="106"/>
        <v/>
      </c>
      <c r="F868" s="40" t="str">
        <f t="shared" si="107"/>
        <v/>
      </c>
      <c r="G868" s="31" t="str">
        <f t="shared" si="108"/>
        <v/>
      </c>
      <c r="H868" s="38">
        <f t="shared" si="109"/>
        <v>0</v>
      </c>
      <c r="I868" s="38">
        <f t="shared" si="110"/>
        <v>0</v>
      </c>
      <c r="J868" s="100" t="str">
        <f t="shared" si="111"/>
        <v/>
      </c>
    </row>
    <row r="869" spans="2:10" x14ac:dyDescent="0.35">
      <c r="B869" s="4">
        <f t="shared" ref="B869:B932" si="112">IF(E869="",0,1)</f>
        <v>0</v>
      </c>
      <c r="D869" s="39" t="str">
        <f t="shared" ref="D869:D932" si="113">IF(E868="","",D868+1)</f>
        <v/>
      </c>
      <c r="E869" s="37" t="str">
        <f t="shared" si="106"/>
        <v/>
      </c>
      <c r="F869" s="40" t="str">
        <f t="shared" si="107"/>
        <v/>
      </c>
      <c r="G869" s="31" t="str">
        <f t="shared" si="108"/>
        <v/>
      </c>
      <c r="H869" s="38">
        <f t="shared" si="109"/>
        <v>0</v>
      </c>
      <c r="I869" s="38">
        <f t="shared" si="110"/>
        <v>0</v>
      </c>
      <c r="J869" s="100" t="str">
        <f t="shared" si="111"/>
        <v/>
      </c>
    </row>
    <row r="870" spans="2:10" x14ac:dyDescent="0.35">
      <c r="B870" s="4">
        <f t="shared" si="112"/>
        <v>0</v>
      </c>
      <c r="D870" s="39" t="str">
        <f t="shared" si="113"/>
        <v/>
      </c>
      <c r="E870" s="37" t="str">
        <f t="shared" si="106"/>
        <v/>
      </c>
      <c r="F870" s="40" t="str">
        <f t="shared" si="107"/>
        <v/>
      </c>
      <c r="G870" s="31" t="str">
        <f t="shared" si="108"/>
        <v/>
      </c>
      <c r="H870" s="38">
        <f t="shared" si="109"/>
        <v>0</v>
      </c>
      <c r="I870" s="38">
        <f t="shared" si="110"/>
        <v>0</v>
      </c>
      <c r="J870" s="100" t="str">
        <f t="shared" si="111"/>
        <v/>
      </c>
    </row>
    <row r="871" spans="2:10" x14ac:dyDescent="0.35">
      <c r="B871" s="4">
        <f t="shared" si="112"/>
        <v>0</v>
      </c>
      <c r="D871" s="39" t="str">
        <f t="shared" si="113"/>
        <v/>
      </c>
      <c r="E871" s="37" t="str">
        <f t="shared" si="106"/>
        <v/>
      </c>
      <c r="F871" s="40" t="str">
        <f t="shared" si="107"/>
        <v/>
      </c>
      <c r="G871" s="31" t="str">
        <f t="shared" si="108"/>
        <v/>
      </c>
      <c r="H871" s="38">
        <f t="shared" si="109"/>
        <v>0</v>
      </c>
      <c r="I871" s="38">
        <f t="shared" si="110"/>
        <v>0</v>
      </c>
      <c r="J871" s="100" t="str">
        <f t="shared" si="111"/>
        <v/>
      </c>
    </row>
    <row r="872" spans="2:10" x14ac:dyDescent="0.35">
      <c r="B872" s="4">
        <f t="shared" si="112"/>
        <v>0</v>
      </c>
      <c r="D872" s="39" t="str">
        <f t="shared" si="113"/>
        <v/>
      </c>
      <c r="E872" s="37" t="str">
        <f t="shared" si="106"/>
        <v/>
      </c>
      <c r="F872" s="40" t="str">
        <f t="shared" si="107"/>
        <v/>
      </c>
      <c r="G872" s="31" t="str">
        <f t="shared" si="108"/>
        <v/>
      </c>
      <c r="H872" s="38">
        <f t="shared" si="109"/>
        <v>0</v>
      </c>
      <c r="I872" s="38">
        <f t="shared" si="110"/>
        <v>0</v>
      </c>
      <c r="J872" s="100" t="str">
        <f t="shared" si="111"/>
        <v/>
      </c>
    </row>
    <row r="873" spans="2:10" x14ac:dyDescent="0.35">
      <c r="B873" s="4">
        <f t="shared" si="112"/>
        <v>0</v>
      </c>
      <c r="D873" s="39" t="str">
        <f t="shared" si="113"/>
        <v/>
      </c>
      <c r="E873" s="37" t="str">
        <f t="shared" si="106"/>
        <v/>
      </c>
      <c r="F873" s="40" t="str">
        <f t="shared" si="107"/>
        <v/>
      </c>
      <c r="G873" s="31" t="str">
        <f t="shared" si="108"/>
        <v/>
      </c>
      <c r="H873" s="38">
        <f t="shared" si="109"/>
        <v>0</v>
      </c>
      <c r="I873" s="38">
        <f t="shared" si="110"/>
        <v>0</v>
      </c>
      <c r="J873" s="100" t="str">
        <f t="shared" si="111"/>
        <v/>
      </c>
    </row>
    <row r="874" spans="2:10" x14ac:dyDescent="0.35">
      <c r="B874" s="4">
        <f t="shared" si="112"/>
        <v>0</v>
      </c>
      <c r="D874" s="39" t="str">
        <f t="shared" si="113"/>
        <v/>
      </c>
      <c r="E874" s="37" t="str">
        <f t="shared" si="106"/>
        <v/>
      </c>
      <c r="F874" s="40" t="str">
        <f t="shared" si="107"/>
        <v/>
      </c>
      <c r="G874" s="31" t="str">
        <f t="shared" si="108"/>
        <v/>
      </c>
      <c r="H874" s="38">
        <f t="shared" si="109"/>
        <v>0</v>
      </c>
      <c r="I874" s="38">
        <f t="shared" si="110"/>
        <v>0</v>
      </c>
      <c r="J874" s="100" t="str">
        <f t="shared" si="111"/>
        <v/>
      </c>
    </row>
    <row r="875" spans="2:10" x14ac:dyDescent="0.35">
      <c r="B875" s="4">
        <f t="shared" si="112"/>
        <v>0</v>
      </c>
      <c r="D875" s="39" t="str">
        <f t="shared" si="113"/>
        <v/>
      </c>
      <c r="E875" s="37" t="str">
        <f t="shared" si="106"/>
        <v/>
      </c>
      <c r="F875" s="40" t="str">
        <f t="shared" si="107"/>
        <v/>
      </c>
      <c r="G875" s="31" t="str">
        <f t="shared" si="108"/>
        <v/>
      </c>
      <c r="H875" s="38">
        <f t="shared" si="109"/>
        <v>0</v>
      </c>
      <c r="I875" s="38">
        <f t="shared" si="110"/>
        <v>0</v>
      </c>
      <c r="J875" s="100" t="str">
        <f t="shared" si="111"/>
        <v/>
      </c>
    </row>
    <row r="876" spans="2:10" x14ac:dyDescent="0.35">
      <c r="B876" s="4">
        <f t="shared" si="112"/>
        <v>0</v>
      </c>
      <c r="D876" s="39" t="str">
        <f t="shared" si="113"/>
        <v/>
      </c>
      <c r="E876" s="37" t="str">
        <f t="shared" si="106"/>
        <v/>
      </c>
      <c r="F876" s="40" t="str">
        <f t="shared" si="107"/>
        <v/>
      </c>
      <c r="G876" s="31" t="str">
        <f t="shared" si="108"/>
        <v/>
      </c>
      <c r="H876" s="38">
        <f t="shared" si="109"/>
        <v>0</v>
      </c>
      <c r="I876" s="38">
        <f t="shared" si="110"/>
        <v>0</v>
      </c>
      <c r="J876" s="100" t="str">
        <f t="shared" si="111"/>
        <v/>
      </c>
    </row>
    <row r="877" spans="2:10" x14ac:dyDescent="0.35">
      <c r="B877" s="4">
        <f t="shared" si="112"/>
        <v>0</v>
      </c>
      <c r="D877" s="39" t="str">
        <f t="shared" si="113"/>
        <v/>
      </c>
      <c r="E877" s="37" t="str">
        <f t="shared" si="106"/>
        <v/>
      </c>
      <c r="F877" s="40" t="str">
        <f t="shared" si="107"/>
        <v/>
      </c>
      <c r="G877" s="31" t="str">
        <f t="shared" si="108"/>
        <v/>
      </c>
      <c r="H877" s="38">
        <f t="shared" si="109"/>
        <v>0</v>
      </c>
      <c r="I877" s="38">
        <f t="shared" si="110"/>
        <v>0</v>
      </c>
      <c r="J877" s="100" t="str">
        <f t="shared" si="111"/>
        <v/>
      </c>
    </row>
    <row r="878" spans="2:10" x14ac:dyDescent="0.35">
      <c r="B878" s="4">
        <f t="shared" si="112"/>
        <v>0</v>
      </c>
      <c r="D878" s="39" t="str">
        <f t="shared" si="113"/>
        <v/>
      </c>
      <c r="E878" s="37" t="str">
        <f t="shared" si="106"/>
        <v/>
      </c>
      <c r="F878" s="40" t="str">
        <f t="shared" si="107"/>
        <v/>
      </c>
      <c r="G878" s="31" t="str">
        <f t="shared" si="108"/>
        <v/>
      </c>
      <c r="H878" s="38">
        <f t="shared" si="109"/>
        <v>0</v>
      </c>
      <c r="I878" s="38">
        <f t="shared" si="110"/>
        <v>0</v>
      </c>
      <c r="J878" s="100" t="str">
        <f t="shared" si="111"/>
        <v/>
      </c>
    </row>
    <row r="879" spans="2:10" x14ac:dyDescent="0.35">
      <c r="B879" s="4">
        <f t="shared" si="112"/>
        <v>0</v>
      </c>
      <c r="D879" s="39" t="str">
        <f t="shared" si="113"/>
        <v/>
      </c>
      <c r="E879" s="37" t="str">
        <f t="shared" si="106"/>
        <v/>
      </c>
      <c r="F879" s="40" t="str">
        <f t="shared" si="107"/>
        <v/>
      </c>
      <c r="G879" s="31" t="str">
        <f t="shared" si="108"/>
        <v/>
      </c>
      <c r="H879" s="38">
        <f t="shared" si="109"/>
        <v>0</v>
      </c>
      <c r="I879" s="38">
        <f t="shared" si="110"/>
        <v>0</v>
      </c>
      <c r="J879" s="100" t="str">
        <f t="shared" si="111"/>
        <v/>
      </c>
    </row>
    <row r="880" spans="2:10" x14ac:dyDescent="0.35">
      <c r="B880" s="4">
        <f t="shared" si="112"/>
        <v>0</v>
      </c>
      <c r="D880" s="39" t="str">
        <f t="shared" si="113"/>
        <v/>
      </c>
      <c r="E880" s="37" t="str">
        <f t="shared" si="106"/>
        <v/>
      </c>
      <c r="F880" s="40" t="str">
        <f t="shared" si="107"/>
        <v/>
      </c>
      <c r="G880" s="31" t="str">
        <f t="shared" si="108"/>
        <v/>
      </c>
      <c r="H880" s="38">
        <f t="shared" si="109"/>
        <v>0</v>
      </c>
      <c r="I880" s="38">
        <f t="shared" si="110"/>
        <v>0</v>
      </c>
      <c r="J880" s="100" t="str">
        <f t="shared" si="111"/>
        <v/>
      </c>
    </row>
    <row r="881" spans="2:10" x14ac:dyDescent="0.35">
      <c r="B881" s="4">
        <f t="shared" si="112"/>
        <v>0</v>
      </c>
      <c r="D881" s="39" t="str">
        <f t="shared" si="113"/>
        <v/>
      </c>
      <c r="E881" s="37" t="str">
        <f t="shared" si="106"/>
        <v/>
      </c>
      <c r="F881" s="40" t="str">
        <f t="shared" si="107"/>
        <v/>
      </c>
      <c r="G881" s="31" t="str">
        <f t="shared" si="108"/>
        <v/>
      </c>
      <c r="H881" s="38">
        <f t="shared" si="109"/>
        <v>0</v>
      </c>
      <c r="I881" s="38">
        <f t="shared" si="110"/>
        <v>0</v>
      </c>
      <c r="J881" s="100" t="str">
        <f t="shared" si="111"/>
        <v/>
      </c>
    </row>
    <row r="882" spans="2:10" x14ac:dyDescent="0.35">
      <c r="B882" s="4">
        <f t="shared" si="112"/>
        <v>0</v>
      </c>
      <c r="D882" s="39" t="str">
        <f t="shared" si="113"/>
        <v/>
      </c>
      <c r="E882" s="37" t="str">
        <f t="shared" si="106"/>
        <v/>
      </c>
      <c r="F882" s="40" t="str">
        <f t="shared" si="107"/>
        <v/>
      </c>
      <c r="G882" s="31" t="str">
        <f t="shared" si="108"/>
        <v/>
      </c>
      <c r="H882" s="38">
        <f t="shared" si="109"/>
        <v>0</v>
      </c>
      <c r="I882" s="38">
        <f t="shared" si="110"/>
        <v>0</v>
      </c>
      <c r="J882" s="100" t="str">
        <f t="shared" si="111"/>
        <v/>
      </c>
    </row>
    <row r="883" spans="2:10" x14ac:dyDescent="0.35">
      <c r="B883" s="4">
        <f t="shared" si="112"/>
        <v>0</v>
      </c>
      <c r="D883" s="39" t="str">
        <f t="shared" si="113"/>
        <v/>
      </c>
      <c r="E883" s="37" t="str">
        <f t="shared" si="106"/>
        <v/>
      </c>
      <c r="F883" s="40" t="str">
        <f t="shared" si="107"/>
        <v/>
      </c>
      <c r="G883" s="31" t="str">
        <f t="shared" si="108"/>
        <v/>
      </c>
      <c r="H883" s="38">
        <f t="shared" si="109"/>
        <v>0</v>
      </c>
      <c r="I883" s="38">
        <f t="shared" si="110"/>
        <v>0</v>
      </c>
      <c r="J883" s="100" t="str">
        <f t="shared" si="111"/>
        <v/>
      </c>
    </row>
    <row r="884" spans="2:10" x14ac:dyDescent="0.35">
      <c r="B884" s="4">
        <f t="shared" si="112"/>
        <v>0</v>
      </c>
      <c r="D884" s="39" t="str">
        <f t="shared" si="113"/>
        <v/>
      </c>
      <c r="E884" s="37" t="str">
        <f t="shared" si="106"/>
        <v/>
      </c>
      <c r="F884" s="40" t="str">
        <f t="shared" si="107"/>
        <v/>
      </c>
      <c r="G884" s="31" t="str">
        <f t="shared" si="108"/>
        <v/>
      </c>
      <c r="H884" s="38">
        <f t="shared" si="109"/>
        <v>0</v>
      </c>
      <c r="I884" s="38">
        <f t="shared" si="110"/>
        <v>0</v>
      </c>
      <c r="J884" s="100" t="str">
        <f t="shared" si="111"/>
        <v/>
      </c>
    </row>
    <row r="885" spans="2:10" x14ac:dyDescent="0.35">
      <c r="B885" s="4">
        <f t="shared" si="112"/>
        <v>0</v>
      </c>
      <c r="D885" s="39" t="str">
        <f t="shared" si="113"/>
        <v/>
      </c>
      <c r="E885" s="37" t="str">
        <f t="shared" si="106"/>
        <v/>
      </c>
      <c r="F885" s="40" t="str">
        <f t="shared" si="107"/>
        <v/>
      </c>
      <c r="G885" s="31" t="str">
        <f t="shared" si="108"/>
        <v/>
      </c>
      <c r="H885" s="38">
        <f t="shared" si="109"/>
        <v>0</v>
      </c>
      <c r="I885" s="38">
        <f t="shared" si="110"/>
        <v>0</v>
      </c>
      <c r="J885" s="100" t="str">
        <f t="shared" si="111"/>
        <v/>
      </c>
    </row>
    <row r="886" spans="2:10" x14ac:dyDescent="0.35">
      <c r="B886" s="4">
        <f t="shared" si="112"/>
        <v>0</v>
      </c>
      <c r="D886" s="39" t="str">
        <f t="shared" si="113"/>
        <v/>
      </c>
      <c r="E886" s="37" t="str">
        <f t="shared" si="106"/>
        <v/>
      </c>
      <c r="F886" s="40" t="str">
        <f t="shared" si="107"/>
        <v/>
      </c>
      <c r="G886" s="31" t="str">
        <f t="shared" si="108"/>
        <v/>
      </c>
      <c r="H886" s="38">
        <f t="shared" si="109"/>
        <v>0</v>
      </c>
      <c r="I886" s="38">
        <f t="shared" si="110"/>
        <v>0</v>
      </c>
      <c r="J886" s="100" t="str">
        <f t="shared" si="111"/>
        <v/>
      </c>
    </row>
    <row r="887" spans="2:10" x14ac:dyDescent="0.35">
      <c r="B887" s="4">
        <f t="shared" si="112"/>
        <v>0</v>
      </c>
      <c r="D887" s="39" t="str">
        <f t="shared" si="113"/>
        <v/>
      </c>
      <c r="E887" s="37" t="str">
        <f t="shared" si="106"/>
        <v/>
      </c>
      <c r="F887" s="40" t="str">
        <f t="shared" si="107"/>
        <v/>
      </c>
      <c r="G887" s="31" t="str">
        <f t="shared" si="108"/>
        <v/>
      </c>
      <c r="H887" s="38">
        <f t="shared" si="109"/>
        <v>0</v>
      </c>
      <c r="I887" s="38">
        <f t="shared" si="110"/>
        <v>0</v>
      </c>
      <c r="J887" s="100" t="str">
        <f t="shared" si="111"/>
        <v/>
      </c>
    </row>
    <row r="888" spans="2:10" x14ac:dyDescent="0.35">
      <c r="B888" s="4">
        <f t="shared" si="112"/>
        <v>0</v>
      </c>
      <c r="D888" s="39" t="str">
        <f t="shared" si="113"/>
        <v/>
      </c>
      <c r="E888" s="37" t="str">
        <f t="shared" si="106"/>
        <v/>
      </c>
      <c r="F888" s="40" t="str">
        <f t="shared" si="107"/>
        <v/>
      </c>
      <c r="G888" s="31" t="str">
        <f t="shared" si="108"/>
        <v/>
      </c>
      <c r="H888" s="38">
        <f t="shared" si="109"/>
        <v>0</v>
      </c>
      <c r="I888" s="38">
        <f t="shared" si="110"/>
        <v>0</v>
      </c>
      <c r="J888" s="100" t="str">
        <f t="shared" si="111"/>
        <v/>
      </c>
    </row>
    <row r="889" spans="2:10" x14ac:dyDescent="0.35">
      <c r="B889" s="4">
        <f t="shared" si="112"/>
        <v>0</v>
      </c>
      <c r="D889" s="39" t="str">
        <f t="shared" si="113"/>
        <v/>
      </c>
      <c r="E889" s="37" t="str">
        <f t="shared" si="106"/>
        <v/>
      </c>
      <c r="F889" s="40" t="str">
        <f t="shared" si="107"/>
        <v/>
      </c>
      <c r="G889" s="31" t="str">
        <f t="shared" si="108"/>
        <v/>
      </c>
      <c r="H889" s="38">
        <f t="shared" si="109"/>
        <v>0</v>
      </c>
      <c r="I889" s="38">
        <f t="shared" si="110"/>
        <v>0</v>
      </c>
      <c r="J889" s="100" t="str">
        <f t="shared" si="111"/>
        <v/>
      </c>
    </row>
    <row r="890" spans="2:10" x14ac:dyDescent="0.35">
      <c r="B890" s="4">
        <f t="shared" si="112"/>
        <v>0</v>
      </c>
      <c r="D890" s="39" t="str">
        <f t="shared" si="113"/>
        <v/>
      </c>
      <c r="E890" s="37" t="str">
        <f t="shared" si="106"/>
        <v/>
      </c>
      <c r="F890" s="40" t="str">
        <f t="shared" si="107"/>
        <v/>
      </c>
      <c r="G890" s="31" t="str">
        <f t="shared" si="108"/>
        <v/>
      </c>
      <c r="H890" s="38">
        <f t="shared" si="109"/>
        <v>0</v>
      </c>
      <c r="I890" s="38">
        <f t="shared" si="110"/>
        <v>0</v>
      </c>
      <c r="J890" s="100" t="str">
        <f t="shared" si="111"/>
        <v/>
      </c>
    </row>
    <row r="891" spans="2:10" x14ac:dyDescent="0.35">
      <c r="B891" s="4">
        <f t="shared" si="112"/>
        <v>0</v>
      </c>
      <c r="D891" s="39" t="str">
        <f t="shared" si="113"/>
        <v/>
      </c>
      <c r="E891" s="37" t="str">
        <f t="shared" si="106"/>
        <v/>
      </c>
      <c r="F891" s="40" t="str">
        <f t="shared" si="107"/>
        <v/>
      </c>
      <c r="G891" s="31" t="str">
        <f t="shared" si="108"/>
        <v/>
      </c>
      <c r="H891" s="38">
        <f t="shared" si="109"/>
        <v>0</v>
      </c>
      <c r="I891" s="38">
        <f t="shared" si="110"/>
        <v>0</v>
      </c>
      <c r="J891" s="100" t="str">
        <f t="shared" si="111"/>
        <v/>
      </c>
    </row>
    <row r="892" spans="2:10" x14ac:dyDescent="0.35">
      <c r="B892" s="4">
        <f t="shared" si="112"/>
        <v>0</v>
      </c>
      <c r="D892" s="39" t="str">
        <f t="shared" si="113"/>
        <v/>
      </c>
      <c r="E892" s="37" t="str">
        <f t="shared" si="106"/>
        <v/>
      </c>
      <c r="F892" s="40" t="str">
        <f t="shared" si="107"/>
        <v/>
      </c>
      <c r="G892" s="31" t="str">
        <f t="shared" si="108"/>
        <v/>
      </c>
      <c r="H892" s="38">
        <f t="shared" si="109"/>
        <v>0</v>
      </c>
      <c r="I892" s="38">
        <f t="shared" si="110"/>
        <v>0</v>
      </c>
      <c r="J892" s="100" t="str">
        <f t="shared" si="111"/>
        <v/>
      </c>
    </row>
    <row r="893" spans="2:10" x14ac:dyDescent="0.35">
      <c r="B893" s="4">
        <f t="shared" si="112"/>
        <v>0</v>
      </c>
      <c r="D893" s="39" t="str">
        <f t="shared" si="113"/>
        <v/>
      </c>
      <c r="E893" s="37" t="str">
        <f t="shared" si="106"/>
        <v/>
      </c>
      <c r="F893" s="40" t="str">
        <f t="shared" si="107"/>
        <v/>
      </c>
      <c r="G893" s="31" t="str">
        <f t="shared" si="108"/>
        <v/>
      </c>
      <c r="H893" s="38">
        <f t="shared" si="109"/>
        <v>0</v>
      </c>
      <c r="I893" s="38">
        <f t="shared" si="110"/>
        <v>0</v>
      </c>
      <c r="J893" s="100" t="str">
        <f t="shared" si="111"/>
        <v/>
      </c>
    </row>
    <row r="894" spans="2:10" x14ac:dyDescent="0.35">
      <c r="B894" s="4">
        <f t="shared" si="112"/>
        <v>0</v>
      </c>
      <c r="D894" s="39" t="str">
        <f t="shared" si="113"/>
        <v/>
      </c>
      <c r="E894" s="37" t="str">
        <f t="shared" si="106"/>
        <v/>
      </c>
      <c r="F894" s="40" t="str">
        <f t="shared" si="107"/>
        <v/>
      </c>
      <c r="G894" s="31" t="str">
        <f t="shared" si="108"/>
        <v/>
      </c>
      <c r="H894" s="38">
        <f t="shared" si="109"/>
        <v>0</v>
      </c>
      <c r="I894" s="38">
        <f t="shared" si="110"/>
        <v>0</v>
      </c>
      <c r="J894" s="100" t="str">
        <f t="shared" si="111"/>
        <v/>
      </c>
    </row>
    <row r="895" spans="2:10" x14ac:dyDescent="0.35">
      <c r="B895" s="4">
        <f t="shared" si="112"/>
        <v>0</v>
      </c>
      <c r="D895" s="39" t="str">
        <f t="shared" si="113"/>
        <v/>
      </c>
      <c r="E895" s="37" t="str">
        <f t="shared" si="106"/>
        <v/>
      </c>
      <c r="F895" s="40" t="str">
        <f t="shared" si="107"/>
        <v/>
      </c>
      <c r="G895" s="31" t="str">
        <f t="shared" si="108"/>
        <v/>
      </c>
      <c r="H895" s="38">
        <f t="shared" si="109"/>
        <v>0</v>
      </c>
      <c r="I895" s="38">
        <f t="shared" si="110"/>
        <v>0</v>
      </c>
      <c r="J895" s="100" t="str">
        <f t="shared" si="111"/>
        <v/>
      </c>
    </row>
    <row r="896" spans="2:10" x14ac:dyDescent="0.35">
      <c r="B896" s="4">
        <f t="shared" si="112"/>
        <v>0</v>
      </c>
      <c r="D896" s="39" t="str">
        <f t="shared" si="113"/>
        <v/>
      </c>
      <c r="E896" s="37" t="str">
        <f t="shared" si="106"/>
        <v/>
      </c>
      <c r="F896" s="40" t="str">
        <f t="shared" si="107"/>
        <v/>
      </c>
      <c r="G896" s="31" t="str">
        <f t="shared" si="108"/>
        <v/>
      </c>
      <c r="H896" s="38">
        <f t="shared" si="109"/>
        <v>0</v>
      </c>
      <c r="I896" s="38">
        <f t="shared" si="110"/>
        <v>0</v>
      </c>
      <c r="J896" s="100" t="str">
        <f t="shared" si="111"/>
        <v/>
      </c>
    </row>
    <row r="897" spans="2:10" x14ac:dyDescent="0.35">
      <c r="B897" s="4">
        <f t="shared" si="112"/>
        <v>0</v>
      </c>
      <c r="D897" s="39" t="str">
        <f t="shared" si="113"/>
        <v/>
      </c>
      <c r="E897" s="37" t="str">
        <f t="shared" si="106"/>
        <v/>
      </c>
      <c r="F897" s="40" t="str">
        <f t="shared" si="107"/>
        <v/>
      </c>
      <c r="G897" s="31" t="str">
        <f t="shared" si="108"/>
        <v/>
      </c>
      <c r="H897" s="38">
        <f t="shared" si="109"/>
        <v>0</v>
      </c>
      <c r="I897" s="38">
        <f t="shared" si="110"/>
        <v>0</v>
      </c>
      <c r="J897" s="100" t="str">
        <f t="shared" si="111"/>
        <v/>
      </c>
    </row>
    <row r="898" spans="2:10" x14ac:dyDescent="0.35">
      <c r="B898" s="4">
        <f t="shared" si="112"/>
        <v>0</v>
      </c>
      <c r="D898" s="39" t="str">
        <f t="shared" si="113"/>
        <v/>
      </c>
      <c r="E898" s="37" t="str">
        <f t="shared" si="106"/>
        <v/>
      </c>
      <c r="F898" s="40" t="str">
        <f t="shared" si="107"/>
        <v/>
      </c>
      <c r="G898" s="31" t="str">
        <f t="shared" si="108"/>
        <v/>
      </c>
      <c r="H898" s="38">
        <f t="shared" si="109"/>
        <v>0</v>
      </c>
      <c r="I898" s="38">
        <f t="shared" si="110"/>
        <v>0</v>
      </c>
      <c r="J898" s="100" t="str">
        <f t="shared" si="111"/>
        <v/>
      </c>
    </row>
    <row r="899" spans="2:10" x14ac:dyDescent="0.35">
      <c r="B899" s="4">
        <f t="shared" si="112"/>
        <v>0</v>
      </c>
      <c r="D899" s="39" t="str">
        <f t="shared" si="113"/>
        <v/>
      </c>
      <c r="E899" s="37" t="str">
        <f t="shared" si="106"/>
        <v/>
      </c>
      <c r="F899" s="40" t="str">
        <f t="shared" si="107"/>
        <v/>
      </c>
      <c r="G899" s="31" t="str">
        <f t="shared" si="108"/>
        <v/>
      </c>
      <c r="H899" s="38">
        <f t="shared" si="109"/>
        <v>0</v>
      </c>
      <c r="I899" s="38">
        <f t="shared" si="110"/>
        <v>0</v>
      </c>
      <c r="J899" s="100" t="str">
        <f t="shared" si="111"/>
        <v/>
      </c>
    </row>
    <row r="900" spans="2:10" x14ac:dyDescent="0.35">
      <c r="B900" s="4">
        <f t="shared" si="112"/>
        <v>0</v>
      </c>
      <c r="D900" s="39" t="str">
        <f t="shared" si="113"/>
        <v/>
      </c>
      <c r="E900" s="37" t="str">
        <f t="shared" si="106"/>
        <v/>
      </c>
      <c r="F900" s="40" t="str">
        <f t="shared" si="107"/>
        <v/>
      </c>
      <c r="G900" s="31" t="str">
        <f t="shared" si="108"/>
        <v/>
      </c>
      <c r="H900" s="38">
        <f t="shared" si="109"/>
        <v>0</v>
      </c>
      <c r="I900" s="38">
        <f t="shared" si="110"/>
        <v>0</v>
      </c>
      <c r="J900" s="100" t="str">
        <f t="shared" si="111"/>
        <v/>
      </c>
    </row>
    <row r="901" spans="2:10" x14ac:dyDescent="0.35">
      <c r="B901" s="4">
        <f t="shared" si="112"/>
        <v>0</v>
      </c>
      <c r="D901" s="39" t="str">
        <f t="shared" si="113"/>
        <v/>
      </c>
      <c r="E901" s="37" t="str">
        <f t="shared" si="106"/>
        <v/>
      </c>
      <c r="F901" s="40" t="str">
        <f t="shared" si="107"/>
        <v/>
      </c>
      <c r="G901" s="31" t="str">
        <f t="shared" si="108"/>
        <v/>
      </c>
      <c r="H901" s="38">
        <f t="shared" si="109"/>
        <v>0</v>
      </c>
      <c r="I901" s="38">
        <f t="shared" si="110"/>
        <v>0</v>
      </c>
      <c r="J901" s="100" t="str">
        <f t="shared" si="111"/>
        <v/>
      </c>
    </row>
    <row r="902" spans="2:10" x14ac:dyDescent="0.35">
      <c r="B902" s="4">
        <f t="shared" si="112"/>
        <v>0</v>
      </c>
      <c r="D902" s="39" t="str">
        <f t="shared" si="113"/>
        <v/>
      </c>
      <c r="E902" s="37" t="str">
        <f t="shared" si="106"/>
        <v/>
      </c>
      <c r="F902" s="40" t="str">
        <f t="shared" si="107"/>
        <v/>
      </c>
      <c r="G902" s="31" t="str">
        <f t="shared" si="108"/>
        <v/>
      </c>
      <c r="H902" s="38">
        <f t="shared" si="109"/>
        <v>0</v>
      </c>
      <c r="I902" s="38">
        <f t="shared" si="110"/>
        <v>0</v>
      </c>
      <c r="J902" s="100" t="str">
        <f t="shared" si="111"/>
        <v/>
      </c>
    </row>
    <row r="903" spans="2:10" x14ac:dyDescent="0.35">
      <c r="B903" s="4">
        <f t="shared" si="112"/>
        <v>0</v>
      </c>
      <c r="D903" s="39" t="str">
        <f t="shared" si="113"/>
        <v/>
      </c>
      <c r="E903" s="37" t="str">
        <f t="shared" si="106"/>
        <v/>
      </c>
      <c r="F903" s="40" t="str">
        <f t="shared" si="107"/>
        <v/>
      </c>
      <c r="G903" s="31" t="str">
        <f t="shared" si="108"/>
        <v/>
      </c>
      <c r="H903" s="38">
        <f t="shared" si="109"/>
        <v>0</v>
      </c>
      <c r="I903" s="38">
        <f t="shared" si="110"/>
        <v>0</v>
      </c>
      <c r="J903" s="100" t="str">
        <f t="shared" si="111"/>
        <v/>
      </c>
    </row>
    <row r="904" spans="2:10" x14ac:dyDescent="0.35">
      <c r="B904" s="4">
        <f t="shared" si="112"/>
        <v>0</v>
      </c>
      <c r="D904" s="39" t="str">
        <f t="shared" si="113"/>
        <v/>
      </c>
      <c r="E904" s="37" t="str">
        <f t="shared" si="106"/>
        <v/>
      </c>
      <c r="F904" s="40" t="str">
        <f t="shared" si="107"/>
        <v/>
      </c>
      <c r="G904" s="31" t="str">
        <f t="shared" si="108"/>
        <v/>
      </c>
      <c r="H904" s="38">
        <f t="shared" si="109"/>
        <v>0</v>
      </c>
      <c r="I904" s="38">
        <f t="shared" si="110"/>
        <v>0</v>
      </c>
      <c r="J904" s="100" t="str">
        <f t="shared" si="111"/>
        <v/>
      </c>
    </row>
    <row r="905" spans="2:10" x14ac:dyDescent="0.35">
      <c r="B905" s="4">
        <f t="shared" si="112"/>
        <v>0</v>
      </c>
      <c r="D905" s="39" t="str">
        <f t="shared" si="113"/>
        <v/>
      </c>
      <c r="E905" s="37" t="str">
        <f t="shared" ref="E905:E968" si="114">IFERROR(IF(Filter_BB="","",VLOOKUP(D905&amp;Filter_BB,T_Jurnal,5,0)),"")</f>
        <v/>
      </c>
      <c r="F905" s="40" t="str">
        <f t="shared" ref="F905:F968" si="115">IF(E905="","",VLOOKUP(D905&amp;Filter_BB,T_Jurnal,6,0))</f>
        <v/>
      </c>
      <c r="G905" s="31" t="str">
        <f t="shared" ref="G905:G968" si="116">IF(E905="","",VLOOKUP(D905&amp;Filter_BB,T_Jurnal,7,0))</f>
        <v/>
      </c>
      <c r="H905" s="38">
        <f t="shared" ref="H905:H968" si="117">IF(E905="",0,VLOOKUP(D905&amp;Filter_BB,T_Jurnal,10,0))</f>
        <v>0</v>
      </c>
      <c r="I905" s="38">
        <f t="shared" ref="I905:I968" si="118">IF(E905="",0,VLOOKUP(D905&amp;Filter_BB,T_Jurnal,11,0))</f>
        <v>0</v>
      </c>
      <c r="J905" s="100" t="str">
        <f t="shared" si="111"/>
        <v/>
      </c>
    </row>
    <row r="906" spans="2:10" x14ac:dyDescent="0.35">
      <c r="B906" s="4">
        <f t="shared" si="112"/>
        <v>0</v>
      </c>
      <c r="D906" s="39" t="str">
        <f t="shared" si="113"/>
        <v/>
      </c>
      <c r="E906" s="37" t="str">
        <f t="shared" si="114"/>
        <v/>
      </c>
      <c r="F906" s="40" t="str">
        <f t="shared" si="115"/>
        <v/>
      </c>
      <c r="G906" s="31" t="str">
        <f t="shared" si="116"/>
        <v/>
      </c>
      <c r="H906" s="38">
        <f t="shared" si="117"/>
        <v>0</v>
      </c>
      <c r="I906" s="38">
        <f t="shared" si="118"/>
        <v>0</v>
      </c>
      <c r="J906" s="100" t="str">
        <f t="shared" ref="J906:J969" si="119">IF(E905="","",IF($M$3="Db",J905+H906-I906,J905+I906-H906))</f>
        <v/>
      </c>
    </row>
    <row r="907" spans="2:10" x14ac:dyDescent="0.35">
      <c r="B907" s="4">
        <f t="shared" si="112"/>
        <v>0</v>
      </c>
      <c r="D907" s="39" t="str">
        <f t="shared" si="113"/>
        <v/>
      </c>
      <c r="E907" s="37" t="str">
        <f t="shared" si="114"/>
        <v/>
      </c>
      <c r="F907" s="40" t="str">
        <f t="shared" si="115"/>
        <v/>
      </c>
      <c r="G907" s="31" t="str">
        <f t="shared" si="116"/>
        <v/>
      </c>
      <c r="H907" s="38">
        <f t="shared" si="117"/>
        <v>0</v>
      </c>
      <c r="I907" s="38">
        <f t="shared" si="118"/>
        <v>0</v>
      </c>
      <c r="J907" s="100" t="str">
        <f t="shared" si="119"/>
        <v/>
      </c>
    </row>
    <row r="908" spans="2:10" x14ac:dyDescent="0.35">
      <c r="B908" s="4">
        <f t="shared" si="112"/>
        <v>0</v>
      </c>
      <c r="D908" s="39" t="str">
        <f t="shared" si="113"/>
        <v/>
      </c>
      <c r="E908" s="37" t="str">
        <f t="shared" si="114"/>
        <v/>
      </c>
      <c r="F908" s="40" t="str">
        <f t="shared" si="115"/>
        <v/>
      </c>
      <c r="G908" s="31" t="str">
        <f t="shared" si="116"/>
        <v/>
      </c>
      <c r="H908" s="38">
        <f t="shared" si="117"/>
        <v>0</v>
      </c>
      <c r="I908" s="38">
        <f t="shared" si="118"/>
        <v>0</v>
      </c>
      <c r="J908" s="100" t="str">
        <f t="shared" si="119"/>
        <v/>
      </c>
    </row>
    <row r="909" spans="2:10" x14ac:dyDescent="0.35">
      <c r="B909" s="4">
        <f t="shared" si="112"/>
        <v>0</v>
      </c>
      <c r="D909" s="39" t="str">
        <f t="shared" si="113"/>
        <v/>
      </c>
      <c r="E909" s="37" t="str">
        <f t="shared" si="114"/>
        <v/>
      </c>
      <c r="F909" s="40" t="str">
        <f t="shared" si="115"/>
        <v/>
      </c>
      <c r="G909" s="31" t="str">
        <f t="shared" si="116"/>
        <v/>
      </c>
      <c r="H909" s="38">
        <f t="shared" si="117"/>
        <v>0</v>
      </c>
      <c r="I909" s="38">
        <f t="shared" si="118"/>
        <v>0</v>
      </c>
      <c r="J909" s="100" t="str">
        <f t="shared" si="119"/>
        <v/>
      </c>
    </row>
    <row r="910" spans="2:10" x14ac:dyDescent="0.35">
      <c r="B910" s="4">
        <f t="shared" si="112"/>
        <v>0</v>
      </c>
      <c r="D910" s="39" t="str">
        <f t="shared" si="113"/>
        <v/>
      </c>
      <c r="E910" s="37" t="str">
        <f t="shared" si="114"/>
        <v/>
      </c>
      <c r="F910" s="40" t="str">
        <f t="shared" si="115"/>
        <v/>
      </c>
      <c r="G910" s="31" t="str">
        <f t="shared" si="116"/>
        <v/>
      </c>
      <c r="H910" s="38">
        <f t="shared" si="117"/>
        <v>0</v>
      </c>
      <c r="I910" s="38">
        <f t="shared" si="118"/>
        <v>0</v>
      </c>
      <c r="J910" s="100" t="str">
        <f t="shared" si="119"/>
        <v/>
      </c>
    </row>
    <row r="911" spans="2:10" x14ac:dyDescent="0.35">
      <c r="B911" s="4">
        <f t="shared" si="112"/>
        <v>0</v>
      </c>
      <c r="D911" s="39" t="str">
        <f t="shared" si="113"/>
        <v/>
      </c>
      <c r="E911" s="37" t="str">
        <f t="shared" si="114"/>
        <v/>
      </c>
      <c r="F911" s="40" t="str">
        <f t="shared" si="115"/>
        <v/>
      </c>
      <c r="G911" s="31" t="str">
        <f t="shared" si="116"/>
        <v/>
      </c>
      <c r="H911" s="38">
        <f t="shared" si="117"/>
        <v>0</v>
      </c>
      <c r="I911" s="38">
        <f t="shared" si="118"/>
        <v>0</v>
      </c>
      <c r="J911" s="100" t="str">
        <f t="shared" si="119"/>
        <v/>
      </c>
    </row>
    <row r="912" spans="2:10" x14ac:dyDescent="0.35">
      <c r="B912" s="4">
        <f t="shared" si="112"/>
        <v>0</v>
      </c>
      <c r="D912" s="39" t="str">
        <f t="shared" si="113"/>
        <v/>
      </c>
      <c r="E912" s="37" t="str">
        <f t="shared" si="114"/>
        <v/>
      </c>
      <c r="F912" s="40" t="str">
        <f t="shared" si="115"/>
        <v/>
      </c>
      <c r="G912" s="31" t="str">
        <f t="shared" si="116"/>
        <v/>
      </c>
      <c r="H912" s="38">
        <f t="shared" si="117"/>
        <v>0</v>
      </c>
      <c r="I912" s="38">
        <f t="shared" si="118"/>
        <v>0</v>
      </c>
      <c r="J912" s="100" t="str">
        <f t="shared" si="119"/>
        <v/>
      </c>
    </row>
    <row r="913" spans="2:10" x14ac:dyDescent="0.35">
      <c r="B913" s="4">
        <f t="shared" si="112"/>
        <v>0</v>
      </c>
      <c r="D913" s="39" t="str">
        <f t="shared" si="113"/>
        <v/>
      </c>
      <c r="E913" s="37" t="str">
        <f t="shared" si="114"/>
        <v/>
      </c>
      <c r="F913" s="40" t="str">
        <f t="shared" si="115"/>
        <v/>
      </c>
      <c r="G913" s="31" t="str">
        <f t="shared" si="116"/>
        <v/>
      </c>
      <c r="H913" s="38">
        <f t="shared" si="117"/>
        <v>0</v>
      </c>
      <c r="I913" s="38">
        <f t="shared" si="118"/>
        <v>0</v>
      </c>
      <c r="J913" s="100" t="str">
        <f t="shared" si="119"/>
        <v/>
      </c>
    </row>
    <row r="914" spans="2:10" x14ac:dyDescent="0.35">
      <c r="B914" s="4">
        <f t="shared" si="112"/>
        <v>0</v>
      </c>
      <c r="D914" s="39" t="str">
        <f t="shared" si="113"/>
        <v/>
      </c>
      <c r="E914" s="37" t="str">
        <f t="shared" si="114"/>
        <v/>
      </c>
      <c r="F914" s="40" t="str">
        <f t="shared" si="115"/>
        <v/>
      </c>
      <c r="G914" s="31" t="str">
        <f t="shared" si="116"/>
        <v/>
      </c>
      <c r="H914" s="38">
        <f t="shared" si="117"/>
        <v>0</v>
      </c>
      <c r="I914" s="38">
        <f t="shared" si="118"/>
        <v>0</v>
      </c>
      <c r="J914" s="100" t="str">
        <f t="shared" si="119"/>
        <v/>
      </c>
    </row>
    <row r="915" spans="2:10" x14ac:dyDescent="0.35">
      <c r="B915" s="4">
        <f t="shared" si="112"/>
        <v>0</v>
      </c>
      <c r="D915" s="39" t="str">
        <f t="shared" si="113"/>
        <v/>
      </c>
      <c r="E915" s="37" t="str">
        <f t="shared" si="114"/>
        <v/>
      </c>
      <c r="F915" s="40" t="str">
        <f t="shared" si="115"/>
        <v/>
      </c>
      <c r="G915" s="31" t="str">
        <f t="shared" si="116"/>
        <v/>
      </c>
      <c r="H915" s="38">
        <f t="shared" si="117"/>
        <v>0</v>
      </c>
      <c r="I915" s="38">
        <f t="shared" si="118"/>
        <v>0</v>
      </c>
      <c r="J915" s="100" t="str">
        <f t="shared" si="119"/>
        <v/>
      </c>
    </row>
    <row r="916" spans="2:10" x14ac:dyDescent="0.35">
      <c r="B916" s="4">
        <f t="shared" si="112"/>
        <v>0</v>
      </c>
      <c r="D916" s="39" t="str">
        <f t="shared" si="113"/>
        <v/>
      </c>
      <c r="E916" s="37" t="str">
        <f t="shared" si="114"/>
        <v/>
      </c>
      <c r="F916" s="40" t="str">
        <f t="shared" si="115"/>
        <v/>
      </c>
      <c r="G916" s="31" t="str">
        <f t="shared" si="116"/>
        <v/>
      </c>
      <c r="H916" s="38">
        <f t="shared" si="117"/>
        <v>0</v>
      </c>
      <c r="I916" s="38">
        <f t="shared" si="118"/>
        <v>0</v>
      </c>
      <c r="J916" s="100" t="str">
        <f t="shared" si="119"/>
        <v/>
      </c>
    </row>
    <row r="917" spans="2:10" x14ac:dyDescent="0.35">
      <c r="B917" s="4">
        <f t="shared" si="112"/>
        <v>0</v>
      </c>
      <c r="D917" s="39" t="str">
        <f t="shared" si="113"/>
        <v/>
      </c>
      <c r="E917" s="37" t="str">
        <f t="shared" si="114"/>
        <v/>
      </c>
      <c r="F917" s="40" t="str">
        <f t="shared" si="115"/>
        <v/>
      </c>
      <c r="G917" s="31" t="str">
        <f t="shared" si="116"/>
        <v/>
      </c>
      <c r="H917" s="38">
        <f t="shared" si="117"/>
        <v>0</v>
      </c>
      <c r="I917" s="38">
        <f t="shared" si="118"/>
        <v>0</v>
      </c>
      <c r="J917" s="100" t="str">
        <f t="shared" si="119"/>
        <v/>
      </c>
    </row>
    <row r="918" spans="2:10" x14ac:dyDescent="0.35">
      <c r="B918" s="4">
        <f t="shared" si="112"/>
        <v>0</v>
      </c>
      <c r="D918" s="39" t="str">
        <f t="shared" si="113"/>
        <v/>
      </c>
      <c r="E918" s="37" t="str">
        <f t="shared" si="114"/>
        <v/>
      </c>
      <c r="F918" s="40" t="str">
        <f t="shared" si="115"/>
        <v/>
      </c>
      <c r="G918" s="31" t="str">
        <f t="shared" si="116"/>
        <v/>
      </c>
      <c r="H918" s="38">
        <f t="shared" si="117"/>
        <v>0</v>
      </c>
      <c r="I918" s="38">
        <f t="shared" si="118"/>
        <v>0</v>
      </c>
      <c r="J918" s="100" t="str">
        <f t="shared" si="119"/>
        <v/>
      </c>
    </row>
    <row r="919" spans="2:10" x14ac:dyDescent="0.35">
      <c r="B919" s="4">
        <f t="shared" si="112"/>
        <v>0</v>
      </c>
      <c r="D919" s="39" t="str">
        <f t="shared" si="113"/>
        <v/>
      </c>
      <c r="E919" s="37" t="str">
        <f t="shared" si="114"/>
        <v/>
      </c>
      <c r="F919" s="40" t="str">
        <f t="shared" si="115"/>
        <v/>
      </c>
      <c r="G919" s="31" t="str">
        <f t="shared" si="116"/>
        <v/>
      </c>
      <c r="H919" s="38">
        <f t="shared" si="117"/>
        <v>0</v>
      </c>
      <c r="I919" s="38">
        <f t="shared" si="118"/>
        <v>0</v>
      </c>
      <c r="J919" s="100" t="str">
        <f t="shared" si="119"/>
        <v/>
      </c>
    </row>
    <row r="920" spans="2:10" x14ac:dyDescent="0.35">
      <c r="B920" s="4">
        <f t="shared" si="112"/>
        <v>0</v>
      </c>
      <c r="D920" s="39" t="str">
        <f t="shared" si="113"/>
        <v/>
      </c>
      <c r="E920" s="37" t="str">
        <f t="shared" si="114"/>
        <v/>
      </c>
      <c r="F920" s="40" t="str">
        <f t="shared" si="115"/>
        <v/>
      </c>
      <c r="G920" s="31" t="str">
        <f t="shared" si="116"/>
        <v/>
      </c>
      <c r="H920" s="38">
        <f t="shared" si="117"/>
        <v>0</v>
      </c>
      <c r="I920" s="38">
        <f t="shared" si="118"/>
        <v>0</v>
      </c>
      <c r="J920" s="100" t="str">
        <f t="shared" si="119"/>
        <v/>
      </c>
    </row>
    <row r="921" spans="2:10" x14ac:dyDescent="0.35">
      <c r="B921" s="4">
        <f t="shared" si="112"/>
        <v>0</v>
      </c>
      <c r="D921" s="39" t="str">
        <f t="shared" si="113"/>
        <v/>
      </c>
      <c r="E921" s="37" t="str">
        <f t="shared" si="114"/>
        <v/>
      </c>
      <c r="F921" s="40" t="str">
        <f t="shared" si="115"/>
        <v/>
      </c>
      <c r="G921" s="31" t="str">
        <f t="shared" si="116"/>
        <v/>
      </c>
      <c r="H921" s="38">
        <f t="shared" si="117"/>
        <v>0</v>
      </c>
      <c r="I921" s="38">
        <f t="shared" si="118"/>
        <v>0</v>
      </c>
      <c r="J921" s="100" t="str">
        <f t="shared" si="119"/>
        <v/>
      </c>
    </row>
    <row r="922" spans="2:10" x14ac:dyDescent="0.35">
      <c r="B922" s="4">
        <f t="shared" si="112"/>
        <v>0</v>
      </c>
      <c r="D922" s="39" t="str">
        <f t="shared" si="113"/>
        <v/>
      </c>
      <c r="E922" s="37" t="str">
        <f t="shared" si="114"/>
        <v/>
      </c>
      <c r="F922" s="40" t="str">
        <f t="shared" si="115"/>
        <v/>
      </c>
      <c r="G922" s="31" t="str">
        <f t="shared" si="116"/>
        <v/>
      </c>
      <c r="H922" s="38">
        <f t="shared" si="117"/>
        <v>0</v>
      </c>
      <c r="I922" s="38">
        <f t="shared" si="118"/>
        <v>0</v>
      </c>
      <c r="J922" s="100" t="str">
        <f t="shared" si="119"/>
        <v/>
      </c>
    </row>
    <row r="923" spans="2:10" x14ac:dyDescent="0.35">
      <c r="B923" s="4">
        <f t="shared" si="112"/>
        <v>0</v>
      </c>
      <c r="D923" s="39" t="str">
        <f t="shared" si="113"/>
        <v/>
      </c>
      <c r="E923" s="37" t="str">
        <f t="shared" si="114"/>
        <v/>
      </c>
      <c r="F923" s="40" t="str">
        <f t="shared" si="115"/>
        <v/>
      </c>
      <c r="G923" s="31" t="str">
        <f t="shared" si="116"/>
        <v/>
      </c>
      <c r="H923" s="38">
        <f t="shared" si="117"/>
        <v>0</v>
      </c>
      <c r="I923" s="38">
        <f t="shared" si="118"/>
        <v>0</v>
      </c>
      <c r="J923" s="100" t="str">
        <f t="shared" si="119"/>
        <v/>
      </c>
    </row>
    <row r="924" spans="2:10" x14ac:dyDescent="0.35">
      <c r="B924" s="4">
        <f t="shared" si="112"/>
        <v>0</v>
      </c>
      <c r="D924" s="39" t="str">
        <f t="shared" si="113"/>
        <v/>
      </c>
      <c r="E924" s="37" t="str">
        <f t="shared" si="114"/>
        <v/>
      </c>
      <c r="F924" s="40" t="str">
        <f t="shared" si="115"/>
        <v/>
      </c>
      <c r="G924" s="31" t="str">
        <f t="shared" si="116"/>
        <v/>
      </c>
      <c r="H924" s="38">
        <f t="shared" si="117"/>
        <v>0</v>
      </c>
      <c r="I924" s="38">
        <f t="shared" si="118"/>
        <v>0</v>
      </c>
      <c r="J924" s="100" t="str">
        <f t="shared" si="119"/>
        <v/>
      </c>
    </row>
    <row r="925" spans="2:10" x14ac:dyDescent="0.35">
      <c r="B925" s="4">
        <f t="shared" si="112"/>
        <v>0</v>
      </c>
      <c r="D925" s="39" t="str">
        <f t="shared" si="113"/>
        <v/>
      </c>
      <c r="E925" s="37" t="str">
        <f t="shared" si="114"/>
        <v/>
      </c>
      <c r="F925" s="40" t="str">
        <f t="shared" si="115"/>
        <v/>
      </c>
      <c r="G925" s="31" t="str">
        <f t="shared" si="116"/>
        <v/>
      </c>
      <c r="H925" s="38">
        <f t="shared" si="117"/>
        <v>0</v>
      </c>
      <c r="I925" s="38">
        <f t="shared" si="118"/>
        <v>0</v>
      </c>
      <c r="J925" s="100" t="str">
        <f t="shared" si="119"/>
        <v/>
      </c>
    </row>
    <row r="926" spans="2:10" x14ac:dyDescent="0.35">
      <c r="B926" s="4">
        <f t="shared" si="112"/>
        <v>0</v>
      </c>
      <c r="D926" s="39" t="str">
        <f t="shared" si="113"/>
        <v/>
      </c>
      <c r="E926" s="37" t="str">
        <f t="shared" si="114"/>
        <v/>
      </c>
      <c r="F926" s="40" t="str">
        <f t="shared" si="115"/>
        <v/>
      </c>
      <c r="G926" s="31" t="str">
        <f t="shared" si="116"/>
        <v/>
      </c>
      <c r="H926" s="38">
        <f t="shared" si="117"/>
        <v>0</v>
      </c>
      <c r="I926" s="38">
        <f t="shared" si="118"/>
        <v>0</v>
      </c>
      <c r="J926" s="100" t="str">
        <f t="shared" si="119"/>
        <v/>
      </c>
    </row>
    <row r="927" spans="2:10" x14ac:dyDescent="0.35">
      <c r="B927" s="4">
        <f t="shared" si="112"/>
        <v>0</v>
      </c>
      <c r="D927" s="39" t="str">
        <f t="shared" si="113"/>
        <v/>
      </c>
      <c r="E927" s="37" t="str">
        <f t="shared" si="114"/>
        <v/>
      </c>
      <c r="F927" s="40" t="str">
        <f t="shared" si="115"/>
        <v/>
      </c>
      <c r="G927" s="31" t="str">
        <f t="shared" si="116"/>
        <v/>
      </c>
      <c r="H927" s="38">
        <f t="shared" si="117"/>
        <v>0</v>
      </c>
      <c r="I927" s="38">
        <f t="shared" si="118"/>
        <v>0</v>
      </c>
      <c r="J927" s="100" t="str">
        <f t="shared" si="119"/>
        <v/>
      </c>
    </row>
    <row r="928" spans="2:10" x14ac:dyDescent="0.35">
      <c r="B928" s="4">
        <f t="shared" si="112"/>
        <v>0</v>
      </c>
      <c r="D928" s="39" t="str">
        <f t="shared" si="113"/>
        <v/>
      </c>
      <c r="E928" s="37" t="str">
        <f t="shared" si="114"/>
        <v/>
      </c>
      <c r="F928" s="40" t="str">
        <f t="shared" si="115"/>
        <v/>
      </c>
      <c r="G928" s="31" t="str">
        <f t="shared" si="116"/>
        <v/>
      </c>
      <c r="H928" s="38">
        <f t="shared" si="117"/>
        <v>0</v>
      </c>
      <c r="I928" s="38">
        <f t="shared" si="118"/>
        <v>0</v>
      </c>
      <c r="J928" s="100" t="str">
        <f t="shared" si="119"/>
        <v/>
      </c>
    </row>
    <row r="929" spans="2:10" x14ac:dyDescent="0.35">
      <c r="B929" s="4">
        <f t="shared" si="112"/>
        <v>0</v>
      </c>
      <c r="D929" s="39" t="str">
        <f t="shared" si="113"/>
        <v/>
      </c>
      <c r="E929" s="37" t="str">
        <f t="shared" si="114"/>
        <v/>
      </c>
      <c r="F929" s="40" t="str">
        <f t="shared" si="115"/>
        <v/>
      </c>
      <c r="G929" s="31" t="str">
        <f t="shared" si="116"/>
        <v/>
      </c>
      <c r="H929" s="38">
        <f t="shared" si="117"/>
        <v>0</v>
      </c>
      <c r="I929" s="38">
        <f t="shared" si="118"/>
        <v>0</v>
      </c>
      <c r="J929" s="100" t="str">
        <f t="shared" si="119"/>
        <v/>
      </c>
    </row>
    <row r="930" spans="2:10" x14ac:dyDescent="0.35">
      <c r="B930" s="4">
        <f t="shared" si="112"/>
        <v>0</v>
      </c>
      <c r="D930" s="39" t="str">
        <f t="shared" si="113"/>
        <v/>
      </c>
      <c r="E930" s="37" t="str">
        <f t="shared" si="114"/>
        <v/>
      </c>
      <c r="F930" s="40" t="str">
        <f t="shared" si="115"/>
        <v/>
      </c>
      <c r="G930" s="31" t="str">
        <f t="shared" si="116"/>
        <v/>
      </c>
      <c r="H930" s="38">
        <f t="shared" si="117"/>
        <v>0</v>
      </c>
      <c r="I930" s="38">
        <f t="shared" si="118"/>
        <v>0</v>
      </c>
      <c r="J930" s="100" t="str">
        <f t="shared" si="119"/>
        <v/>
      </c>
    </row>
    <row r="931" spans="2:10" x14ac:dyDescent="0.35">
      <c r="B931" s="4">
        <f t="shared" si="112"/>
        <v>0</v>
      </c>
      <c r="D931" s="39" t="str">
        <f t="shared" si="113"/>
        <v/>
      </c>
      <c r="E931" s="37" t="str">
        <f t="shared" si="114"/>
        <v/>
      </c>
      <c r="F931" s="40" t="str">
        <f t="shared" si="115"/>
        <v/>
      </c>
      <c r="G931" s="31" t="str">
        <f t="shared" si="116"/>
        <v/>
      </c>
      <c r="H931" s="38">
        <f t="shared" si="117"/>
        <v>0</v>
      </c>
      <c r="I931" s="38">
        <f t="shared" si="118"/>
        <v>0</v>
      </c>
      <c r="J931" s="100" t="str">
        <f t="shared" si="119"/>
        <v/>
      </c>
    </row>
    <row r="932" spans="2:10" x14ac:dyDescent="0.35">
      <c r="B932" s="4">
        <f t="shared" si="112"/>
        <v>0</v>
      </c>
      <c r="D932" s="39" t="str">
        <f t="shared" si="113"/>
        <v/>
      </c>
      <c r="E932" s="37" t="str">
        <f t="shared" si="114"/>
        <v/>
      </c>
      <c r="F932" s="40" t="str">
        <f t="shared" si="115"/>
        <v/>
      </c>
      <c r="G932" s="31" t="str">
        <f t="shared" si="116"/>
        <v/>
      </c>
      <c r="H932" s="38">
        <f t="shared" si="117"/>
        <v>0</v>
      </c>
      <c r="I932" s="38">
        <f t="shared" si="118"/>
        <v>0</v>
      </c>
      <c r="J932" s="100" t="str">
        <f t="shared" si="119"/>
        <v/>
      </c>
    </row>
    <row r="933" spans="2:10" x14ac:dyDescent="0.35">
      <c r="B933" s="4">
        <f t="shared" ref="B933:B996" si="120">IF(E933="",0,1)</f>
        <v>0</v>
      </c>
      <c r="D933" s="39" t="str">
        <f t="shared" ref="D933:D996" si="121">IF(E932="","",D932+1)</f>
        <v/>
      </c>
      <c r="E933" s="37" t="str">
        <f t="shared" si="114"/>
        <v/>
      </c>
      <c r="F933" s="40" t="str">
        <f t="shared" si="115"/>
        <v/>
      </c>
      <c r="G933" s="31" t="str">
        <f t="shared" si="116"/>
        <v/>
      </c>
      <c r="H933" s="38">
        <f t="shared" si="117"/>
        <v>0</v>
      </c>
      <c r="I933" s="38">
        <f t="shared" si="118"/>
        <v>0</v>
      </c>
      <c r="J933" s="100" t="str">
        <f t="shared" si="119"/>
        <v/>
      </c>
    </row>
    <row r="934" spans="2:10" x14ac:dyDescent="0.35">
      <c r="B934" s="4">
        <f t="shared" si="120"/>
        <v>0</v>
      </c>
      <c r="D934" s="39" t="str">
        <f t="shared" si="121"/>
        <v/>
      </c>
      <c r="E934" s="37" t="str">
        <f t="shared" si="114"/>
        <v/>
      </c>
      <c r="F934" s="40" t="str">
        <f t="shared" si="115"/>
        <v/>
      </c>
      <c r="G934" s="31" t="str">
        <f t="shared" si="116"/>
        <v/>
      </c>
      <c r="H934" s="38">
        <f t="shared" si="117"/>
        <v>0</v>
      </c>
      <c r="I934" s="38">
        <f t="shared" si="118"/>
        <v>0</v>
      </c>
      <c r="J934" s="100" t="str">
        <f t="shared" si="119"/>
        <v/>
      </c>
    </row>
    <row r="935" spans="2:10" x14ac:dyDescent="0.35">
      <c r="B935" s="4">
        <f t="shared" si="120"/>
        <v>0</v>
      </c>
      <c r="D935" s="39" t="str">
        <f t="shared" si="121"/>
        <v/>
      </c>
      <c r="E935" s="37" t="str">
        <f t="shared" si="114"/>
        <v/>
      </c>
      <c r="F935" s="40" t="str">
        <f t="shared" si="115"/>
        <v/>
      </c>
      <c r="G935" s="31" t="str">
        <f t="shared" si="116"/>
        <v/>
      </c>
      <c r="H935" s="38">
        <f t="shared" si="117"/>
        <v>0</v>
      </c>
      <c r="I935" s="38">
        <f t="shared" si="118"/>
        <v>0</v>
      </c>
      <c r="J935" s="100" t="str">
        <f t="shared" si="119"/>
        <v/>
      </c>
    </row>
    <row r="936" spans="2:10" x14ac:dyDescent="0.35">
      <c r="B936" s="4">
        <f t="shared" si="120"/>
        <v>0</v>
      </c>
      <c r="D936" s="39" t="str">
        <f t="shared" si="121"/>
        <v/>
      </c>
      <c r="E936" s="37" t="str">
        <f t="shared" si="114"/>
        <v/>
      </c>
      <c r="F936" s="40" t="str">
        <f t="shared" si="115"/>
        <v/>
      </c>
      <c r="G936" s="31" t="str">
        <f t="shared" si="116"/>
        <v/>
      </c>
      <c r="H936" s="38">
        <f t="shared" si="117"/>
        <v>0</v>
      </c>
      <c r="I936" s="38">
        <f t="shared" si="118"/>
        <v>0</v>
      </c>
      <c r="J936" s="100" t="str">
        <f t="shared" si="119"/>
        <v/>
      </c>
    </row>
    <row r="937" spans="2:10" x14ac:dyDescent="0.35">
      <c r="B937" s="4">
        <f t="shared" si="120"/>
        <v>0</v>
      </c>
      <c r="D937" s="39" t="str">
        <f t="shared" si="121"/>
        <v/>
      </c>
      <c r="E937" s="37" t="str">
        <f t="shared" si="114"/>
        <v/>
      </c>
      <c r="F937" s="40" t="str">
        <f t="shared" si="115"/>
        <v/>
      </c>
      <c r="G937" s="31" t="str">
        <f t="shared" si="116"/>
        <v/>
      </c>
      <c r="H937" s="38">
        <f t="shared" si="117"/>
        <v>0</v>
      </c>
      <c r="I937" s="38">
        <f t="shared" si="118"/>
        <v>0</v>
      </c>
      <c r="J937" s="100" t="str">
        <f t="shared" si="119"/>
        <v/>
      </c>
    </row>
    <row r="938" spans="2:10" x14ac:dyDescent="0.35">
      <c r="B938" s="4">
        <f t="shared" si="120"/>
        <v>0</v>
      </c>
      <c r="D938" s="39" t="str">
        <f t="shared" si="121"/>
        <v/>
      </c>
      <c r="E938" s="37" t="str">
        <f t="shared" si="114"/>
        <v/>
      </c>
      <c r="F938" s="40" t="str">
        <f t="shared" si="115"/>
        <v/>
      </c>
      <c r="G938" s="31" t="str">
        <f t="shared" si="116"/>
        <v/>
      </c>
      <c r="H938" s="38">
        <f t="shared" si="117"/>
        <v>0</v>
      </c>
      <c r="I938" s="38">
        <f t="shared" si="118"/>
        <v>0</v>
      </c>
      <c r="J938" s="100" t="str">
        <f t="shared" si="119"/>
        <v/>
      </c>
    </row>
    <row r="939" spans="2:10" x14ac:dyDescent="0.35">
      <c r="B939" s="4">
        <f t="shared" si="120"/>
        <v>0</v>
      </c>
      <c r="D939" s="39" t="str">
        <f t="shared" si="121"/>
        <v/>
      </c>
      <c r="E939" s="37" t="str">
        <f t="shared" si="114"/>
        <v/>
      </c>
      <c r="F939" s="40" t="str">
        <f t="shared" si="115"/>
        <v/>
      </c>
      <c r="G939" s="31" t="str">
        <f t="shared" si="116"/>
        <v/>
      </c>
      <c r="H939" s="38">
        <f t="shared" si="117"/>
        <v>0</v>
      </c>
      <c r="I939" s="38">
        <f t="shared" si="118"/>
        <v>0</v>
      </c>
      <c r="J939" s="100" t="str">
        <f t="shared" si="119"/>
        <v/>
      </c>
    </row>
    <row r="940" spans="2:10" x14ac:dyDescent="0.35">
      <c r="B940" s="4">
        <f t="shared" si="120"/>
        <v>0</v>
      </c>
      <c r="D940" s="39" t="str">
        <f t="shared" si="121"/>
        <v/>
      </c>
      <c r="E940" s="37" t="str">
        <f t="shared" si="114"/>
        <v/>
      </c>
      <c r="F940" s="40" t="str">
        <f t="shared" si="115"/>
        <v/>
      </c>
      <c r="G940" s="31" t="str">
        <f t="shared" si="116"/>
        <v/>
      </c>
      <c r="H940" s="38">
        <f t="shared" si="117"/>
        <v>0</v>
      </c>
      <c r="I940" s="38">
        <f t="shared" si="118"/>
        <v>0</v>
      </c>
      <c r="J940" s="100" t="str">
        <f t="shared" si="119"/>
        <v/>
      </c>
    </row>
    <row r="941" spans="2:10" x14ac:dyDescent="0.35">
      <c r="B941" s="4">
        <f t="shared" si="120"/>
        <v>0</v>
      </c>
      <c r="D941" s="39" t="str">
        <f t="shared" si="121"/>
        <v/>
      </c>
      <c r="E941" s="37" t="str">
        <f t="shared" si="114"/>
        <v/>
      </c>
      <c r="F941" s="40" t="str">
        <f t="shared" si="115"/>
        <v/>
      </c>
      <c r="G941" s="31" t="str">
        <f t="shared" si="116"/>
        <v/>
      </c>
      <c r="H941" s="38">
        <f t="shared" si="117"/>
        <v>0</v>
      </c>
      <c r="I941" s="38">
        <f t="shared" si="118"/>
        <v>0</v>
      </c>
      <c r="J941" s="100" t="str">
        <f t="shared" si="119"/>
        <v/>
      </c>
    </row>
    <row r="942" spans="2:10" x14ac:dyDescent="0.35">
      <c r="B942" s="4">
        <f t="shared" si="120"/>
        <v>0</v>
      </c>
      <c r="D942" s="39" t="str">
        <f t="shared" si="121"/>
        <v/>
      </c>
      <c r="E942" s="37" t="str">
        <f t="shared" si="114"/>
        <v/>
      </c>
      <c r="F942" s="40" t="str">
        <f t="shared" si="115"/>
        <v/>
      </c>
      <c r="G942" s="31" t="str">
        <f t="shared" si="116"/>
        <v/>
      </c>
      <c r="H942" s="38">
        <f t="shared" si="117"/>
        <v>0</v>
      </c>
      <c r="I942" s="38">
        <f t="shared" si="118"/>
        <v>0</v>
      </c>
      <c r="J942" s="100" t="str">
        <f t="shared" si="119"/>
        <v/>
      </c>
    </row>
    <row r="943" spans="2:10" x14ac:dyDescent="0.35">
      <c r="B943" s="4">
        <f t="shared" si="120"/>
        <v>0</v>
      </c>
      <c r="D943" s="39" t="str">
        <f t="shared" si="121"/>
        <v/>
      </c>
      <c r="E943" s="37" t="str">
        <f t="shared" si="114"/>
        <v/>
      </c>
      <c r="F943" s="40" t="str">
        <f t="shared" si="115"/>
        <v/>
      </c>
      <c r="G943" s="31" t="str">
        <f t="shared" si="116"/>
        <v/>
      </c>
      <c r="H943" s="38">
        <f t="shared" si="117"/>
        <v>0</v>
      </c>
      <c r="I943" s="38">
        <f t="shared" si="118"/>
        <v>0</v>
      </c>
      <c r="J943" s="100" t="str">
        <f t="shared" si="119"/>
        <v/>
      </c>
    </row>
    <row r="944" spans="2:10" x14ac:dyDescent="0.35">
      <c r="B944" s="4">
        <f t="shared" si="120"/>
        <v>0</v>
      </c>
      <c r="D944" s="39" t="str">
        <f t="shared" si="121"/>
        <v/>
      </c>
      <c r="E944" s="37" t="str">
        <f t="shared" si="114"/>
        <v/>
      </c>
      <c r="F944" s="40" t="str">
        <f t="shared" si="115"/>
        <v/>
      </c>
      <c r="G944" s="31" t="str">
        <f t="shared" si="116"/>
        <v/>
      </c>
      <c r="H944" s="38">
        <f t="shared" si="117"/>
        <v>0</v>
      </c>
      <c r="I944" s="38">
        <f t="shared" si="118"/>
        <v>0</v>
      </c>
      <c r="J944" s="100" t="str">
        <f t="shared" si="119"/>
        <v/>
      </c>
    </row>
    <row r="945" spans="2:10" x14ac:dyDescent="0.35">
      <c r="B945" s="4">
        <f t="shared" si="120"/>
        <v>0</v>
      </c>
      <c r="D945" s="39" t="str">
        <f t="shared" si="121"/>
        <v/>
      </c>
      <c r="E945" s="37" t="str">
        <f t="shared" si="114"/>
        <v/>
      </c>
      <c r="F945" s="40" t="str">
        <f t="shared" si="115"/>
        <v/>
      </c>
      <c r="G945" s="31" t="str">
        <f t="shared" si="116"/>
        <v/>
      </c>
      <c r="H945" s="38">
        <f t="shared" si="117"/>
        <v>0</v>
      </c>
      <c r="I945" s="38">
        <f t="shared" si="118"/>
        <v>0</v>
      </c>
      <c r="J945" s="100" t="str">
        <f t="shared" si="119"/>
        <v/>
      </c>
    </row>
    <row r="946" spans="2:10" x14ac:dyDescent="0.35">
      <c r="B946" s="4">
        <f t="shared" si="120"/>
        <v>0</v>
      </c>
      <c r="D946" s="39" t="str">
        <f t="shared" si="121"/>
        <v/>
      </c>
      <c r="E946" s="37" t="str">
        <f t="shared" si="114"/>
        <v/>
      </c>
      <c r="F946" s="40" t="str">
        <f t="shared" si="115"/>
        <v/>
      </c>
      <c r="G946" s="31" t="str">
        <f t="shared" si="116"/>
        <v/>
      </c>
      <c r="H946" s="38">
        <f t="shared" si="117"/>
        <v>0</v>
      </c>
      <c r="I946" s="38">
        <f t="shared" si="118"/>
        <v>0</v>
      </c>
      <c r="J946" s="100" t="str">
        <f t="shared" si="119"/>
        <v/>
      </c>
    </row>
    <row r="947" spans="2:10" x14ac:dyDescent="0.35">
      <c r="B947" s="4">
        <f t="shared" si="120"/>
        <v>0</v>
      </c>
      <c r="D947" s="39" t="str">
        <f t="shared" si="121"/>
        <v/>
      </c>
      <c r="E947" s="37" t="str">
        <f t="shared" si="114"/>
        <v/>
      </c>
      <c r="F947" s="40" t="str">
        <f t="shared" si="115"/>
        <v/>
      </c>
      <c r="G947" s="31" t="str">
        <f t="shared" si="116"/>
        <v/>
      </c>
      <c r="H947" s="38">
        <f t="shared" si="117"/>
        <v>0</v>
      </c>
      <c r="I947" s="38">
        <f t="shared" si="118"/>
        <v>0</v>
      </c>
      <c r="J947" s="100" t="str">
        <f t="shared" si="119"/>
        <v/>
      </c>
    </row>
    <row r="948" spans="2:10" x14ac:dyDescent="0.35">
      <c r="B948" s="4">
        <f t="shared" si="120"/>
        <v>0</v>
      </c>
      <c r="D948" s="39" t="str">
        <f t="shared" si="121"/>
        <v/>
      </c>
      <c r="E948" s="37" t="str">
        <f t="shared" si="114"/>
        <v/>
      </c>
      <c r="F948" s="40" t="str">
        <f t="shared" si="115"/>
        <v/>
      </c>
      <c r="G948" s="31" t="str">
        <f t="shared" si="116"/>
        <v/>
      </c>
      <c r="H948" s="38">
        <f t="shared" si="117"/>
        <v>0</v>
      </c>
      <c r="I948" s="38">
        <f t="shared" si="118"/>
        <v>0</v>
      </c>
      <c r="J948" s="100" t="str">
        <f t="shared" si="119"/>
        <v/>
      </c>
    </row>
    <row r="949" spans="2:10" x14ac:dyDescent="0.35">
      <c r="B949" s="4">
        <f t="shared" si="120"/>
        <v>0</v>
      </c>
      <c r="D949" s="39" t="str">
        <f t="shared" si="121"/>
        <v/>
      </c>
      <c r="E949" s="37" t="str">
        <f t="shared" si="114"/>
        <v/>
      </c>
      <c r="F949" s="40" t="str">
        <f t="shared" si="115"/>
        <v/>
      </c>
      <c r="G949" s="31" t="str">
        <f t="shared" si="116"/>
        <v/>
      </c>
      <c r="H949" s="38">
        <f t="shared" si="117"/>
        <v>0</v>
      </c>
      <c r="I949" s="38">
        <f t="shared" si="118"/>
        <v>0</v>
      </c>
      <c r="J949" s="100" t="str">
        <f t="shared" si="119"/>
        <v/>
      </c>
    </row>
    <row r="950" spans="2:10" x14ac:dyDescent="0.35">
      <c r="B950" s="4">
        <f t="shared" si="120"/>
        <v>0</v>
      </c>
      <c r="D950" s="39" t="str">
        <f t="shared" si="121"/>
        <v/>
      </c>
      <c r="E950" s="37" t="str">
        <f t="shared" si="114"/>
        <v/>
      </c>
      <c r="F950" s="40" t="str">
        <f t="shared" si="115"/>
        <v/>
      </c>
      <c r="G950" s="31" t="str">
        <f t="shared" si="116"/>
        <v/>
      </c>
      <c r="H950" s="38">
        <f t="shared" si="117"/>
        <v>0</v>
      </c>
      <c r="I950" s="38">
        <f t="shared" si="118"/>
        <v>0</v>
      </c>
      <c r="J950" s="100" t="str">
        <f t="shared" si="119"/>
        <v/>
      </c>
    </row>
    <row r="951" spans="2:10" x14ac:dyDescent="0.35">
      <c r="B951" s="4">
        <f t="shared" si="120"/>
        <v>0</v>
      </c>
      <c r="D951" s="39" t="str">
        <f t="shared" si="121"/>
        <v/>
      </c>
      <c r="E951" s="37" t="str">
        <f t="shared" si="114"/>
        <v/>
      </c>
      <c r="F951" s="40" t="str">
        <f t="shared" si="115"/>
        <v/>
      </c>
      <c r="G951" s="31" t="str">
        <f t="shared" si="116"/>
        <v/>
      </c>
      <c r="H951" s="38">
        <f t="shared" si="117"/>
        <v>0</v>
      </c>
      <c r="I951" s="38">
        <f t="shared" si="118"/>
        <v>0</v>
      </c>
      <c r="J951" s="100" t="str">
        <f t="shared" si="119"/>
        <v/>
      </c>
    </row>
    <row r="952" spans="2:10" x14ac:dyDescent="0.35">
      <c r="B952" s="4">
        <f t="shared" si="120"/>
        <v>0</v>
      </c>
      <c r="D952" s="39" t="str">
        <f t="shared" si="121"/>
        <v/>
      </c>
      <c r="E952" s="37" t="str">
        <f t="shared" si="114"/>
        <v/>
      </c>
      <c r="F952" s="40" t="str">
        <f t="shared" si="115"/>
        <v/>
      </c>
      <c r="G952" s="31" t="str">
        <f t="shared" si="116"/>
        <v/>
      </c>
      <c r="H952" s="38">
        <f t="shared" si="117"/>
        <v>0</v>
      </c>
      <c r="I952" s="38">
        <f t="shared" si="118"/>
        <v>0</v>
      </c>
      <c r="J952" s="100" t="str">
        <f t="shared" si="119"/>
        <v/>
      </c>
    </row>
    <row r="953" spans="2:10" x14ac:dyDescent="0.35">
      <c r="B953" s="4">
        <f t="shared" si="120"/>
        <v>0</v>
      </c>
      <c r="D953" s="39" t="str">
        <f t="shared" si="121"/>
        <v/>
      </c>
      <c r="E953" s="37" t="str">
        <f t="shared" si="114"/>
        <v/>
      </c>
      <c r="F953" s="40" t="str">
        <f t="shared" si="115"/>
        <v/>
      </c>
      <c r="G953" s="31" t="str">
        <f t="shared" si="116"/>
        <v/>
      </c>
      <c r="H953" s="38">
        <f t="shared" si="117"/>
        <v>0</v>
      </c>
      <c r="I953" s="38">
        <f t="shared" si="118"/>
        <v>0</v>
      </c>
      <c r="J953" s="100" t="str">
        <f t="shared" si="119"/>
        <v/>
      </c>
    </row>
    <row r="954" spans="2:10" x14ac:dyDescent="0.35">
      <c r="B954" s="4">
        <f t="shared" si="120"/>
        <v>0</v>
      </c>
      <c r="D954" s="39" t="str">
        <f t="shared" si="121"/>
        <v/>
      </c>
      <c r="E954" s="37" t="str">
        <f t="shared" si="114"/>
        <v/>
      </c>
      <c r="F954" s="40" t="str">
        <f t="shared" si="115"/>
        <v/>
      </c>
      <c r="G954" s="31" t="str">
        <f t="shared" si="116"/>
        <v/>
      </c>
      <c r="H954" s="38">
        <f t="shared" si="117"/>
        <v>0</v>
      </c>
      <c r="I954" s="38">
        <f t="shared" si="118"/>
        <v>0</v>
      </c>
      <c r="J954" s="100" t="str">
        <f t="shared" si="119"/>
        <v/>
      </c>
    </row>
    <row r="955" spans="2:10" x14ac:dyDescent="0.35">
      <c r="B955" s="4">
        <f t="shared" si="120"/>
        <v>0</v>
      </c>
      <c r="D955" s="39" t="str">
        <f t="shared" si="121"/>
        <v/>
      </c>
      <c r="E955" s="37" t="str">
        <f t="shared" si="114"/>
        <v/>
      </c>
      <c r="F955" s="40" t="str">
        <f t="shared" si="115"/>
        <v/>
      </c>
      <c r="G955" s="31" t="str">
        <f t="shared" si="116"/>
        <v/>
      </c>
      <c r="H955" s="38">
        <f t="shared" si="117"/>
        <v>0</v>
      </c>
      <c r="I955" s="38">
        <f t="shared" si="118"/>
        <v>0</v>
      </c>
      <c r="J955" s="100" t="str">
        <f t="shared" si="119"/>
        <v/>
      </c>
    </row>
    <row r="956" spans="2:10" x14ac:dyDescent="0.35">
      <c r="B956" s="4">
        <f t="shared" si="120"/>
        <v>0</v>
      </c>
      <c r="D956" s="39" t="str">
        <f t="shared" si="121"/>
        <v/>
      </c>
      <c r="E956" s="37" t="str">
        <f t="shared" si="114"/>
        <v/>
      </c>
      <c r="F956" s="40" t="str">
        <f t="shared" si="115"/>
        <v/>
      </c>
      <c r="G956" s="31" t="str">
        <f t="shared" si="116"/>
        <v/>
      </c>
      <c r="H956" s="38">
        <f t="shared" si="117"/>
        <v>0</v>
      </c>
      <c r="I956" s="38">
        <f t="shared" si="118"/>
        <v>0</v>
      </c>
      <c r="J956" s="100" t="str">
        <f t="shared" si="119"/>
        <v/>
      </c>
    </row>
    <row r="957" spans="2:10" x14ac:dyDescent="0.35">
      <c r="B957" s="4">
        <f t="shared" si="120"/>
        <v>0</v>
      </c>
      <c r="D957" s="39" t="str">
        <f t="shared" si="121"/>
        <v/>
      </c>
      <c r="E957" s="37" t="str">
        <f t="shared" si="114"/>
        <v/>
      </c>
      <c r="F957" s="40" t="str">
        <f t="shared" si="115"/>
        <v/>
      </c>
      <c r="G957" s="31" t="str">
        <f t="shared" si="116"/>
        <v/>
      </c>
      <c r="H957" s="38">
        <f t="shared" si="117"/>
        <v>0</v>
      </c>
      <c r="I957" s="38">
        <f t="shared" si="118"/>
        <v>0</v>
      </c>
      <c r="J957" s="100" t="str">
        <f t="shared" si="119"/>
        <v/>
      </c>
    </row>
    <row r="958" spans="2:10" x14ac:dyDescent="0.35">
      <c r="B958" s="4">
        <f t="shared" si="120"/>
        <v>0</v>
      </c>
      <c r="D958" s="39" t="str">
        <f t="shared" si="121"/>
        <v/>
      </c>
      <c r="E958" s="37" t="str">
        <f t="shared" si="114"/>
        <v/>
      </c>
      <c r="F958" s="40" t="str">
        <f t="shared" si="115"/>
        <v/>
      </c>
      <c r="G958" s="31" t="str">
        <f t="shared" si="116"/>
        <v/>
      </c>
      <c r="H958" s="38">
        <f t="shared" si="117"/>
        <v>0</v>
      </c>
      <c r="I958" s="38">
        <f t="shared" si="118"/>
        <v>0</v>
      </c>
      <c r="J958" s="100" t="str">
        <f t="shared" si="119"/>
        <v/>
      </c>
    </row>
    <row r="959" spans="2:10" x14ac:dyDescent="0.35">
      <c r="B959" s="4">
        <f t="shared" si="120"/>
        <v>0</v>
      </c>
      <c r="D959" s="39" t="str">
        <f t="shared" si="121"/>
        <v/>
      </c>
      <c r="E959" s="37" t="str">
        <f t="shared" si="114"/>
        <v/>
      </c>
      <c r="F959" s="40" t="str">
        <f t="shared" si="115"/>
        <v/>
      </c>
      <c r="G959" s="31" t="str">
        <f t="shared" si="116"/>
        <v/>
      </c>
      <c r="H959" s="38">
        <f t="shared" si="117"/>
        <v>0</v>
      </c>
      <c r="I959" s="38">
        <f t="shared" si="118"/>
        <v>0</v>
      </c>
      <c r="J959" s="100" t="str">
        <f t="shared" si="119"/>
        <v/>
      </c>
    </row>
    <row r="960" spans="2:10" x14ac:dyDescent="0.35">
      <c r="B960" s="4">
        <f t="shared" si="120"/>
        <v>0</v>
      </c>
      <c r="D960" s="39" t="str">
        <f t="shared" si="121"/>
        <v/>
      </c>
      <c r="E960" s="37" t="str">
        <f t="shared" si="114"/>
        <v/>
      </c>
      <c r="F960" s="40" t="str">
        <f t="shared" si="115"/>
        <v/>
      </c>
      <c r="G960" s="31" t="str">
        <f t="shared" si="116"/>
        <v/>
      </c>
      <c r="H960" s="38">
        <f t="shared" si="117"/>
        <v>0</v>
      </c>
      <c r="I960" s="38">
        <f t="shared" si="118"/>
        <v>0</v>
      </c>
      <c r="J960" s="100" t="str">
        <f t="shared" si="119"/>
        <v/>
      </c>
    </row>
    <row r="961" spans="2:10" x14ac:dyDescent="0.35">
      <c r="B961" s="4">
        <f t="shared" si="120"/>
        <v>0</v>
      </c>
      <c r="D961" s="39" t="str">
        <f t="shared" si="121"/>
        <v/>
      </c>
      <c r="E961" s="37" t="str">
        <f t="shared" si="114"/>
        <v/>
      </c>
      <c r="F961" s="40" t="str">
        <f t="shared" si="115"/>
        <v/>
      </c>
      <c r="G961" s="31" t="str">
        <f t="shared" si="116"/>
        <v/>
      </c>
      <c r="H961" s="38">
        <f t="shared" si="117"/>
        <v>0</v>
      </c>
      <c r="I961" s="38">
        <f t="shared" si="118"/>
        <v>0</v>
      </c>
      <c r="J961" s="100" t="str">
        <f t="shared" si="119"/>
        <v/>
      </c>
    </row>
    <row r="962" spans="2:10" x14ac:dyDescent="0.35">
      <c r="B962" s="4">
        <f t="shared" si="120"/>
        <v>0</v>
      </c>
      <c r="D962" s="39" t="str">
        <f t="shared" si="121"/>
        <v/>
      </c>
      <c r="E962" s="37" t="str">
        <f t="shared" si="114"/>
        <v/>
      </c>
      <c r="F962" s="40" t="str">
        <f t="shared" si="115"/>
        <v/>
      </c>
      <c r="G962" s="31" t="str">
        <f t="shared" si="116"/>
        <v/>
      </c>
      <c r="H962" s="38">
        <f t="shared" si="117"/>
        <v>0</v>
      </c>
      <c r="I962" s="38">
        <f t="shared" si="118"/>
        <v>0</v>
      </c>
      <c r="J962" s="100" t="str">
        <f t="shared" si="119"/>
        <v/>
      </c>
    </row>
    <row r="963" spans="2:10" x14ac:dyDescent="0.35">
      <c r="B963" s="4">
        <f t="shared" si="120"/>
        <v>0</v>
      </c>
      <c r="D963" s="39" t="str">
        <f t="shared" si="121"/>
        <v/>
      </c>
      <c r="E963" s="37" t="str">
        <f t="shared" si="114"/>
        <v/>
      </c>
      <c r="F963" s="40" t="str">
        <f t="shared" si="115"/>
        <v/>
      </c>
      <c r="G963" s="31" t="str">
        <f t="shared" si="116"/>
        <v/>
      </c>
      <c r="H963" s="38">
        <f t="shared" si="117"/>
        <v>0</v>
      </c>
      <c r="I963" s="38">
        <f t="shared" si="118"/>
        <v>0</v>
      </c>
      <c r="J963" s="100" t="str">
        <f t="shared" si="119"/>
        <v/>
      </c>
    </row>
    <row r="964" spans="2:10" x14ac:dyDescent="0.35">
      <c r="B964" s="4">
        <f t="shared" si="120"/>
        <v>0</v>
      </c>
      <c r="D964" s="39" t="str">
        <f t="shared" si="121"/>
        <v/>
      </c>
      <c r="E964" s="37" t="str">
        <f t="shared" si="114"/>
        <v/>
      </c>
      <c r="F964" s="40" t="str">
        <f t="shared" si="115"/>
        <v/>
      </c>
      <c r="G964" s="31" t="str">
        <f t="shared" si="116"/>
        <v/>
      </c>
      <c r="H964" s="38">
        <f t="shared" si="117"/>
        <v>0</v>
      </c>
      <c r="I964" s="38">
        <f t="shared" si="118"/>
        <v>0</v>
      </c>
      <c r="J964" s="100" t="str">
        <f t="shared" si="119"/>
        <v/>
      </c>
    </row>
    <row r="965" spans="2:10" x14ac:dyDescent="0.35">
      <c r="B965" s="4">
        <f t="shared" si="120"/>
        <v>0</v>
      </c>
      <c r="D965" s="39" t="str">
        <f t="shared" si="121"/>
        <v/>
      </c>
      <c r="E965" s="37" t="str">
        <f t="shared" si="114"/>
        <v/>
      </c>
      <c r="F965" s="40" t="str">
        <f t="shared" si="115"/>
        <v/>
      </c>
      <c r="G965" s="31" t="str">
        <f t="shared" si="116"/>
        <v/>
      </c>
      <c r="H965" s="38">
        <f t="shared" si="117"/>
        <v>0</v>
      </c>
      <c r="I965" s="38">
        <f t="shared" si="118"/>
        <v>0</v>
      </c>
      <c r="J965" s="100" t="str">
        <f t="shared" si="119"/>
        <v/>
      </c>
    </row>
    <row r="966" spans="2:10" x14ac:dyDescent="0.35">
      <c r="B966" s="4">
        <f t="shared" si="120"/>
        <v>0</v>
      </c>
      <c r="D966" s="39" t="str">
        <f t="shared" si="121"/>
        <v/>
      </c>
      <c r="E966" s="37" t="str">
        <f t="shared" si="114"/>
        <v/>
      </c>
      <c r="F966" s="40" t="str">
        <f t="shared" si="115"/>
        <v/>
      </c>
      <c r="G966" s="31" t="str">
        <f t="shared" si="116"/>
        <v/>
      </c>
      <c r="H966" s="38">
        <f t="shared" si="117"/>
        <v>0</v>
      </c>
      <c r="I966" s="38">
        <f t="shared" si="118"/>
        <v>0</v>
      </c>
      <c r="J966" s="100" t="str">
        <f t="shared" si="119"/>
        <v/>
      </c>
    </row>
    <row r="967" spans="2:10" x14ac:dyDescent="0.35">
      <c r="B967" s="4">
        <f t="shared" si="120"/>
        <v>0</v>
      </c>
      <c r="D967" s="39" t="str">
        <f t="shared" si="121"/>
        <v/>
      </c>
      <c r="E967" s="37" t="str">
        <f t="shared" si="114"/>
        <v/>
      </c>
      <c r="F967" s="40" t="str">
        <f t="shared" si="115"/>
        <v/>
      </c>
      <c r="G967" s="31" t="str">
        <f t="shared" si="116"/>
        <v/>
      </c>
      <c r="H967" s="38">
        <f t="shared" si="117"/>
        <v>0</v>
      </c>
      <c r="I967" s="38">
        <f t="shared" si="118"/>
        <v>0</v>
      </c>
      <c r="J967" s="100" t="str">
        <f t="shared" si="119"/>
        <v/>
      </c>
    </row>
    <row r="968" spans="2:10" x14ac:dyDescent="0.35">
      <c r="B968" s="4">
        <f t="shared" si="120"/>
        <v>0</v>
      </c>
      <c r="D968" s="39" t="str">
        <f t="shared" si="121"/>
        <v/>
      </c>
      <c r="E968" s="37" t="str">
        <f t="shared" si="114"/>
        <v/>
      </c>
      <c r="F968" s="40" t="str">
        <f t="shared" si="115"/>
        <v/>
      </c>
      <c r="G968" s="31" t="str">
        <f t="shared" si="116"/>
        <v/>
      </c>
      <c r="H968" s="38">
        <f t="shared" si="117"/>
        <v>0</v>
      </c>
      <c r="I968" s="38">
        <f t="shared" si="118"/>
        <v>0</v>
      </c>
      <c r="J968" s="100" t="str">
        <f t="shared" si="119"/>
        <v/>
      </c>
    </row>
    <row r="969" spans="2:10" x14ac:dyDescent="0.35">
      <c r="B969" s="4">
        <f t="shared" si="120"/>
        <v>0</v>
      </c>
      <c r="D969" s="39" t="str">
        <f t="shared" si="121"/>
        <v/>
      </c>
      <c r="E969" s="37" t="str">
        <f t="shared" ref="E969:E1000" si="122">IFERROR(IF(Filter_BB="","",VLOOKUP(D969&amp;Filter_BB,T_Jurnal,5,0)),"")</f>
        <v/>
      </c>
      <c r="F969" s="40" t="str">
        <f t="shared" ref="F969:F1000" si="123">IF(E969="","",VLOOKUP(D969&amp;Filter_BB,T_Jurnal,6,0))</f>
        <v/>
      </c>
      <c r="G969" s="31" t="str">
        <f t="shared" ref="G969:G1000" si="124">IF(E969="","",VLOOKUP(D969&amp;Filter_BB,T_Jurnal,7,0))</f>
        <v/>
      </c>
      <c r="H969" s="38">
        <f t="shared" ref="H969:H1000" si="125">IF(E969="",0,VLOOKUP(D969&amp;Filter_BB,T_Jurnal,10,0))</f>
        <v>0</v>
      </c>
      <c r="I969" s="38">
        <f t="shared" ref="I969:I1000" si="126">IF(E969="",0,VLOOKUP(D969&amp;Filter_BB,T_Jurnal,11,0))</f>
        <v>0</v>
      </c>
      <c r="J969" s="100" t="str">
        <f t="shared" si="119"/>
        <v/>
      </c>
    </row>
    <row r="970" spans="2:10" x14ac:dyDescent="0.35">
      <c r="B970" s="4">
        <f t="shared" si="120"/>
        <v>0</v>
      </c>
      <c r="D970" s="39" t="str">
        <f t="shared" si="121"/>
        <v/>
      </c>
      <c r="E970" s="37" t="str">
        <f t="shared" si="122"/>
        <v/>
      </c>
      <c r="F970" s="40" t="str">
        <f t="shared" si="123"/>
        <v/>
      </c>
      <c r="G970" s="31" t="str">
        <f t="shared" si="124"/>
        <v/>
      </c>
      <c r="H970" s="38">
        <f t="shared" si="125"/>
        <v>0</v>
      </c>
      <c r="I970" s="38">
        <f t="shared" si="126"/>
        <v>0</v>
      </c>
      <c r="J970" s="100" t="str">
        <f t="shared" ref="J970:J1000" si="127">IF(E969="","",IF($M$3="Db",J969+H970-I970,J969+I970-H970))</f>
        <v/>
      </c>
    </row>
    <row r="971" spans="2:10" x14ac:dyDescent="0.35">
      <c r="B971" s="4">
        <f t="shared" si="120"/>
        <v>0</v>
      </c>
      <c r="D971" s="39" t="str">
        <f t="shared" si="121"/>
        <v/>
      </c>
      <c r="E971" s="37" t="str">
        <f t="shared" si="122"/>
        <v/>
      </c>
      <c r="F971" s="40" t="str">
        <f t="shared" si="123"/>
        <v/>
      </c>
      <c r="G971" s="31" t="str">
        <f t="shared" si="124"/>
        <v/>
      </c>
      <c r="H971" s="38">
        <f t="shared" si="125"/>
        <v>0</v>
      </c>
      <c r="I971" s="38">
        <f t="shared" si="126"/>
        <v>0</v>
      </c>
      <c r="J971" s="100" t="str">
        <f t="shared" si="127"/>
        <v/>
      </c>
    </row>
    <row r="972" spans="2:10" x14ac:dyDescent="0.35">
      <c r="B972" s="4">
        <f t="shared" si="120"/>
        <v>0</v>
      </c>
      <c r="D972" s="39" t="str">
        <f t="shared" si="121"/>
        <v/>
      </c>
      <c r="E972" s="37" t="str">
        <f t="shared" si="122"/>
        <v/>
      </c>
      <c r="F972" s="40" t="str">
        <f t="shared" si="123"/>
        <v/>
      </c>
      <c r="G972" s="31" t="str">
        <f t="shared" si="124"/>
        <v/>
      </c>
      <c r="H972" s="38">
        <f t="shared" si="125"/>
        <v>0</v>
      </c>
      <c r="I972" s="38">
        <f t="shared" si="126"/>
        <v>0</v>
      </c>
      <c r="J972" s="100" t="str">
        <f t="shared" si="127"/>
        <v/>
      </c>
    </row>
    <row r="973" spans="2:10" x14ac:dyDescent="0.35">
      <c r="B973" s="4">
        <f t="shared" si="120"/>
        <v>0</v>
      </c>
      <c r="D973" s="39" t="str">
        <f t="shared" si="121"/>
        <v/>
      </c>
      <c r="E973" s="37" t="str">
        <f t="shared" si="122"/>
        <v/>
      </c>
      <c r="F973" s="40" t="str">
        <f t="shared" si="123"/>
        <v/>
      </c>
      <c r="G973" s="31" t="str">
        <f t="shared" si="124"/>
        <v/>
      </c>
      <c r="H973" s="38">
        <f t="shared" si="125"/>
        <v>0</v>
      </c>
      <c r="I973" s="38">
        <f t="shared" si="126"/>
        <v>0</v>
      </c>
      <c r="J973" s="100" t="str">
        <f t="shared" si="127"/>
        <v/>
      </c>
    </row>
    <row r="974" spans="2:10" x14ac:dyDescent="0.35">
      <c r="B974" s="4">
        <f t="shared" si="120"/>
        <v>0</v>
      </c>
      <c r="D974" s="39" t="str">
        <f t="shared" si="121"/>
        <v/>
      </c>
      <c r="E974" s="37" t="str">
        <f t="shared" si="122"/>
        <v/>
      </c>
      <c r="F974" s="40" t="str">
        <f t="shared" si="123"/>
        <v/>
      </c>
      <c r="G974" s="31" t="str">
        <f t="shared" si="124"/>
        <v/>
      </c>
      <c r="H974" s="38">
        <f t="shared" si="125"/>
        <v>0</v>
      </c>
      <c r="I974" s="38">
        <f t="shared" si="126"/>
        <v>0</v>
      </c>
      <c r="J974" s="100" t="str">
        <f t="shared" si="127"/>
        <v/>
      </c>
    </row>
    <row r="975" spans="2:10" x14ac:dyDescent="0.35">
      <c r="B975" s="4">
        <f t="shared" si="120"/>
        <v>0</v>
      </c>
      <c r="D975" s="39" t="str">
        <f t="shared" si="121"/>
        <v/>
      </c>
      <c r="E975" s="37" t="str">
        <f t="shared" si="122"/>
        <v/>
      </c>
      <c r="F975" s="40" t="str">
        <f t="shared" si="123"/>
        <v/>
      </c>
      <c r="G975" s="31" t="str">
        <f t="shared" si="124"/>
        <v/>
      </c>
      <c r="H975" s="38">
        <f t="shared" si="125"/>
        <v>0</v>
      </c>
      <c r="I975" s="38">
        <f t="shared" si="126"/>
        <v>0</v>
      </c>
      <c r="J975" s="100" t="str">
        <f t="shared" si="127"/>
        <v/>
      </c>
    </row>
    <row r="976" spans="2:10" x14ac:dyDescent="0.35">
      <c r="B976" s="4">
        <f t="shared" si="120"/>
        <v>0</v>
      </c>
      <c r="D976" s="39" t="str">
        <f t="shared" si="121"/>
        <v/>
      </c>
      <c r="E976" s="37" t="str">
        <f t="shared" si="122"/>
        <v/>
      </c>
      <c r="F976" s="40" t="str">
        <f t="shared" si="123"/>
        <v/>
      </c>
      <c r="G976" s="31" t="str">
        <f t="shared" si="124"/>
        <v/>
      </c>
      <c r="H976" s="38">
        <f t="shared" si="125"/>
        <v>0</v>
      </c>
      <c r="I976" s="38">
        <f t="shared" si="126"/>
        <v>0</v>
      </c>
      <c r="J976" s="100" t="str">
        <f t="shared" si="127"/>
        <v/>
      </c>
    </row>
    <row r="977" spans="2:10" x14ac:dyDescent="0.35">
      <c r="B977" s="4">
        <f t="shared" si="120"/>
        <v>0</v>
      </c>
      <c r="D977" s="39" t="str">
        <f t="shared" si="121"/>
        <v/>
      </c>
      <c r="E977" s="37" t="str">
        <f t="shared" si="122"/>
        <v/>
      </c>
      <c r="F977" s="40" t="str">
        <f t="shared" si="123"/>
        <v/>
      </c>
      <c r="G977" s="31" t="str">
        <f t="shared" si="124"/>
        <v/>
      </c>
      <c r="H977" s="38">
        <f t="shared" si="125"/>
        <v>0</v>
      </c>
      <c r="I977" s="38">
        <f t="shared" si="126"/>
        <v>0</v>
      </c>
      <c r="J977" s="100" t="str">
        <f t="shared" si="127"/>
        <v/>
      </c>
    </row>
    <row r="978" spans="2:10" x14ac:dyDescent="0.35">
      <c r="B978" s="4">
        <f t="shared" si="120"/>
        <v>0</v>
      </c>
      <c r="D978" s="39" t="str">
        <f t="shared" si="121"/>
        <v/>
      </c>
      <c r="E978" s="37" t="str">
        <f t="shared" si="122"/>
        <v/>
      </c>
      <c r="F978" s="40" t="str">
        <f t="shared" si="123"/>
        <v/>
      </c>
      <c r="G978" s="31" t="str">
        <f t="shared" si="124"/>
        <v/>
      </c>
      <c r="H978" s="38">
        <f t="shared" si="125"/>
        <v>0</v>
      </c>
      <c r="I978" s="38">
        <f t="shared" si="126"/>
        <v>0</v>
      </c>
      <c r="J978" s="100" t="str">
        <f t="shared" si="127"/>
        <v/>
      </c>
    </row>
    <row r="979" spans="2:10" x14ac:dyDescent="0.35">
      <c r="B979" s="4">
        <f t="shared" si="120"/>
        <v>0</v>
      </c>
      <c r="D979" s="39" t="str">
        <f t="shared" si="121"/>
        <v/>
      </c>
      <c r="E979" s="37" t="str">
        <f t="shared" si="122"/>
        <v/>
      </c>
      <c r="F979" s="40" t="str">
        <f t="shared" si="123"/>
        <v/>
      </c>
      <c r="G979" s="31" t="str">
        <f t="shared" si="124"/>
        <v/>
      </c>
      <c r="H979" s="38">
        <f t="shared" si="125"/>
        <v>0</v>
      </c>
      <c r="I979" s="38">
        <f t="shared" si="126"/>
        <v>0</v>
      </c>
      <c r="J979" s="100" t="str">
        <f t="shared" si="127"/>
        <v/>
      </c>
    </row>
    <row r="980" spans="2:10" x14ac:dyDescent="0.35">
      <c r="B980" s="4">
        <f t="shared" si="120"/>
        <v>0</v>
      </c>
      <c r="D980" s="39" t="str">
        <f t="shared" si="121"/>
        <v/>
      </c>
      <c r="E980" s="37" t="str">
        <f t="shared" si="122"/>
        <v/>
      </c>
      <c r="F980" s="40" t="str">
        <f t="shared" si="123"/>
        <v/>
      </c>
      <c r="G980" s="31" t="str">
        <f t="shared" si="124"/>
        <v/>
      </c>
      <c r="H980" s="38">
        <f t="shared" si="125"/>
        <v>0</v>
      </c>
      <c r="I980" s="38">
        <f t="shared" si="126"/>
        <v>0</v>
      </c>
      <c r="J980" s="100" t="str">
        <f t="shared" si="127"/>
        <v/>
      </c>
    </row>
    <row r="981" spans="2:10" x14ac:dyDescent="0.35">
      <c r="B981" s="4">
        <f t="shared" si="120"/>
        <v>0</v>
      </c>
      <c r="D981" s="39" t="str">
        <f t="shared" si="121"/>
        <v/>
      </c>
      <c r="E981" s="37" t="str">
        <f t="shared" si="122"/>
        <v/>
      </c>
      <c r="F981" s="40" t="str">
        <f t="shared" si="123"/>
        <v/>
      </c>
      <c r="G981" s="31" t="str">
        <f t="shared" si="124"/>
        <v/>
      </c>
      <c r="H981" s="38">
        <f t="shared" si="125"/>
        <v>0</v>
      </c>
      <c r="I981" s="38">
        <f t="shared" si="126"/>
        <v>0</v>
      </c>
      <c r="J981" s="100" t="str">
        <f t="shared" si="127"/>
        <v/>
      </c>
    </row>
    <row r="982" spans="2:10" x14ac:dyDescent="0.35">
      <c r="B982" s="4">
        <f t="shared" si="120"/>
        <v>0</v>
      </c>
      <c r="D982" s="39" t="str">
        <f t="shared" si="121"/>
        <v/>
      </c>
      <c r="E982" s="37" t="str">
        <f t="shared" si="122"/>
        <v/>
      </c>
      <c r="F982" s="40" t="str">
        <f t="shared" si="123"/>
        <v/>
      </c>
      <c r="G982" s="31" t="str">
        <f t="shared" si="124"/>
        <v/>
      </c>
      <c r="H982" s="38">
        <f t="shared" si="125"/>
        <v>0</v>
      </c>
      <c r="I982" s="38">
        <f t="shared" si="126"/>
        <v>0</v>
      </c>
      <c r="J982" s="100" t="str">
        <f t="shared" si="127"/>
        <v/>
      </c>
    </row>
    <row r="983" spans="2:10" x14ac:dyDescent="0.35">
      <c r="B983" s="4">
        <f t="shared" si="120"/>
        <v>0</v>
      </c>
      <c r="D983" s="39" t="str">
        <f t="shared" si="121"/>
        <v/>
      </c>
      <c r="E983" s="37" t="str">
        <f t="shared" si="122"/>
        <v/>
      </c>
      <c r="F983" s="40" t="str">
        <f t="shared" si="123"/>
        <v/>
      </c>
      <c r="G983" s="31" t="str">
        <f t="shared" si="124"/>
        <v/>
      </c>
      <c r="H983" s="38">
        <f t="shared" si="125"/>
        <v>0</v>
      </c>
      <c r="I983" s="38">
        <f t="shared" si="126"/>
        <v>0</v>
      </c>
      <c r="J983" s="100" t="str">
        <f t="shared" si="127"/>
        <v/>
      </c>
    </row>
    <row r="984" spans="2:10" x14ac:dyDescent="0.35">
      <c r="B984" s="4">
        <f t="shared" si="120"/>
        <v>0</v>
      </c>
      <c r="D984" s="39" t="str">
        <f t="shared" si="121"/>
        <v/>
      </c>
      <c r="E984" s="37" t="str">
        <f t="shared" si="122"/>
        <v/>
      </c>
      <c r="F984" s="40" t="str">
        <f t="shared" si="123"/>
        <v/>
      </c>
      <c r="G984" s="31" t="str">
        <f t="shared" si="124"/>
        <v/>
      </c>
      <c r="H984" s="38">
        <f t="shared" si="125"/>
        <v>0</v>
      </c>
      <c r="I984" s="38">
        <f t="shared" si="126"/>
        <v>0</v>
      </c>
      <c r="J984" s="100" t="str">
        <f t="shared" si="127"/>
        <v/>
      </c>
    </row>
    <row r="985" spans="2:10" x14ac:dyDescent="0.35">
      <c r="B985" s="4">
        <f t="shared" si="120"/>
        <v>0</v>
      </c>
      <c r="D985" s="39" t="str">
        <f t="shared" si="121"/>
        <v/>
      </c>
      <c r="E985" s="37" t="str">
        <f t="shared" si="122"/>
        <v/>
      </c>
      <c r="F985" s="40" t="str">
        <f t="shared" si="123"/>
        <v/>
      </c>
      <c r="G985" s="31" t="str">
        <f t="shared" si="124"/>
        <v/>
      </c>
      <c r="H985" s="38">
        <f t="shared" si="125"/>
        <v>0</v>
      </c>
      <c r="I985" s="38">
        <f t="shared" si="126"/>
        <v>0</v>
      </c>
      <c r="J985" s="100" t="str">
        <f t="shared" si="127"/>
        <v/>
      </c>
    </row>
    <row r="986" spans="2:10" x14ac:dyDescent="0.35">
      <c r="B986" s="4">
        <f t="shared" si="120"/>
        <v>0</v>
      </c>
      <c r="D986" s="39" t="str">
        <f t="shared" si="121"/>
        <v/>
      </c>
      <c r="E986" s="37" t="str">
        <f t="shared" si="122"/>
        <v/>
      </c>
      <c r="F986" s="40" t="str">
        <f t="shared" si="123"/>
        <v/>
      </c>
      <c r="G986" s="31" t="str">
        <f t="shared" si="124"/>
        <v/>
      </c>
      <c r="H986" s="38">
        <f t="shared" si="125"/>
        <v>0</v>
      </c>
      <c r="I986" s="38">
        <f t="shared" si="126"/>
        <v>0</v>
      </c>
      <c r="J986" s="100" t="str">
        <f t="shared" si="127"/>
        <v/>
      </c>
    </row>
    <row r="987" spans="2:10" x14ac:dyDescent="0.35">
      <c r="B987" s="4">
        <f t="shared" si="120"/>
        <v>0</v>
      </c>
      <c r="D987" s="39" t="str">
        <f t="shared" si="121"/>
        <v/>
      </c>
      <c r="E987" s="37" t="str">
        <f t="shared" si="122"/>
        <v/>
      </c>
      <c r="F987" s="40" t="str">
        <f t="shared" si="123"/>
        <v/>
      </c>
      <c r="G987" s="31" t="str">
        <f t="shared" si="124"/>
        <v/>
      </c>
      <c r="H987" s="38">
        <f t="shared" si="125"/>
        <v>0</v>
      </c>
      <c r="I987" s="38">
        <f t="shared" si="126"/>
        <v>0</v>
      </c>
      <c r="J987" s="100" t="str">
        <f t="shared" si="127"/>
        <v/>
      </c>
    </row>
    <row r="988" spans="2:10" x14ac:dyDescent="0.35">
      <c r="B988" s="4">
        <f t="shared" si="120"/>
        <v>0</v>
      </c>
      <c r="D988" s="39" t="str">
        <f t="shared" si="121"/>
        <v/>
      </c>
      <c r="E988" s="37" t="str">
        <f t="shared" si="122"/>
        <v/>
      </c>
      <c r="F988" s="40" t="str">
        <f t="shared" si="123"/>
        <v/>
      </c>
      <c r="G988" s="31" t="str">
        <f t="shared" si="124"/>
        <v/>
      </c>
      <c r="H988" s="38">
        <f t="shared" si="125"/>
        <v>0</v>
      </c>
      <c r="I988" s="38">
        <f t="shared" si="126"/>
        <v>0</v>
      </c>
      <c r="J988" s="100" t="str">
        <f t="shared" si="127"/>
        <v/>
      </c>
    </row>
    <row r="989" spans="2:10" x14ac:dyDescent="0.35">
      <c r="B989" s="4">
        <f t="shared" si="120"/>
        <v>0</v>
      </c>
      <c r="D989" s="39" t="str">
        <f t="shared" si="121"/>
        <v/>
      </c>
      <c r="E989" s="37" t="str">
        <f t="shared" si="122"/>
        <v/>
      </c>
      <c r="F989" s="40" t="str">
        <f t="shared" si="123"/>
        <v/>
      </c>
      <c r="G989" s="31" t="str">
        <f t="shared" si="124"/>
        <v/>
      </c>
      <c r="H989" s="38">
        <f t="shared" si="125"/>
        <v>0</v>
      </c>
      <c r="I989" s="38">
        <f t="shared" si="126"/>
        <v>0</v>
      </c>
      <c r="J989" s="100" t="str">
        <f t="shared" si="127"/>
        <v/>
      </c>
    </row>
    <row r="990" spans="2:10" x14ac:dyDescent="0.35">
      <c r="B990" s="4">
        <f t="shared" si="120"/>
        <v>0</v>
      </c>
      <c r="D990" s="39" t="str">
        <f t="shared" si="121"/>
        <v/>
      </c>
      <c r="E990" s="37" t="str">
        <f t="shared" si="122"/>
        <v/>
      </c>
      <c r="F990" s="40" t="str">
        <f t="shared" si="123"/>
        <v/>
      </c>
      <c r="G990" s="31" t="str">
        <f t="shared" si="124"/>
        <v/>
      </c>
      <c r="H990" s="38">
        <f t="shared" si="125"/>
        <v>0</v>
      </c>
      <c r="I990" s="38">
        <f t="shared" si="126"/>
        <v>0</v>
      </c>
      <c r="J990" s="100" t="str">
        <f t="shared" si="127"/>
        <v/>
      </c>
    </row>
    <row r="991" spans="2:10" x14ac:dyDescent="0.35">
      <c r="B991" s="4">
        <f t="shared" si="120"/>
        <v>0</v>
      </c>
      <c r="D991" s="39" t="str">
        <f t="shared" si="121"/>
        <v/>
      </c>
      <c r="E991" s="37" t="str">
        <f t="shared" si="122"/>
        <v/>
      </c>
      <c r="F991" s="40" t="str">
        <f t="shared" si="123"/>
        <v/>
      </c>
      <c r="G991" s="31" t="str">
        <f t="shared" si="124"/>
        <v/>
      </c>
      <c r="H991" s="38">
        <f t="shared" si="125"/>
        <v>0</v>
      </c>
      <c r="I991" s="38">
        <f t="shared" si="126"/>
        <v>0</v>
      </c>
      <c r="J991" s="100" t="str">
        <f t="shared" si="127"/>
        <v/>
      </c>
    </row>
    <row r="992" spans="2:10" x14ac:dyDescent="0.35">
      <c r="B992" s="4">
        <f t="shared" si="120"/>
        <v>0</v>
      </c>
      <c r="D992" s="39" t="str">
        <f t="shared" si="121"/>
        <v/>
      </c>
      <c r="E992" s="37" t="str">
        <f t="shared" si="122"/>
        <v/>
      </c>
      <c r="F992" s="40" t="str">
        <f t="shared" si="123"/>
        <v/>
      </c>
      <c r="G992" s="31" t="str">
        <f t="shared" si="124"/>
        <v/>
      </c>
      <c r="H992" s="38">
        <f t="shared" si="125"/>
        <v>0</v>
      </c>
      <c r="I992" s="38">
        <f t="shared" si="126"/>
        <v>0</v>
      </c>
      <c r="J992" s="100" t="str">
        <f t="shared" si="127"/>
        <v/>
      </c>
    </row>
    <row r="993" spans="2:10" x14ac:dyDescent="0.35">
      <c r="B993" s="4">
        <f t="shared" si="120"/>
        <v>0</v>
      </c>
      <c r="D993" s="39" t="str">
        <f t="shared" si="121"/>
        <v/>
      </c>
      <c r="E993" s="37" t="str">
        <f t="shared" si="122"/>
        <v/>
      </c>
      <c r="F993" s="40" t="str">
        <f t="shared" si="123"/>
        <v/>
      </c>
      <c r="G993" s="31" t="str">
        <f t="shared" si="124"/>
        <v/>
      </c>
      <c r="H993" s="38">
        <f t="shared" si="125"/>
        <v>0</v>
      </c>
      <c r="I993" s="38">
        <f t="shared" si="126"/>
        <v>0</v>
      </c>
      <c r="J993" s="100" t="str">
        <f t="shared" si="127"/>
        <v/>
      </c>
    </row>
    <row r="994" spans="2:10" x14ac:dyDescent="0.35">
      <c r="B994" s="4">
        <f t="shared" si="120"/>
        <v>0</v>
      </c>
      <c r="D994" s="39" t="str">
        <f t="shared" si="121"/>
        <v/>
      </c>
      <c r="E994" s="37" t="str">
        <f t="shared" si="122"/>
        <v/>
      </c>
      <c r="F994" s="40" t="str">
        <f t="shared" si="123"/>
        <v/>
      </c>
      <c r="G994" s="31" t="str">
        <f t="shared" si="124"/>
        <v/>
      </c>
      <c r="H994" s="38">
        <f t="shared" si="125"/>
        <v>0</v>
      </c>
      <c r="I994" s="38">
        <f t="shared" si="126"/>
        <v>0</v>
      </c>
      <c r="J994" s="100" t="str">
        <f t="shared" si="127"/>
        <v/>
      </c>
    </row>
    <row r="995" spans="2:10" x14ac:dyDescent="0.35">
      <c r="B995" s="4">
        <f t="shared" si="120"/>
        <v>0</v>
      </c>
      <c r="D995" s="39" t="str">
        <f t="shared" si="121"/>
        <v/>
      </c>
      <c r="E995" s="37" t="str">
        <f t="shared" si="122"/>
        <v/>
      </c>
      <c r="F995" s="40" t="str">
        <f t="shared" si="123"/>
        <v/>
      </c>
      <c r="G995" s="31" t="str">
        <f t="shared" si="124"/>
        <v/>
      </c>
      <c r="H995" s="38">
        <f t="shared" si="125"/>
        <v>0</v>
      </c>
      <c r="I995" s="38">
        <f t="shared" si="126"/>
        <v>0</v>
      </c>
      <c r="J995" s="100" t="str">
        <f t="shared" si="127"/>
        <v/>
      </c>
    </row>
    <row r="996" spans="2:10" x14ac:dyDescent="0.35">
      <c r="B996" s="4">
        <f t="shared" si="120"/>
        <v>0</v>
      </c>
      <c r="D996" s="39" t="str">
        <f t="shared" si="121"/>
        <v/>
      </c>
      <c r="E996" s="37" t="str">
        <f t="shared" si="122"/>
        <v/>
      </c>
      <c r="F996" s="40" t="str">
        <f t="shared" si="123"/>
        <v/>
      </c>
      <c r="G996" s="31" t="str">
        <f t="shared" si="124"/>
        <v/>
      </c>
      <c r="H996" s="38">
        <f t="shared" si="125"/>
        <v>0</v>
      </c>
      <c r="I996" s="38">
        <f t="shared" si="126"/>
        <v>0</v>
      </c>
      <c r="J996" s="100" t="str">
        <f t="shared" si="127"/>
        <v/>
      </c>
    </row>
    <row r="997" spans="2:10" x14ac:dyDescent="0.35">
      <c r="B997" s="4">
        <f t="shared" ref="B997:B1000" si="128">IF(E997="",0,1)</f>
        <v>0</v>
      </c>
      <c r="D997" s="39" t="str">
        <f t="shared" ref="D997:D1000" si="129">IF(E996="","",D996+1)</f>
        <v/>
      </c>
      <c r="E997" s="37" t="str">
        <f t="shared" si="122"/>
        <v/>
      </c>
      <c r="F997" s="40" t="str">
        <f t="shared" si="123"/>
        <v/>
      </c>
      <c r="G997" s="31" t="str">
        <f t="shared" si="124"/>
        <v/>
      </c>
      <c r="H997" s="38">
        <f t="shared" si="125"/>
        <v>0</v>
      </c>
      <c r="I997" s="38">
        <f t="shared" si="126"/>
        <v>0</v>
      </c>
      <c r="J997" s="100" t="str">
        <f t="shared" si="127"/>
        <v/>
      </c>
    </row>
    <row r="998" spans="2:10" x14ac:dyDescent="0.35">
      <c r="B998" s="4">
        <f t="shared" si="128"/>
        <v>0</v>
      </c>
      <c r="D998" s="39" t="str">
        <f t="shared" si="129"/>
        <v/>
      </c>
      <c r="E998" s="37" t="str">
        <f t="shared" si="122"/>
        <v/>
      </c>
      <c r="F998" s="40" t="str">
        <f t="shared" si="123"/>
        <v/>
      </c>
      <c r="G998" s="31" t="str">
        <f t="shared" si="124"/>
        <v/>
      </c>
      <c r="H998" s="38">
        <f t="shared" si="125"/>
        <v>0</v>
      </c>
      <c r="I998" s="38">
        <f t="shared" si="126"/>
        <v>0</v>
      </c>
      <c r="J998" s="100" t="str">
        <f t="shared" si="127"/>
        <v/>
      </c>
    </row>
    <row r="999" spans="2:10" x14ac:dyDescent="0.35">
      <c r="B999" s="4">
        <f t="shared" si="128"/>
        <v>0</v>
      </c>
      <c r="D999" s="39" t="str">
        <f t="shared" si="129"/>
        <v/>
      </c>
      <c r="E999" s="37" t="str">
        <f t="shared" si="122"/>
        <v/>
      </c>
      <c r="F999" s="40" t="str">
        <f t="shared" si="123"/>
        <v/>
      </c>
      <c r="G999" s="31" t="str">
        <f t="shared" si="124"/>
        <v/>
      </c>
      <c r="H999" s="38">
        <f t="shared" si="125"/>
        <v>0</v>
      </c>
      <c r="I999" s="38">
        <f t="shared" si="126"/>
        <v>0</v>
      </c>
      <c r="J999" s="100" t="str">
        <f t="shared" si="127"/>
        <v/>
      </c>
    </row>
    <row r="1000" spans="2:10" x14ac:dyDescent="0.35">
      <c r="B1000" s="4">
        <f t="shared" si="128"/>
        <v>0</v>
      </c>
      <c r="D1000" s="39" t="str">
        <f t="shared" si="129"/>
        <v/>
      </c>
      <c r="E1000" s="37" t="str">
        <f t="shared" si="122"/>
        <v/>
      </c>
      <c r="F1000" s="40" t="str">
        <f t="shared" si="123"/>
        <v/>
      </c>
      <c r="G1000" s="31" t="str">
        <f t="shared" si="124"/>
        <v/>
      </c>
      <c r="H1000" s="38">
        <f t="shared" si="125"/>
        <v>0</v>
      </c>
      <c r="I1000" s="38">
        <f t="shared" si="126"/>
        <v>0</v>
      </c>
      <c r="J1000" s="100" t="str">
        <f t="shared" si="127"/>
        <v/>
      </c>
    </row>
    <row r="1001" spans="2:10" x14ac:dyDescent="0.35"/>
  </sheetData>
  <sheetProtection algorithmName="SHA-512" hashValue="p6YslD/A3vSxbD0zXFMMVC8fNvDXxl8o/ogYuTnwPPNJwoawv1TO4fT4uW3MTAzQbX5x0zk310eytst/BHUvgw==" saltValue="Hpdv1hR3NH11rHXmSz3eYg==" spinCount="100000" sheet="1" objects="1" scenarios="1"/>
  <autoFilter ref="D7:J1000" xr:uid="{00000000-0001-0000-0200-000000000000}"/>
  <mergeCells count="5">
    <mergeCell ref="D2:J2"/>
    <mergeCell ref="D3:J3"/>
    <mergeCell ref="D4:J4"/>
    <mergeCell ref="D5:J5"/>
    <mergeCell ref="D1:F1"/>
  </mergeCells>
  <conditionalFormatting sqref="E8">
    <cfRule type="containsText" dxfId="29" priority="2" operator="containsText" text="Cek Periode">
      <formula>NOT(ISERROR(SEARCH("Cek Periode",E8)))</formula>
    </cfRule>
  </conditionalFormatting>
  <conditionalFormatting sqref="E9:J1000">
    <cfRule type="expression" dxfId="28" priority="1">
      <formula>$G9="Penyesuaian Saldo Akhir Bulan"</formula>
    </cfRule>
  </conditionalFormatting>
  <dataValidations xWindow="750" yWindow="281" count="1">
    <dataValidation type="list" allowBlank="1" showInputMessage="1" showErrorMessage="1" errorTitle="Error !!" error="Pilih Salah Satu!_x000a__x000a_Help: maulana.satria.n03@gmail.com" promptTitle="Pilih Salah Satu !" prompt="Created By:_x000a_Maulana Satria N" sqref="L3" xr:uid="{00000000-0002-0000-0200-000000000000}">
      <formula1>KodeAkun</formula1>
    </dataValidation>
  </dataValidations>
  <hyperlinks>
    <hyperlink ref="D1" location="Awal!A1" display="Kembali ke Halaman Awal" xr:uid="{0A026DB9-BFB6-477E-B450-C0D3F0FF9A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EJ143"/>
  <sheetViews>
    <sheetView showGridLines="0" zoomScale="85" zoomScaleNormal="85" workbookViewId="0">
      <pane ySplit="7" topLeftCell="A8" activePane="bottomLeft" state="frozen"/>
      <selection pane="bottomLeft" activeCell="A8" sqref="A8"/>
    </sheetView>
  </sheetViews>
  <sheetFormatPr defaultColWidth="0" defaultRowHeight="12.5" zeroHeight="1" outlineLevelCol="1" x14ac:dyDescent="0.25"/>
  <cols>
    <col min="1" max="1" width="3.1796875" style="5" customWidth="1"/>
    <col min="2" max="2" width="7" style="9" customWidth="1"/>
    <col min="3" max="3" width="48.453125" style="5" bestFit="1" customWidth="1"/>
    <col min="4" max="4" width="6.1796875" style="5" hidden="1" customWidth="1" outlineLevel="1"/>
    <col min="5" max="5" width="7.1796875" style="5" hidden="1" customWidth="1" outlineLevel="1"/>
    <col min="6" max="9" width="15.7265625" style="10" hidden="1" customWidth="1" outlineLevel="1"/>
    <col min="10" max="10" width="15.7265625" style="10" customWidth="1" collapsed="1"/>
    <col min="11" max="19" width="15.7265625" style="10" customWidth="1"/>
    <col min="20" max="20" width="3.7265625" style="5" customWidth="1"/>
    <col min="21" max="23" width="0" style="5" hidden="1"/>
    <col min="24" max="16364" width="9.1796875" style="5" hidden="1"/>
    <col min="16365" max="16384" width="0" style="5" hidden="1"/>
  </cols>
  <sheetData>
    <row r="1" spans="2:19" ht="13" thickBot="1" x14ac:dyDescent="0.3">
      <c r="B1" s="139" t="s">
        <v>161</v>
      </c>
      <c r="C1" s="139"/>
      <c r="D1" s="139"/>
    </row>
    <row r="2" spans="2:19" ht="13" x14ac:dyDescent="0.25">
      <c r="B2" s="130" t="str">
        <f>Awal!E4</f>
        <v>( -- Nama Instansi -- )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41"/>
    </row>
    <row r="3" spans="2:19" ht="13" x14ac:dyDescent="0.25">
      <c r="B3" s="133" t="s">
        <v>88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42"/>
    </row>
    <row r="4" spans="2:19" ht="13" thickBot="1" x14ac:dyDescent="0.3">
      <c r="B4" s="143" t="str">
        <f>"Periode "&amp;Awal!E5&amp;" "&amp;Awal!F5&amp;" - "&amp;Awal!E6&amp;" "&amp;Awal!F6</f>
        <v>Periode Januari 2021 - Desember 2021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2:19" x14ac:dyDescent="0.25"/>
    <row r="6" spans="2:19" ht="13" x14ac:dyDescent="0.25">
      <c r="B6" s="119" t="s">
        <v>12</v>
      </c>
      <c r="C6" s="119" t="s">
        <v>13</v>
      </c>
      <c r="D6" s="119" t="s">
        <v>15</v>
      </c>
      <c r="E6" s="119" t="s">
        <v>14</v>
      </c>
      <c r="F6" s="140" t="s">
        <v>81</v>
      </c>
      <c r="G6" s="140"/>
      <c r="H6" s="42"/>
      <c r="I6" s="42"/>
      <c r="J6" s="140" t="s">
        <v>89</v>
      </c>
      <c r="K6" s="140"/>
      <c r="L6" s="140" t="s">
        <v>90</v>
      </c>
      <c r="M6" s="140"/>
      <c r="N6" s="140" t="s">
        <v>91</v>
      </c>
      <c r="O6" s="140"/>
      <c r="P6" s="140" t="s">
        <v>92</v>
      </c>
      <c r="Q6" s="140"/>
      <c r="R6" s="140" t="s">
        <v>93</v>
      </c>
      <c r="S6" s="140"/>
    </row>
    <row r="7" spans="2:19" ht="13" x14ac:dyDescent="0.25">
      <c r="B7" s="119"/>
      <c r="C7" s="119"/>
      <c r="D7" s="119"/>
      <c r="E7" s="119"/>
      <c r="F7" s="42" t="s">
        <v>17</v>
      </c>
      <c r="G7" s="42" t="s">
        <v>18</v>
      </c>
      <c r="H7" s="42" t="s">
        <v>17</v>
      </c>
      <c r="I7" s="42" t="s">
        <v>18</v>
      </c>
      <c r="J7" s="42" t="s">
        <v>17</v>
      </c>
      <c r="K7" s="42" t="s">
        <v>18</v>
      </c>
      <c r="L7" s="42" t="s">
        <v>17</v>
      </c>
      <c r="M7" s="42" t="s">
        <v>18</v>
      </c>
      <c r="N7" s="42" t="s">
        <v>17</v>
      </c>
      <c r="O7" s="42" t="s">
        <v>18</v>
      </c>
      <c r="P7" s="42" t="s">
        <v>17</v>
      </c>
      <c r="Q7" s="42" t="s">
        <v>18</v>
      </c>
      <c r="R7" s="42" t="s">
        <v>17</v>
      </c>
      <c r="S7" s="42" t="s">
        <v>18</v>
      </c>
    </row>
    <row r="8" spans="2:19" s="6" customFormat="1" ht="13" x14ac:dyDescent="0.3">
      <c r="B8" s="47" t="str">
        <f>IF(AKUN!B7="","",AKUN!B7)</f>
        <v>1-000</v>
      </c>
      <c r="C8" s="29" t="str">
        <f t="shared" ref="C8:C52" si="0">IF(B8="","",VLOOKUP(B8,T_Akun,2,0))</f>
        <v>AKTIVA</v>
      </c>
      <c r="D8" s="29" t="str">
        <f t="shared" ref="D8:D52" si="1">IF(B8="","",VLOOKUP(B8,T_Akun,4,0))</f>
        <v>Db</v>
      </c>
      <c r="E8" s="29" t="str">
        <f t="shared" ref="E8:E52" si="2">IF(B8="","",VLOOKUP(B8,T_Akun,3,0))</f>
        <v>Nrc</v>
      </c>
      <c r="F8" s="44">
        <f t="shared" ref="F8:F52" si="3">IF(B8="","",VLOOKUP(B8,T_Akun,5,0))</f>
        <v>0</v>
      </c>
      <c r="G8" s="44">
        <f t="shared" ref="G8:G52" si="4">IF(B8="","",VLOOKUP(B8,T_Akun,6,0))</f>
        <v>0</v>
      </c>
      <c r="H8" s="44">
        <f>SUMIF(JURNAL!B:B,'Neraca Lajur'!B8,JURNAL!$M:$M)</f>
        <v>0</v>
      </c>
      <c r="I8" s="44">
        <f t="shared" ref="I8:I52" si="5">SUMIF(KBNS,B8,JKredit)</f>
        <v>0</v>
      </c>
      <c r="J8" s="44">
        <f>IF(D8="Db",F8+H8-G8-I8,0)</f>
        <v>0</v>
      </c>
      <c r="K8" s="44">
        <f>IF(D8="Kr",G8+I8-F8-H8,0)</f>
        <v>0</v>
      </c>
      <c r="L8" s="44">
        <f t="shared" ref="L8:L52" si="6">SUMIF(KBPny,B8,JDebet)</f>
        <v>0</v>
      </c>
      <c r="M8" s="44">
        <f t="shared" ref="M8:M52" si="7">SUMIF(KBPny,B8,JKredit)</f>
        <v>0</v>
      </c>
      <c r="N8" s="44">
        <f>IF(D8="Db",J8+L8-K8-M8,0)</f>
        <v>0</v>
      </c>
      <c r="O8" s="44">
        <f>IF(D8="Kr",K8+M8-J8-L8,0)</f>
        <v>0</v>
      </c>
      <c r="P8" s="44">
        <f>IF(E8="LR",N8,0)</f>
        <v>0</v>
      </c>
      <c r="Q8" s="44">
        <f>IF(E8="LR",O8,0)</f>
        <v>0</v>
      </c>
      <c r="R8" s="44">
        <f>IF(E8="NRC",N8,0)</f>
        <v>0</v>
      </c>
      <c r="S8" s="44">
        <f>IF(E8="NRC",O8,0)</f>
        <v>0</v>
      </c>
    </row>
    <row r="9" spans="2:19" s="88" customFormat="1" ht="13" x14ac:dyDescent="0.3">
      <c r="B9" s="86" t="str">
        <f>IF(AKUN!B8="","",AKUN!B8)</f>
        <v>1-100</v>
      </c>
      <c r="C9" s="84" t="str">
        <f t="shared" si="0"/>
        <v>Aktiva Lancar</v>
      </c>
      <c r="D9" s="84" t="str">
        <f t="shared" si="1"/>
        <v>Db</v>
      </c>
      <c r="E9" s="84" t="str">
        <f t="shared" si="2"/>
        <v>Nrc</v>
      </c>
      <c r="F9" s="87">
        <f t="shared" si="3"/>
        <v>0</v>
      </c>
      <c r="G9" s="87">
        <f t="shared" si="4"/>
        <v>0</v>
      </c>
      <c r="H9" s="87">
        <f>SUMIF(JURNAL!B:B,'Neraca Lajur'!B9,JURNAL!$M:$M)</f>
        <v>0</v>
      </c>
      <c r="I9" s="87">
        <f t="shared" si="5"/>
        <v>0</v>
      </c>
      <c r="J9" s="87">
        <f t="shared" ref="J9:J53" si="8">IF(D9="Db",F9+H9-G9-I9,0)</f>
        <v>0</v>
      </c>
      <c r="K9" s="87">
        <f t="shared" ref="K9:K53" si="9">IF(D9="Kr",G9+I9-F9-H9,0)</f>
        <v>0</v>
      </c>
      <c r="L9" s="87">
        <f t="shared" si="6"/>
        <v>0</v>
      </c>
      <c r="M9" s="87">
        <f t="shared" si="7"/>
        <v>0</v>
      </c>
      <c r="N9" s="87">
        <f t="shared" ref="N9:N53" si="10">IF(D9="Db",J9+L9-K9-M9,0)</f>
        <v>0</v>
      </c>
      <c r="O9" s="87">
        <f t="shared" ref="O9:O53" si="11">IF(D9="Kr",K9+M9-J9-L9,0)</f>
        <v>0</v>
      </c>
      <c r="P9" s="87">
        <f t="shared" ref="P9:P53" si="12">IF(E9="LR",N9,0)</f>
        <v>0</v>
      </c>
      <c r="Q9" s="87">
        <f t="shared" ref="Q9:Q53" si="13">IF(E9="LR",O9,0)</f>
        <v>0</v>
      </c>
      <c r="R9" s="87">
        <f t="shared" ref="R9:R53" si="14">IF(E9="NRC",N9,0)</f>
        <v>0</v>
      </c>
      <c r="S9" s="87">
        <f t="shared" ref="S9:S53" si="15">IF(E9="NRC",O9,0)</f>
        <v>0</v>
      </c>
    </row>
    <row r="10" spans="2:19" x14ac:dyDescent="0.25">
      <c r="B10" s="40" t="str">
        <f>IF(AKUN!B9="","",AKUN!B9)</f>
        <v>1-110</v>
      </c>
      <c r="C10" s="31" t="str">
        <f t="shared" si="0"/>
        <v>Kas</v>
      </c>
      <c r="D10" s="31" t="str">
        <f t="shared" si="1"/>
        <v>Db</v>
      </c>
      <c r="E10" s="31" t="str">
        <f t="shared" si="2"/>
        <v>Nrc</v>
      </c>
      <c r="F10" s="43">
        <f t="shared" si="3"/>
        <v>0</v>
      </c>
      <c r="G10" s="43">
        <f t="shared" si="4"/>
        <v>0</v>
      </c>
      <c r="H10" s="43">
        <f>SUMIF(JURNAL!B:B,'Neraca Lajur'!B10,JURNAL!$M:$M)</f>
        <v>0</v>
      </c>
      <c r="I10" s="43">
        <f t="shared" si="5"/>
        <v>0</v>
      </c>
      <c r="J10" s="43">
        <f t="shared" si="8"/>
        <v>0</v>
      </c>
      <c r="K10" s="43">
        <f t="shared" si="9"/>
        <v>0</v>
      </c>
      <c r="L10" s="43">
        <f t="shared" si="6"/>
        <v>0</v>
      </c>
      <c r="M10" s="43">
        <f t="shared" si="7"/>
        <v>0</v>
      </c>
      <c r="N10" s="43">
        <f t="shared" si="10"/>
        <v>0</v>
      </c>
      <c r="O10" s="43">
        <f t="shared" si="11"/>
        <v>0</v>
      </c>
      <c r="P10" s="43">
        <f t="shared" si="12"/>
        <v>0</v>
      </c>
      <c r="Q10" s="43">
        <f t="shared" si="13"/>
        <v>0</v>
      </c>
      <c r="R10" s="43">
        <f t="shared" si="14"/>
        <v>0</v>
      </c>
      <c r="S10" s="43">
        <f t="shared" si="15"/>
        <v>0</v>
      </c>
    </row>
    <row r="11" spans="2:19" x14ac:dyDescent="0.25">
      <c r="B11" s="40" t="str">
        <f>IF(AKUN!B10="","",AKUN!B10)</f>
        <v>1-120</v>
      </c>
      <c r="C11" s="31" t="str">
        <f t="shared" ref="C11:C19" si="16">IF(B11="","",VLOOKUP(B11,T_Akun,2,0))</f>
        <v>Bank BRI</v>
      </c>
      <c r="D11" s="31" t="str">
        <f t="shared" ref="D11:D19" si="17">IF(B11="","",VLOOKUP(B11,T_Akun,4,0))</f>
        <v>Db</v>
      </c>
      <c r="E11" s="31" t="str">
        <f t="shared" ref="E11:E19" si="18">IF(B11="","",VLOOKUP(B11,T_Akun,3,0))</f>
        <v>Nrc</v>
      </c>
      <c r="F11" s="43">
        <f t="shared" ref="F11:F19" si="19">IF(B11="","",VLOOKUP(B11,T_Akun,5,0))</f>
        <v>0</v>
      </c>
      <c r="G11" s="43">
        <f t="shared" ref="G11:G19" si="20">IF(B11="","",VLOOKUP(B11,T_Akun,6,0))</f>
        <v>0</v>
      </c>
      <c r="H11" s="43">
        <f>SUMIF(JURNAL!B:B,'Neraca Lajur'!B11,JURNAL!$M:$M)</f>
        <v>0</v>
      </c>
      <c r="I11" s="43">
        <f t="shared" ref="I11:I19" si="21">SUMIF(KBNS,B11,JKredit)</f>
        <v>0</v>
      </c>
      <c r="J11" s="43">
        <f t="shared" ref="J11:J19" si="22">IF(D11="Db",F11+H11-G11-I11,0)</f>
        <v>0</v>
      </c>
      <c r="K11" s="43">
        <f t="shared" ref="K11:K19" si="23">IF(D11="Kr",G11+I11-F11-H11,0)</f>
        <v>0</v>
      </c>
      <c r="L11" s="43">
        <f t="shared" ref="L11:L19" si="24">SUMIF(KBPny,B11,JDebet)</f>
        <v>0</v>
      </c>
      <c r="M11" s="43">
        <f t="shared" ref="M11:M19" si="25">SUMIF(KBPny,B11,JKredit)</f>
        <v>0</v>
      </c>
      <c r="N11" s="43">
        <f t="shared" ref="N11:N19" si="26">IF(D11="Db",J11+L11-K11-M11,0)</f>
        <v>0</v>
      </c>
      <c r="O11" s="43">
        <f t="shared" ref="O11:O19" si="27">IF(D11="Kr",K11+M11-J11-L11,0)</f>
        <v>0</v>
      </c>
      <c r="P11" s="43">
        <f t="shared" ref="P11:P19" si="28">IF(E11="LR",N11,0)</f>
        <v>0</v>
      </c>
      <c r="Q11" s="43">
        <f t="shared" ref="Q11:Q19" si="29">IF(E11="LR",O11,0)</f>
        <v>0</v>
      </c>
      <c r="R11" s="43">
        <f t="shared" ref="R11:R19" si="30">IF(E11="NRC",N11,0)</f>
        <v>0</v>
      </c>
      <c r="S11" s="43">
        <f t="shared" ref="S11:S19" si="31">IF(E11="NRC",O11,0)</f>
        <v>0</v>
      </c>
    </row>
    <row r="12" spans="2:19" x14ac:dyDescent="0.25">
      <c r="B12" s="40" t="str">
        <f>IF(AKUN!B11="","",AKUN!B11)</f>
        <v>1-121</v>
      </c>
      <c r="C12" s="31" t="str">
        <f t="shared" si="16"/>
        <v>Bank BTN</v>
      </c>
      <c r="D12" s="31" t="str">
        <f t="shared" si="17"/>
        <v>Db</v>
      </c>
      <c r="E12" s="31" t="str">
        <f t="shared" si="18"/>
        <v>Nrc</v>
      </c>
      <c r="F12" s="43">
        <f t="shared" si="19"/>
        <v>0</v>
      </c>
      <c r="G12" s="43">
        <f t="shared" si="20"/>
        <v>0</v>
      </c>
      <c r="H12" s="43">
        <f>SUMIF(JURNAL!B:B,'Neraca Lajur'!B12,JURNAL!$M:$M)</f>
        <v>0</v>
      </c>
      <c r="I12" s="43">
        <f t="shared" si="21"/>
        <v>0</v>
      </c>
      <c r="J12" s="43">
        <f t="shared" si="22"/>
        <v>0</v>
      </c>
      <c r="K12" s="43">
        <f t="shared" si="23"/>
        <v>0</v>
      </c>
      <c r="L12" s="43">
        <f t="shared" si="24"/>
        <v>0</v>
      </c>
      <c r="M12" s="43">
        <f t="shared" si="25"/>
        <v>0</v>
      </c>
      <c r="N12" s="43">
        <f t="shared" si="26"/>
        <v>0</v>
      </c>
      <c r="O12" s="43">
        <f t="shared" si="27"/>
        <v>0</v>
      </c>
      <c r="P12" s="43">
        <f t="shared" si="28"/>
        <v>0</v>
      </c>
      <c r="Q12" s="43">
        <f t="shared" si="29"/>
        <v>0</v>
      </c>
      <c r="R12" s="43">
        <f t="shared" si="30"/>
        <v>0</v>
      </c>
      <c r="S12" s="43">
        <f t="shared" si="31"/>
        <v>0</v>
      </c>
    </row>
    <row r="13" spans="2:19" x14ac:dyDescent="0.25">
      <c r="B13" s="40" t="str">
        <f>IF(AKUN!B12="","",AKUN!B12)</f>
        <v>1-122</v>
      </c>
      <c r="C13" s="31" t="str">
        <f t="shared" si="16"/>
        <v>Bank BSI</v>
      </c>
      <c r="D13" s="31" t="str">
        <f t="shared" si="17"/>
        <v>Db</v>
      </c>
      <c r="E13" s="31" t="str">
        <f t="shared" si="18"/>
        <v>Nrc</v>
      </c>
      <c r="F13" s="43">
        <f t="shared" si="19"/>
        <v>0</v>
      </c>
      <c r="G13" s="43">
        <f t="shared" si="20"/>
        <v>0</v>
      </c>
      <c r="H13" s="43">
        <f>SUMIF(JURNAL!B:B,'Neraca Lajur'!B13,JURNAL!$M:$M)</f>
        <v>0</v>
      </c>
      <c r="I13" s="43">
        <f t="shared" si="21"/>
        <v>0</v>
      </c>
      <c r="J13" s="43">
        <f t="shared" si="22"/>
        <v>0</v>
      </c>
      <c r="K13" s="43">
        <f t="shared" si="23"/>
        <v>0</v>
      </c>
      <c r="L13" s="43">
        <f t="shared" si="24"/>
        <v>0</v>
      </c>
      <c r="M13" s="43">
        <f t="shared" si="25"/>
        <v>0</v>
      </c>
      <c r="N13" s="43">
        <f t="shared" si="26"/>
        <v>0</v>
      </c>
      <c r="O13" s="43">
        <f t="shared" si="27"/>
        <v>0</v>
      </c>
      <c r="P13" s="43">
        <f t="shared" si="28"/>
        <v>0</v>
      </c>
      <c r="Q13" s="43">
        <f t="shared" si="29"/>
        <v>0</v>
      </c>
      <c r="R13" s="43">
        <f t="shared" si="30"/>
        <v>0</v>
      </c>
      <c r="S13" s="43">
        <f t="shared" si="31"/>
        <v>0</v>
      </c>
    </row>
    <row r="14" spans="2:19" x14ac:dyDescent="0.25">
      <c r="B14" s="40" t="str">
        <f>IF(AKUN!B13="","",AKUN!B13)</f>
        <v>1-130</v>
      </c>
      <c r="C14" s="31" t="str">
        <f t="shared" si="16"/>
        <v>Tunggakan Mahasiswa</v>
      </c>
      <c r="D14" s="31" t="str">
        <f t="shared" si="17"/>
        <v>Db</v>
      </c>
      <c r="E14" s="31" t="str">
        <f t="shared" si="18"/>
        <v>Nrc</v>
      </c>
      <c r="F14" s="43">
        <f t="shared" si="19"/>
        <v>0</v>
      </c>
      <c r="G14" s="43">
        <f t="shared" si="20"/>
        <v>0</v>
      </c>
      <c r="H14" s="43">
        <f>SUMIF(JURNAL!B:B,'Neraca Lajur'!B14,JURNAL!$M:$M)</f>
        <v>0</v>
      </c>
      <c r="I14" s="43">
        <f t="shared" si="21"/>
        <v>0</v>
      </c>
      <c r="J14" s="43">
        <f t="shared" si="22"/>
        <v>0</v>
      </c>
      <c r="K14" s="43">
        <f t="shared" si="23"/>
        <v>0</v>
      </c>
      <c r="L14" s="43">
        <f t="shared" si="24"/>
        <v>0</v>
      </c>
      <c r="M14" s="43">
        <f t="shared" si="25"/>
        <v>0</v>
      </c>
      <c r="N14" s="43">
        <f t="shared" si="26"/>
        <v>0</v>
      </c>
      <c r="O14" s="43">
        <f t="shared" si="27"/>
        <v>0</v>
      </c>
      <c r="P14" s="43">
        <f t="shared" si="28"/>
        <v>0</v>
      </c>
      <c r="Q14" s="43">
        <f t="shared" si="29"/>
        <v>0</v>
      </c>
      <c r="R14" s="43">
        <f t="shared" si="30"/>
        <v>0</v>
      </c>
      <c r="S14" s="43">
        <f t="shared" si="31"/>
        <v>0</v>
      </c>
    </row>
    <row r="15" spans="2:19" x14ac:dyDescent="0.25">
      <c r="B15" s="40" t="str">
        <f>IF(AKUN!B14="","",AKUN!B14)</f>
        <v>1-131</v>
      </c>
      <c r="C15" s="31" t="str">
        <f t="shared" si="16"/>
        <v>Penyisihan Tungg. Mahasiswa</v>
      </c>
      <c r="D15" s="31" t="str">
        <f t="shared" si="17"/>
        <v>Db</v>
      </c>
      <c r="E15" s="31" t="str">
        <f t="shared" si="18"/>
        <v>Nrc</v>
      </c>
      <c r="F15" s="43">
        <f t="shared" si="19"/>
        <v>0</v>
      </c>
      <c r="G15" s="43">
        <f t="shared" si="20"/>
        <v>0</v>
      </c>
      <c r="H15" s="43">
        <f>SUMIF(JURNAL!B:B,'Neraca Lajur'!B15,JURNAL!$M:$M)</f>
        <v>0</v>
      </c>
      <c r="I15" s="43">
        <f t="shared" si="21"/>
        <v>0</v>
      </c>
      <c r="J15" s="43">
        <f t="shared" si="22"/>
        <v>0</v>
      </c>
      <c r="K15" s="43">
        <f t="shared" si="23"/>
        <v>0</v>
      </c>
      <c r="L15" s="43">
        <f t="shared" si="24"/>
        <v>0</v>
      </c>
      <c r="M15" s="43">
        <f t="shared" si="25"/>
        <v>0</v>
      </c>
      <c r="N15" s="43">
        <f t="shared" si="26"/>
        <v>0</v>
      </c>
      <c r="O15" s="43">
        <f t="shared" si="27"/>
        <v>0</v>
      </c>
      <c r="P15" s="43">
        <f t="shared" si="28"/>
        <v>0</v>
      </c>
      <c r="Q15" s="43">
        <f t="shared" si="29"/>
        <v>0</v>
      </c>
      <c r="R15" s="43">
        <f t="shared" si="30"/>
        <v>0</v>
      </c>
      <c r="S15" s="43">
        <f t="shared" si="31"/>
        <v>0</v>
      </c>
    </row>
    <row r="16" spans="2:19" x14ac:dyDescent="0.25">
      <c r="B16" s="40" t="str">
        <f>IF(AKUN!B15="","",AKUN!B15)</f>
        <v>1-135</v>
      </c>
      <c r="C16" s="31" t="str">
        <f t="shared" ref="C16" si="32">IF(B16="","",VLOOKUP(B16,T_Akun,2,0))</f>
        <v>Piutang Karyawan dan Dosen</v>
      </c>
      <c r="D16" s="31" t="str">
        <f t="shared" ref="D16" si="33">IF(B16="","",VLOOKUP(B16,T_Akun,4,0))</f>
        <v>Db</v>
      </c>
      <c r="E16" s="31" t="str">
        <f t="shared" ref="E16" si="34">IF(B16="","",VLOOKUP(B16,T_Akun,3,0))</f>
        <v>Nrc</v>
      </c>
      <c r="F16" s="43">
        <f t="shared" ref="F16" si="35">IF(B16="","",VLOOKUP(B16,T_Akun,5,0))</f>
        <v>0</v>
      </c>
      <c r="G16" s="43">
        <f t="shared" ref="G16" si="36">IF(B16="","",VLOOKUP(B16,T_Akun,6,0))</f>
        <v>0</v>
      </c>
      <c r="H16" s="43">
        <f>SUMIF(JURNAL!B:B,'Neraca Lajur'!B16,JURNAL!$M:$M)</f>
        <v>0</v>
      </c>
      <c r="I16" s="43">
        <f t="shared" ref="I16" si="37">SUMIF(KBNS,B16,JKredit)</f>
        <v>0</v>
      </c>
      <c r="J16" s="43">
        <f t="shared" ref="J16" si="38">IF(D16="Db",F16+H16-G16-I16,0)</f>
        <v>0</v>
      </c>
      <c r="K16" s="43">
        <f t="shared" ref="K16" si="39">IF(D16="Kr",G16+I16-F16-H16,0)</f>
        <v>0</v>
      </c>
      <c r="L16" s="43">
        <f t="shared" ref="L16" si="40">SUMIF(KBPny,B16,JDebet)</f>
        <v>0</v>
      </c>
      <c r="M16" s="43">
        <f t="shared" ref="M16" si="41">SUMIF(KBPny,B16,JKredit)</f>
        <v>0</v>
      </c>
      <c r="N16" s="43">
        <f t="shared" ref="N16" si="42">IF(D16="Db",J16+L16-K16-M16,0)</f>
        <v>0</v>
      </c>
      <c r="O16" s="43">
        <f t="shared" ref="O16" si="43">IF(D16="Kr",K16+M16-J16-L16,0)</f>
        <v>0</v>
      </c>
      <c r="P16" s="43">
        <f t="shared" ref="P16" si="44">IF(E16="LR",N16,0)</f>
        <v>0</v>
      </c>
      <c r="Q16" s="43">
        <f t="shared" ref="Q16" si="45">IF(E16="LR",O16,0)</f>
        <v>0</v>
      </c>
      <c r="R16" s="43">
        <f t="shared" ref="R16" si="46">IF(E16="NRC",N16,0)</f>
        <v>0</v>
      </c>
      <c r="S16" s="43">
        <f t="shared" ref="S16" si="47">IF(E16="NRC",O16,0)</f>
        <v>0</v>
      </c>
    </row>
    <row r="17" spans="2:19" x14ac:dyDescent="0.25">
      <c r="B17" s="40" t="str">
        <f>IF(AKUN!B16="","",AKUN!B16)</f>
        <v>1-136</v>
      </c>
      <c r="C17" s="31" t="str">
        <f t="shared" si="16"/>
        <v>Piutang Pihak Ketiga</v>
      </c>
      <c r="D17" s="31" t="str">
        <f t="shared" si="17"/>
        <v>Db</v>
      </c>
      <c r="E17" s="31" t="str">
        <f t="shared" si="18"/>
        <v>Nrc</v>
      </c>
      <c r="F17" s="43">
        <f t="shared" si="19"/>
        <v>0</v>
      </c>
      <c r="G17" s="43">
        <f t="shared" si="20"/>
        <v>0</v>
      </c>
      <c r="H17" s="43">
        <f>SUMIF(JURNAL!B:B,'Neraca Lajur'!B17,JURNAL!$M:$M)</f>
        <v>0</v>
      </c>
      <c r="I17" s="43">
        <f t="shared" si="21"/>
        <v>0</v>
      </c>
      <c r="J17" s="43">
        <f t="shared" si="22"/>
        <v>0</v>
      </c>
      <c r="K17" s="43">
        <f t="shared" si="23"/>
        <v>0</v>
      </c>
      <c r="L17" s="43">
        <f t="shared" si="24"/>
        <v>0</v>
      </c>
      <c r="M17" s="43">
        <f t="shared" si="25"/>
        <v>0</v>
      </c>
      <c r="N17" s="43">
        <f t="shared" si="26"/>
        <v>0</v>
      </c>
      <c r="O17" s="43">
        <f t="shared" si="27"/>
        <v>0</v>
      </c>
      <c r="P17" s="43">
        <f t="shared" si="28"/>
        <v>0</v>
      </c>
      <c r="Q17" s="43">
        <f t="shared" si="29"/>
        <v>0</v>
      </c>
      <c r="R17" s="43">
        <f t="shared" si="30"/>
        <v>0</v>
      </c>
      <c r="S17" s="43">
        <f t="shared" si="31"/>
        <v>0</v>
      </c>
    </row>
    <row r="18" spans="2:19" x14ac:dyDescent="0.25">
      <c r="B18" s="40" t="str">
        <f>IF(AKUN!B17="","",AKUN!B17)</f>
        <v>1-140</v>
      </c>
      <c r="C18" s="31" t="str">
        <f t="shared" si="16"/>
        <v>Perlengkapan Kantor/Kampus</v>
      </c>
      <c r="D18" s="31" t="str">
        <f t="shared" si="17"/>
        <v>Db</v>
      </c>
      <c r="E18" s="31" t="str">
        <f t="shared" si="18"/>
        <v>Nrc</v>
      </c>
      <c r="F18" s="43">
        <f t="shared" si="19"/>
        <v>0</v>
      </c>
      <c r="G18" s="43">
        <f t="shared" si="20"/>
        <v>0</v>
      </c>
      <c r="H18" s="43">
        <f>SUMIF(JURNAL!B:B,'Neraca Lajur'!B18,JURNAL!$M:$M)</f>
        <v>0</v>
      </c>
      <c r="I18" s="43">
        <f t="shared" si="21"/>
        <v>0</v>
      </c>
      <c r="J18" s="43">
        <f t="shared" si="22"/>
        <v>0</v>
      </c>
      <c r="K18" s="43">
        <f t="shared" si="23"/>
        <v>0</v>
      </c>
      <c r="L18" s="43">
        <f t="shared" si="24"/>
        <v>0</v>
      </c>
      <c r="M18" s="43">
        <f t="shared" si="25"/>
        <v>0</v>
      </c>
      <c r="N18" s="43">
        <f t="shared" si="26"/>
        <v>0</v>
      </c>
      <c r="O18" s="43">
        <f t="shared" si="27"/>
        <v>0</v>
      </c>
      <c r="P18" s="43">
        <f t="shared" si="28"/>
        <v>0</v>
      </c>
      <c r="Q18" s="43">
        <f t="shared" si="29"/>
        <v>0</v>
      </c>
      <c r="R18" s="43">
        <f t="shared" si="30"/>
        <v>0</v>
      </c>
      <c r="S18" s="43">
        <f t="shared" si="31"/>
        <v>0</v>
      </c>
    </row>
    <row r="19" spans="2:19" x14ac:dyDescent="0.25">
      <c r="B19" s="40" t="str">
        <f>IF(AKUN!B18="","",AKUN!B18)</f>
        <v>1-150</v>
      </c>
      <c r="C19" s="31" t="str">
        <f t="shared" si="16"/>
        <v>Sewa dibayar dimuka</v>
      </c>
      <c r="D19" s="31" t="str">
        <f t="shared" si="17"/>
        <v>Db</v>
      </c>
      <c r="E19" s="31" t="str">
        <f t="shared" si="18"/>
        <v>Nrc</v>
      </c>
      <c r="F19" s="43">
        <f t="shared" si="19"/>
        <v>0</v>
      </c>
      <c r="G19" s="43">
        <f t="shared" si="20"/>
        <v>0</v>
      </c>
      <c r="H19" s="43">
        <f>SUMIF(JURNAL!B:B,'Neraca Lajur'!B19,JURNAL!$M:$M)</f>
        <v>0</v>
      </c>
      <c r="I19" s="43">
        <f t="shared" si="21"/>
        <v>0</v>
      </c>
      <c r="J19" s="43">
        <f t="shared" si="22"/>
        <v>0</v>
      </c>
      <c r="K19" s="43">
        <f t="shared" si="23"/>
        <v>0</v>
      </c>
      <c r="L19" s="43">
        <f t="shared" si="24"/>
        <v>0</v>
      </c>
      <c r="M19" s="43">
        <f t="shared" si="25"/>
        <v>0</v>
      </c>
      <c r="N19" s="43">
        <f t="shared" si="26"/>
        <v>0</v>
      </c>
      <c r="O19" s="43">
        <f t="shared" si="27"/>
        <v>0</v>
      </c>
      <c r="P19" s="43">
        <f t="shared" si="28"/>
        <v>0</v>
      </c>
      <c r="Q19" s="43">
        <f t="shared" si="29"/>
        <v>0</v>
      </c>
      <c r="R19" s="43">
        <f t="shared" si="30"/>
        <v>0</v>
      </c>
      <c r="S19" s="43">
        <f t="shared" si="31"/>
        <v>0</v>
      </c>
    </row>
    <row r="20" spans="2:19" s="88" customFormat="1" ht="13" x14ac:dyDescent="0.3">
      <c r="B20" s="86" t="str">
        <f>IF(AKUN!B19="","",AKUN!B19)</f>
        <v>1-200</v>
      </c>
      <c r="C20" s="84" t="str">
        <f t="shared" si="0"/>
        <v>Aktiva Tetap</v>
      </c>
      <c r="D20" s="84" t="str">
        <f t="shared" si="1"/>
        <v>Db</v>
      </c>
      <c r="E20" s="84" t="str">
        <f t="shared" si="2"/>
        <v>Nrc</v>
      </c>
      <c r="F20" s="87">
        <f t="shared" si="3"/>
        <v>0</v>
      </c>
      <c r="G20" s="87">
        <f t="shared" si="4"/>
        <v>0</v>
      </c>
      <c r="H20" s="87">
        <f>SUMIF(JURNAL!B:B,'Neraca Lajur'!B20,JURNAL!$M:$M)</f>
        <v>0</v>
      </c>
      <c r="I20" s="87">
        <f t="shared" si="5"/>
        <v>0</v>
      </c>
      <c r="J20" s="87">
        <f t="shared" si="8"/>
        <v>0</v>
      </c>
      <c r="K20" s="87">
        <f t="shared" si="9"/>
        <v>0</v>
      </c>
      <c r="L20" s="87">
        <f t="shared" si="6"/>
        <v>0</v>
      </c>
      <c r="M20" s="87">
        <f t="shared" si="7"/>
        <v>0</v>
      </c>
      <c r="N20" s="87">
        <f t="shared" si="10"/>
        <v>0</v>
      </c>
      <c r="O20" s="87">
        <f t="shared" si="11"/>
        <v>0</v>
      </c>
      <c r="P20" s="87">
        <f t="shared" si="12"/>
        <v>0</v>
      </c>
      <c r="Q20" s="87">
        <f t="shared" si="13"/>
        <v>0</v>
      </c>
      <c r="R20" s="87">
        <f t="shared" si="14"/>
        <v>0</v>
      </c>
      <c r="S20" s="87">
        <f t="shared" si="15"/>
        <v>0</v>
      </c>
    </row>
    <row r="21" spans="2:19" x14ac:dyDescent="0.25">
      <c r="B21" s="40" t="str">
        <f>IF(AKUN!B20="","",AKUN!B20)</f>
        <v>1-210</v>
      </c>
      <c r="C21" s="31" t="str">
        <f t="shared" si="0"/>
        <v>Peralatan &amp; Mesin</v>
      </c>
      <c r="D21" s="31" t="str">
        <f t="shared" si="1"/>
        <v>Db</v>
      </c>
      <c r="E21" s="31" t="str">
        <f t="shared" si="2"/>
        <v>Nrc</v>
      </c>
      <c r="F21" s="43">
        <f t="shared" si="3"/>
        <v>0</v>
      </c>
      <c r="G21" s="43">
        <f t="shared" si="4"/>
        <v>0</v>
      </c>
      <c r="H21" s="43">
        <f>SUMIF(JURNAL!B:B,'Neraca Lajur'!B21,JURNAL!$M:$M)</f>
        <v>0</v>
      </c>
      <c r="I21" s="43">
        <f t="shared" si="5"/>
        <v>0</v>
      </c>
      <c r="J21" s="43">
        <f t="shared" si="8"/>
        <v>0</v>
      </c>
      <c r="K21" s="43">
        <f t="shared" si="9"/>
        <v>0</v>
      </c>
      <c r="L21" s="43">
        <f t="shared" si="6"/>
        <v>0</v>
      </c>
      <c r="M21" s="43">
        <f t="shared" si="7"/>
        <v>0</v>
      </c>
      <c r="N21" s="43">
        <f t="shared" si="10"/>
        <v>0</v>
      </c>
      <c r="O21" s="43">
        <f t="shared" si="11"/>
        <v>0</v>
      </c>
      <c r="P21" s="43">
        <f t="shared" si="12"/>
        <v>0</v>
      </c>
      <c r="Q21" s="43">
        <f t="shared" si="13"/>
        <v>0</v>
      </c>
      <c r="R21" s="43">
        <f t="shared" si="14"/>
        <v>0</v>
      </c>
      <c r="S21" s="43">
        <f t="shared" si="15"/>
        <v>0</v>
      </c>
    </row>
    <row r="22" spans="2:19" x14ac:dyDescent="0.25">
      <c r="B22" s="40" t="str">
        <f>IF(AKUN!B21="","",AKUN!B21)</f>
        <v>1-211</v>
      </c>
      <c r="C22" s="31" t="str">
        <f t="shared" si="0"/>
        <v>Akm. Peny. Peralatan &amp; Mesin</v>
      </c>
      <c r="D22" s="31" t="str">
        <f t="shared" si="1"/>
        <v>Kr</v>
      </c>
      <c r="E22" s="31" t="str">
        <f t="shared" si="2"/>
        <v>Nrc</v>
      </c>
      <c r="F22" s="43">
        <f t="shared" si="3"/>
        <v>0</v>
      </c>
      <c r="G22" s="43">
        <f t="shared" si="4"/>
        <v>0</v>
      </c>
      <c r="H22" s="43">
        <f>SUMIF(JURNAL!B:B,'Neraca Lajur'!B22,JURNAL!$M:$M)</f>
        <v>0</v>
      </c>
      <c r="I22" s="43">
        <f t="shared" si="5"/>
        <v>0</v>
      </c>
      <c r="J22" s="43">
        <f t="shared" si="8"/>
        <v>0</v>
      </c>
      <c r="K22" s="43">
        <f t="shared" si="9"/>
        <v>0</v>
      </c>
      <c r="L22" s="43">
        <f t="shared" si="6"/>
        <v>0</v>
      </c>
      <c r="M22" s="43">
        <f t="shared" si="7"/>
        <v>0</v>
      </c>
      <c r="N22" s="43">
        <f t="shared" si="10"/>
        <v>0</v>
      </c>
      <c r="O22" s="43">
        <f t="shared" si="11"/>
        <v>0</v>
      </c>
      <c r="P22" s="43">
        <f t="shared" si="12"/>
        <v>0</v>
      </c>
      <c r="Q22" s="43">
        <f t="shared" si="13"/>
        <v>0</v>
      </c>
      <c r="R22" s="43">
        <f t="shared" si="14"/>
        <v>0</v>
      </c>
      <c r="S22" s="43">
        <f t="shared" si="15"/>
        <v>0</v>
      </c>
    </row>
    <row r="23" spans="2:19" x14ac:dyDescent="0.25">
      <c r="B23" s="40" t="str">
        <f>IF(AKUN!B22="","",AKUN!B22)</f>
        <v>1-220</v>
      </c>
      <c r="C23" s="31" t="str">
        <f t="shared" ref="C23:C27" si="48">IF(B23="","",VLOOKUP(B23,T_Akun,2,0))</f>
        <v>Kendaraan</v>
      </c>
      <c r="D23" s="31" t="str">
        <f t="shared" ref="D23:D27" si="49">IF(B23="","",VLOOKUP(B23,T_Akun,4,0))</f>
        <v>Db</v>
      </c>
      <c r="E23" s="31" t="str">
        <f t="shared" ref="E23:E27" si="50">IF(B23="","",VLOOKUP(B23,T_Akun,3,0))</f>
        <v>Nrc</v>
      </c>
      <c r="F23" s="43">
        <f t="shared" ref="F23:F27" si="51">IF(B23="","",VLOOKUP(B23,T_Akun,5,0))</f>
        <v>0</v>
      </c>
      <c r="G23" s="43">
        <f t="shared" ref="G23:G27" si="52">IF(B23="","",VLOOKUP(B23,T_Akun,6,0))</f>
        <v>0</v>
      </c>
      <c r="H23" s="43">
        <f>SUMIF(JURNAL!B:B,'Neraca Lajur'!B23,JURNAL!$M:$M)</f>
        <v>0</v>
      </c>
      <c r="I23" s="43">
        <f t="shared" ref="I23:I27" si="53">SUMIF(KBNS,B23,JKredit)</f>
        <v>0</v>
      </c>
      <c r="J23" s="43">
        <f t="shared" ref="J23:J27" si="54">IF(D23="Db",F23+H23-G23-I23,0)</f>
        <v>0</v>
      </c>
      <c r="K23" s="43">
        <f t="shared" ref="K23:K27" si="55">IF(D23="Kr",G23+I23-F23-H23,0)</f>
        <v>0</v>
      </c>
      <c r="L23" s="43">
        <f t="shared" ref="L23:L27" si="56">SUMIF(KBPny,B23,JDebet)</f>
        <v>0</v>
      </c>
      <c r="M23" s="43">
        <f t="shared" ref="M23:M27" si="57">SUMIF(KBPny,B23,JKredit)</f>
        <v>0</v>
      </c>
      <c r="N23" s="43">
        <f t="shared" ref="N23:N27" si="58">IF(D23="Db",J23+L23-K23-M23,0)</f>
        <v>0</v>
      </c>
      <c r="O23" s="43">
        <f t="shared" ref="O23:O27" si="59">IF(D23="Kr",K23+M23-J23-L23,0)</f>
        <v>0</v>
      </c>
      <c r="P23" s="43">
        <f t="shared" ref="P23:P27" si="60">IF(E23="LR",N23,0)</f>
        <v>0</v>
      </c>
      <c r="Q23" s="43">
        <f t="shared" ref="Q23:Q27" si="61">IF(E23="LR",O23,0)</f>
        <v>0</v>
      </c>
      <c r="R23" s="43">
        <f t="shared" ref="R23:R27" si="62">IF(E23="NRC",N23,0)</f>
        <v>0</v>
      </c>
      <c r="S23" s="43">
        <f t="shared" ref="S23:S27" si="63">IF(E23="NRC",O23,0)</f>
        <v>0</v>
      </c>
    </row>
    <row r="24" spans="2:19" x14ac:dyDescent="0.25">
      <c r="B24" s="40" t="str">
        <f>IF(AKUN!B23="","",AKUN!B23)</f>
        <v>1-221</v>
      </c>
      <c r="C24" s="31" t="str">
        <f t="shared" si="48"/>
        <v>Akm. Peny. Kendaraan</v>
      </c>
      <c r="D24" s="31" t="str">
        <f t="shared" si="49"/>
        <v>Kr</v>
      </c>
      <c r="E24" s="31" t="str">
        <f t="shared" si="50"/>
        <v>Nrc</v>
      </c>
      <c r="F24" s="43">
        <f t="shared" si="51"/>
        <v>0</v>
      </c>
      <c r="G24" s="43">
        <f t="shared" si="52"/>
        <v>0</v>
      </c>
      <c r="H24" s="43">
        <f>SUMIF(JURNAL!B:B,'Neraca Lajur'!B24,JURNAL!$M:$M)</f>
        <v>0</v>
      </c>
      <c r="I24" s="43">
        <f t="shared" si="53"/>
        <v>0</v>
      </c>
      <c r="J24" s="43">
        <f t="shared" si="54"/>
        <v>0</v>
      </c>
      <c r="K24" s="43">
        <f t="shared" si="55"/>
        <v>0</v>
      </c>
      <c r="L24" s="43">
        <f t="shared" si="56"/>
        <v>0</v>
      </c>
      <c r="M24" s="43">
        <f t="shared" si="57"/>
        <v>0</v>
      </c>
      <c r="N24" s="43">
        <f t="shared" si="58"/>
        <v>0</v>
      </c>
      <c r="O24" s="43">
        <f t="shared" si="59"/>
        <v>0</v>
      </c>
      <c r="P24" s="43">
        <f t="shared" si="60"/>
        <v>0</v>
      </c>
      <c r="Q24" s="43">
        <f t="shared" si="61"/>
        <v>0</v>
      </c>
      <c r="R24" s="43">
        <f t="shared" si="62"/>
        <v>0</v>
      </c>
      <c r="S24" s="43">
        <f t="shared" si="63"/>
        <v>0</v>
      </c>
    </row>
    <row r="25" spans="2:19" x14ac:dyDescent="0.25">
      <c r="B25" s="40" t="str">
        <f>IF(AKUN!B24="","",AKUN!B24)</f>
        <v>1-230</v>
      </c>
      <c r="C25" s="31" t="str">
        <f t="shared" si="48"/>
        <v>Bangunan</v>
      </c>
      <c r="D25" s="31" t="str">
        <f t="shared" si="49"/>
        <v>Db</v>
      </c>
      <c r="E25" s="31" t="str">
        <f t="shared" si="50"/>
        <v>Nrc</v>
      </c>
      <c r="F25" s="43">
        <f t="shared" si="51"/>
        <v>0</v>
      </c>
      <c r="G25" s="43">
        <f t="shared" si="52"/>
        <v>0</v>
      </c>
      <c r="H25" s="43">
        <f>SUMIF(JURNAL!B:B,'Neraca Lajur'!B25,JURNAL!$M:$M)</f>
        <v>0</v>
      </c>
      <c r="I25" s="43">
        <f t="shared" si="53"/>
        <v>0</v>
      </c>
      <c r="J25" s="43">
        <f t="shared" si="54"/>
        <v>0</v>
      </c>
      <c r="K25" s="43">
        <f t="shared" si="55"/>
        <v>0</v>
      </c>
      <c r="L25" s="43">
        <f t="shared" si="56"/>
        <v>0</v>
      </c>
      <c r="M25" s="43">
        <f t="shared" si="57"/>
        <v>0</v>
      </c>
      <c r="N25" s="43">
        <f t="shared" si="58"/>
        <v>0</v>
      </c>
      <c r="O25" s="43">
        <f t="shared" si="59"/>
        <v>0</v>
      </c>
      <c r="P25" s="43">
        <f t="shared" si="60"/>
        <v>0</v>
      </c>
      <c r="Q25" s="43">
        <f t="shared" si="61"/>
        <v>0</v>
      </c>
      <c r="R25" s="43">
        <f t="shared" si="62"/>
        <v>0</v>
      </c>
      <c r="S25" s="43">
        <f t="shared" si="63"/>
        <v>0</v>
      </c>
    </row>
    <row r="26" spans="2:19" x14ac:dyDescent="0.25">
      <c r="B26" s="40" t="str">
        <f>IF(AKUN!B25="","",AKUN!B25)</f>
        <v>1-231</v>
      </c>
      <c r="C26" s="31" t="str">
        <f t="shared" si="48"/>
        <v>Akm. Peny. Bangunan</v>
      </c>
      <c r="D26" s="31" t="str">
        <f t="shared" si="49"/>
        <v>Kr</v>
      </c>
      <c r="E26" s="31" t="str">
        <f t="shared" si="50"/>
        <v>Nrc</v>
      </c>
      <c r="F26" s="43">
        <f t="shared" si="51"/>
        <v>0</v>
      </c>
      <c r="G26" s="43">
        <f t="shared" si="52"/>
        <v>0</v>
      </c>
      <c r="H26" s="43">
        <f>SUMIF(JURNAL!B:B,'Neraca Lajur'!B26,JURNAL!$M:$M)</f>
        <v>0</v>
      </c>
      <c r="I26" s="43">
        <f t="shared" si="53"/>
        <v>0</v>
      </c>
      <c r="J26" s="43">
        <f t="shared" si="54"/>
        <v>0</v>
      </c>
      <c r="K26" s="43">
        <f t="shared" si="55"/>
        <v>0</v>
      </c>
      <c r="L26" s="43">
        <f t="shared" si="56"/>
        <v>0</v>
      </c>
      <c r="M26" s="43">
        <f t="shared" si="57"/>
        <v>0</v>
      </c>
      <c r="N26" s="43">
        <f t="shared" si="58"/>
        <v>0</v>
      </c>
      <c r="O26" s="43">
        <f t="shared" si="59"/>
        <v>0</v>
      </c>
      <c r="P26" s="43">
        <f t="shared" si="60"/>
        <v>0</v>
      </c>
      <c r="Q26" s="43">
        <f t="shared" si="61"/>
        <v>0</v>
      </c>
      <c r="R26" s="43">
        <f t="shared" si="62"/>
        <v>0</v>
      </c>
      <c r="S26" s="43">
        <f t="shared" si="63"/>
        <v>0</v>
      </c>
    </row>
    <row r="27" spans="2:19" x14ac:dyDescent="0.25">
      <c r="B27" s="40" t="str">
        <f>IF(AKUN!B26="","",AKUN!B26)</f>
        <v>1-240</v>
      </c>
      <c r="C27" s="31" t="str">
        <f t="shared" si="48"/>
        <v>Tanah</v>
      </c>
      <c r="D27" s="31" t="str">
        <f t="shared" si="49"/>
        <v>Db</v>
      </c>
      <c r="E27" s="31" t="str">
        <f t="shared" si="50"/>
        <v>Nrc</v>
      </c>
      <c r="F27" s="43">
        <f t="shared" si="51"/>
        <v>0</v>
      </c>
      <c r="G27" s="43">
        <f t="shared" si="52"/>
        <v>0</v>
      </c>
      <c r="H27" s="43">
        <f>SUMIF(JURNAL!B:B,'Neraca Lajur'!B27,JURNAL!$M:$M)</f>
        <v>0</v>
      </c>
      <c r="I27" s="43">
        <f t="shared" si="53"/>
        <v>0</v>
      </c>
      <c r="J27" s="43">
        <f t="shared" si="54"/>
        <v>0</v>
      </c>
      <c r="K27" s="43">
        <f t="shared" si="55"/>
        <v>0</v>
      </c>
      <c r="L27" s="43">
        <f t="shared" si="56"/>
        <v>0</v>
      </c>
      <c r="M27" s="43">
        <f t="shared" si="57"/>
        <v>0</v>
      </c>
      <c r="N27" s="43">
        <f t="shared" si="58"/>
        <v>0</v>
      </c>
      <c r="O27" s="43">
        <f t="shared" si="59"/>
        <v>0</v>
      </c>
      <c r="P27" s="43">
        <f t="shared" si="60"/>
        <v>0</v>
      </c>
      <c r="Q27" s="43">
        <f t="shared" si="61"/>
        <v>0</v>
      </c>
      <c r="R27" s="43">
        <f t="shared" si="62"/>
        <v>0</v>
      </c>
      <c r="S27" s="43">
        <f t="shared" si="63"/>
        <v>0</v>
      </c>
    </row>
    <row r="28" spans="2:19" s="6" customFormat="1" ht="13" x14ac:dyDescent="0.3">
      <c r="B28" s="47" t="str">
        <f>IF(AKUN!B27="","",AKUN!B27)</f>
        <v>2-000</v>
      </c>
      <c r="C28" s="29" t="str">
        <f t="shared" si="0"/>
        <v>KEWAJIBAN</v>
      </c>
      <c r="D28" s="29" t="str">
        <f t="shared" si="1"/>
        <v>Kr</v>
      </c>
      <c r="E28" s="29" t="str">
        <f t="shared" si="2"/>
        <v>Nrc</v>
      </c>
      <c r="F28" s="44">
        <f t="shared" si="3"/>
        <v>0</v>
      </c>
      <c r="G28" s="44">
        <f t="shared" si="4"/>
        <v>0</v>
      </c>
      <c r="H28" s="44">
        <f>SUMIF(JURNAL!B:B,'Neraca Lajur'!B28,JURNAL!$M:$M)</f>
        <v>0</v>
      </c>
      <c r="I28" s="44">
        <f t="shared" si="5"/>
        <v>0</v>
      </c>
      <c r="J28" s="44">
        <f t="shared" si="8"/>
        <v>0</v>
      </c>
      <c r="K28" s="44">
        <f t="shared" si="9"/>
        <v>0</v>
      </c>
      <c r="L28" s="44">
        <f t="shared" si="6"/>
        <v>0</v>
      </c>
      <c r="M28" s="44">
        <f t="shared" si="7"/>
        <v>0</v>
      </c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</row>
    <row r="29" spans="2:19" x14ac:dyDescent="0.25">
      <c r="B29" s="40" t="str">
        <f>IF(AKUN!B28="","",AKUN!B28)</f>
        <v>2-100</v>
      </c>
      <c r="C29" s="31" t="str">
        <f t="shared" si="0"/>
        <v>Hutang Usaha</v>
      </c>
      <c r="D29" s="31" t="str">
        <f t="shared" si="1"/>
        <v>Kr</v>
      </c>
      <c r="E29" s="31" t="str">
        <f t="shared" si="2"/>
        <v>Nrc</v>
      </c>
      <c r="F29" s="43">
        <f t="shared" si="3"/>
        <v>0</v>
      </c>
      <c r="G29" s="43">
        <f t="shared" si="4"/>
        <v>0</v>
      </c>
      <c r="H29" s="43">
        <f>SUMIF(JURNAL!B:B,'Neraca Lajur'!B29,JURNAL!$M:$M)</f>
        <v>0</v>
      </c>
      <c r="I29" s="43">
        <f t="shared" si="5"/>
        <v>0</v>
      </c>
      <c r="J29" s="43">
        <f t="shared" si="8"/>
        <v>0</v>
      </c>
      <c r="K29" s="43">
        <f t="shared" si="9"/>
        <v>0</v>
      </c>
      <c r="L29" s="43">
        <f t="shared" si="6"/>
        <v>0</v>
      </c>
      <c r="M29" s="43">
        <f t="shared" si="7"/>
        <v>0</v>
      </c>
      <c r="N29" s="43">
        <f t="shared" si="10"/>
        <v>0</v>
      </c>
      <c r="O29" s="43">
        <f t="shared" si="11"/>
        <v>0</v>
      </c>
      <c r="P29" s="43">
        <f t="shared" si="12"/>
        <v>0</v>
      </c>
      <c r="Q29" s="43">
        <f t="shared" si="13"/>
        <v>0</v>
      </c>
      <c r="R29" s="43">
        <f t="shared" si="14"/>
        <v>0</v>
      </c>
      <c r="S29" s="43">
        <f t="shared" si="15"/>
        <v>0</v>
      </c>
    </row>
    <row r="30" spans="2:19" x14ac:dyDescent="0.25">
      <c r="B30" s="40" t="str">
        <f>IF(AKUN!B29="","",AKUN!B29)</f>
        <v>2-110</v>
      </c>
      <c r="C30" s="31" t="str">
        <f t="shared" si="0"/>
        <v>Pendapatan Dibayar Dimuka</v>
      </c>
      <c r="D30" s="31" t="str">
        <f t="shared" si="1"/>
        <v>Kr</v>
      </c>
      <c r="E30" s="31" t="str">
        <f t="shared" si="2"/>
        <v>Nrc</v>
      </c>
      <c r="F30" s="43">
        <f t="shared" si="3"/>
        <v>0</v>
      </c>
      <c r="G30" s="43">
        <f t="shared" si="4"/>
        <v>0</v>
      </c>
      <c r="H30" s="43">
        <f>SUMIF(JURNAL!B:B,'Neraca Lajur'!B30,JURNAL!$M:$M)</f>
        <v>0</v>
      </c>
      <c r="I30" s="43">
        <f t="shared" si="5"/>
        <v>0</v>
      </c>
      <c r="J30" s="43">
        <f t="shared" si="8"/>
        <v>0</v>
      </c>
      <c r="K30" s="43">
        <f t="shared" si="9"/>
        <v>0</v>
      </c>
      <c r="L30" s="43">
        <f t="shared" si="6"/>
        <v>0</v>
      </c>
      <c r="M30" s="43">
        <f t="shared" si="7"/>
        <v>0</v>
      </c>
      <c r="N30" s="43">
        <f t="shared" si="10"/>
        <v>0</v>
      </c>
      <c r="O30" s="43">
        <f t="shared" si="11"/>
        <v>0</v>
      </c>
      <c r="P30" s="43">
        <f t="shared" si="12"/>
        <v>0</v>
      </c>
      <c r="Q30" s="43">
        <f t="shared" si="13"/>
        <v>0</v>
      </c>
      <c r="R30" s="43">
        <f t="shared" si="14"/>
        <v>0</v>
      </c>
      <c r="S30" s="43">
        <f t="shared" si="15"/>
        <v>0</v>
      </c>
    </row>
    <row r="31" spans="2:19" x14ac:dyDescent="0.25">
      <c r="B31" s="40" t="str">
        <f>IF(AKUN!B30="","",AKUN!B30)</f>
        <v>2-200</v>
      </c>
      <c r="C31" s="31" t="str">
        <f t="shared" si="0"/>
        <v>Hutang Bank</v>
      </c>
      <c r="D31" s="31" t="str">
        <f t="shared" si="1"/>
        <v>Kr</v>
      </c>
      <c r="E31" s="31" t="str">
        <f t="shared" si="2"/>
        <v>Nrc</v>
      </c>
      <c r="F31" s="43">
        <f t="shared" si="3"/>
        <v>0</v>
      </c>
      <c r="G31" s="43">
        <f t="shared" si="4"/>
        <v>0</v>
      </c>
      <c r="H31" s="43">
        <f>SUMIF(JURNAL!B:B,'Neraca Lajur'!B31,JURNAL!$M:$M)</f>
        <v>0</v>
      </c>
      <c r="I31" s="43">
        <f t="shared" si="5"/>
        <v>0</v>
      </c>
      <c r="J31" s="43">
        <f t="shared" si="8"/>
        <v>0</v>
      </c>
      <c r="K31" s="43">
        <f t="shared" si="9"/>
        <v>0</v>
      </c>
      <c r="L31" s="43">
        <f t="shared" si="6"/>
        <v>0</v>
      </c>
      <c r="M31" s="43">
        <f t="shared" si="7"/>
        <v>0</v>
      </c>
      <c r="N31" s="43">
        <f t="shared" si="10"/>
        <v>0</v>
      </c>
      <c r="O31" s="43">
        <f t="shared" si="11"/>
        <v>0</v>
      </c>
      <c r="P31" s="43">
        <f t="shared" si="12"/>
        <v>0</v>
      </c>
      <c r="Q31" s="43">
        <f t="shared" si="13"/>
        <v>0</v>
      </c>
      <c r="R31" s="43">
        <f t="shared" si="14"/>
        <v>0</v>
      </c>
      <c r="S31" s="43">
        <f t="shared" si="15"/>
        <v>0</v>
      </c>
    </row>
    <row r="32" spans="2:19" x14ac:dyDescent="0.25">
      <c r="B32" s="40" t="str">
        <f>IF(AKUN!B31="","",AKUN!B31)</f>
        <v>2-210</v>
      </c>
      <c r="C32" s="31" t="str">
        <f t="shared" ref="C32" si="64">IF(B32="","",VLOOKUP(B32,T_Akun,2,0))</f>
        <v>Hutang Bunga Bank</v>
      </c>
      <c r="D32" s="31" t="str">
        <f t="shared" ref="D32" si="65">IF(B32="","",VLOOKUP(B32,T_Akun,4,0))</f>
        <v>Kr</v>
      </c>
      <c r="E32" s="31" t="str">
        <f t="shared" ref="E32" si="66">IF(B32="","",VLOOKUP(B32,T_Akun,3,0))</f>
        <v>Nrc</v>
      </c>
      <c r="F32" s="43">
        <f t="shared" ref="F32" si="67">IF(B32="","",VLOOKUP(B32,T_Akun,5,0))</f>
        <v>0</v>
      </c>
      <c r="G32" s="43">
        <f t="shared" ref="G32" si="68">IF(B32="","",VLOOKUP(B32,T_Akun,6,0))</f>
        <v>0</v>
      </c>
      <c r="H32" s="43">
        <f>SUMIF(JURNAL!B:B,'Neraca Lajur'!B32,JURNAL!$M:$M)</f>
        <v>0</v>
      </c>
      <c r="I32" s="43">
        <f t="shared" ref="I32" si="69">SUMIF(KBNS,B32,JKredit)</f>
        <v>0</v>
      </c>
      <c r="J32" s="43">
        <f t="shared" ref="J32" si="70">IF(D32="Db",F32+H32-G32-I32,0)</f>
        <v>0</v>
      </c>
      <c r="K32" s="43">
        <f t="shared" ref="K32" si="71">IF(D32="Kr",G32+I32-F32-H32,0)</f>
        <v>0</v>
      </c>
      <c r="L32" s="43">
        <f t="shared" ref="L32" si="72">SUMIF(KBPny,B32,JDebet)</f>
        <v>0</v>
      </c>
      <c r="M32" s="43">
        <f t="shared" ref="M32" si="73">SUMIF(KBPny,B32,JKredit)</f>
        <v>0</v>
      </c>
      <c r="N32" s="43">
        <f t="shared" ref="N32" si="74">IF(D32="Db",J32+L32-K32-M32,0)</f>
        <v>0</v>
      </c>
      <c r="O32" s="43">
        <f t="shared" ref="O32" si="75">IF(D32="Kr",K32+M32-J32-L32,0)</f>
        <v>0</v>
      </c>
      <c r="P32" s="43">
        <f t="shared" ref="P32" si="76">IF(E32="LR",N32,0)</f>
        <v>0</v>
      </c>
      <c r="Q32" s="43">
        <f t="shared" ref="Q32" si="77">IF(E32="LR",O32,0)</f>
        <v>0</v>
      </c>
      <c r="R32" s="43">
        <f t="shared" ref="R32" si="78">IF(E32="NRC",N32,0)</f>
        <v>0</v>
      </c>
      <c r="S32" s="43">
        <f t="shared" ref="S32" si="79">IF(E32="NRC",O32,0)</f>
        <v>0</v>
      </c>
    </row>
    <row r="33" spans="2:19" x14ac:dyDescent="0.25">
      <c r="B33" s="40" t="str">
        <f>IF(AKUN!B32="","",AKUN!B32)</f>
        <v>2-220</v>
      </c>
      <c r="C33" s="31" t="str">
        <f t="shared" si="0"/>
        <v>Hutang Pihak Ketiga</v>
      </c>
      <c r="D33" s="31" t="str">
        <f>IF(B33="","",VLOOKUP(B33,T_Akun,4,0))</f>
        <v>Kr</v>
      </c>
      <c r="E33" s="31" t="str">
        <f>IF(B33="","",VLOOKUP(B33,T_Akun,3,0))</f>
        <v>Nrc</v>
      </c>
      <c r="F33" s="43">
        <f>IF(B33="","",VLOOKUP(B33,T_Akun,5,0))</f>
        <v>0</v>
      </c>
      <c r="G33" s="43">
        <f>IF(B33="","",VLOOKUP(B33,T_Akun,6,0))</f>
        <v>0</v>
      </c>
      <c r="H33" s="43">
        <f>SUMIF(JURNAL!B:B,'Neraca Lajur'!B33,JURNAL!$M:$M)</f>
        <v>0</v>
      </c>
      <c r="I33" s="43">
        <f>SUMIF(KBNS,B33,JKredit)</f>
        <v>0</v>
      </c>
      <c r="J33" s="43">
        <f>IF(D33="Db",F33+H33-G33-I33,0)</f>
        <v>0</v>
      </c>
      <c r="K33" s="43">
        <f>IF(D33="Kr",G33+I33-F33-H33,0)</f>
        <v>0</v>
      </c>
      <c r="L33" s="43">
        <f>SUMIF(KBPny,B33,JDebet)</f>
        <v>0</v>
      </c>
      <c r="M33" s="43">
        <f>SUMIF(KBPny,B33,JKredit)</f>
        <v>0</v>
      </c>
      <c r="N33" s="43">
        <f>IF(D33="Db",J33+L33-K33-M33,0)</f>
        <v>0</v>
      </c>
      <c r="O33" s="43">
        <f>IF(D33="Kr",K33+M33-J33-L33,0)</f>
        <v>0</v>
      </c>
      <c r="P33" s="43">
        <f>IF(E33="LR",N33,0)</f>
        <v>0</v>
      </c>
      <c r="Q33" s="43">
        <f>IF(E33="LR",O33,0)</f>
        <v>0</v>
      </c>
      <c r="R33" s="43">
        <f>IF(E33="NRC",N33,0)</f>
        <v>0</v>
      </c>
      <c r="S33" s="43">
        <f>IF(E33="NRC",O33,0)</f>
        <v>0</v>
      </c>
    </row>
    <row r="34" spans="2:19" x14ac:dyDescent="0.25">
      <c r="B34" s="40" t="str">
        <f>IF(AKUN!B33="","",AKUN!B33)</f>
        <v>2-300</v>
      </c>
      <c r="C34" s="31" t="str">
        <f t="shared" si="0"/>
        <v>Hutang Pajak</v>
      </c>
      <c r="D34" s="31" t="str">
        <f t="shared" si="1"/>
        <v>Kr</v>
      </c>
      <c r="E34" s="31" t="str">
        <f t="shared" si="2"/>
        <v>Nrc</v>
      </c>
      <c r="F34" s="43">
        <f t="shared" si="3"/>
        <v>0</v>
      </c>
      <c r="G34" s="43">
        <f t="shared" si="4"/>
        <v>0</v>
      </c>
      <c r="H34" s="43">
        <f>SUMIF(JURNAL!B:B,'Neraca Lajur'!B34,JURNAL!$M:$M)</f>
        <v>0</v>
      </c>
      <c r="I34" s="43">
        <f t="shared" si="5"/>
        <v>0</v>
      </c>
      <c r="J34" s="43">
        <f t="shared" si="8"/>
        <v>0</v>
      </c>
      <c r="K34" s="43">
        <f t="shared" si="9"/>
        <v>0</v>
      </c>
      <c r="L34" s="43">
        <f t="shared" si="6"/>
        <v>0</v>
      </c>
      <c r="M34" s="43">
        <f t="shared" si="7"/>
        <v>0</v>
      </c>
      <c r="N34" s="43">
        <f t="shared" si="10"/>
        <v>0</v>
      </c>
      <c r="O34" s="43">
        <f t="shared" si="11"/>
        <v>0</v>
      </c>
      <c r="P34" s="43">
        <f t="shared" si="12"/>
        <v>0</v>
      </c>
      <c r="Q34" s="43">
        <f t="shared" si="13"/>
        <v>0</v>
      </c>
      <c r="R34" s="43">
        <f t="shared" si="14"/>
        <v>0</v>
      </c>
      <c r="S34" s="43">
        <f t="shared" si="15"/>
        <v>0</v>
      </c>
    </row>
    <row r="35" spans="2:19" x14ac:dyDescent="0.25">
      <c r="B35" s="40" t="str">
        <f>IF(AKUN!B34="","",AKUN!B34)</f>
        <v>2-400</v>
      </c>
      <c r="C35" s="31" t="str">
        <f t="shared" si="0"/>
        <v>Hutang Gaji</v>
      </c>
      <c r="D35" s="31" t="str">
        <f t="shared" si="1"/>
        <v>Kr</v>
      </c>
      <c r="E35" s="31" t="str">
        <f t="shared" si="2"/>
        <v>Nrc</v>
      </c>
      <c r="F35" s="43">
        <f t="shared" si="3"/>
        <v>0</v>
      </c>
      <c r="G35" s="43">
        <f t="shared" si="4"/>
        <v>0</v>
      </c>
      <c r="H35" s="43">
        <f>SUMIF(JURNAL!B:B,'Neraca Lajur'!B35,JURNAL!$M:$M)</f>
        <v>0</v>
      </c>
      <c r="I35" s="43">
        <f t="shared" si="5"/>
        <v>0</v>
      </c>
      <c r="J35" s="43">
        <f t="shared" si="8"/>
        <v>0</v>
      </c>
      <c r="K35" s="43">
        <f t="shared" si="9"/>
        <v>0</v>
      </c>
      <c r="L35" s="43">
        <f t="shared" si="6"/>
        <v>0</v>
      </c>
      <c r="M35" s="43">
        <f t="shared" si="7"/>
        <v>0</v>
      </c>
      <c r="N35" s="43">
        <f t="shared" si="10"/>
        <v>0</v>
      </c>
      <c r="O35" s="43">
        <f t="shared" si="11"/>
        <v>0</v>
      </c>
      <c r="P35" s="43">
        <f t="shared" si="12"/>
        <v>0</v>
      </c>
      <c r="Q35" s="43">
        <f t="shared" si="13"/>
        <v>0</v>
      </c>
      <c r="R35" s="43">
        <f t="shared" si="14"/>
        <v>0</v>
      </c>
      <c r="S35" s="43">
        <f t="shared" si="15"/>
        <v>0</v>
      </c>
    </row>
    <row r="36" spans="2:19" s="6" customFormat="1" ht="13" x14ac:dyDescent="0.3">
      <c r="B36" s="47" t="str">
        <f>IF(AKUN!B35="","",AKUN!B35)</f>
        <v>3-000</v>
      </c>
      <c r="C36" s="29" t="str">
        <f t="shared" si="0"/>
        <v>MODAL</v>
      </c>
      <c r="D36" s="29" t="str">
        <f t="shared" si="1"/>
        <v>Kr</v>
      </c>
      <c r="E36" s="29" t="str">
        <f t="shared" si="2"/>
        <v>Nrc</v>
      </c>
      <c r="F36" s="44">
        <f t="shared" si="3"/>
        <v>0</v>
      </c>
      <c r="G36" s="44">
        <f t="shared" si="4"/>
        <v>0</v>
      </c>
      <c r="H36" s="44">
        <f>SUMIF(JURNAL!B:B,'Neraca Lajur'!B36,JURNAL!$M:$M)</f>
        <v>0</v>
      </c>
      <c r="I36" s="44">
        <f t="shared" si="5"/>
        <v>0</v>
      </c>
      <c r="J36" s="44">
        <f t="shared" si="8"/>
        <v>0</v>
      </c>
      <c r="K36" s="44">
        <f t="shared" si="9"/>
        <v>0</v>
      </c>
      <c r="L36" s="44">
        <f t="shared" si="6"/>
        <v>0</v>
      </c>
      <c r="M36" s="44">
        <f t="shared" si="7"/>
        <v>0</v>
      </c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</row>
    <row r="37" spans="2:19" x14ac:dyDescent="0.25">
      <c r="B37" s="40" t="str">
        <f>IF(AKUN!B36="","",AKUN!B36)</f>
        <v>3-100</v>
      </c>
      <c r="C37" s="31" t="str">
        <f t="shared" si="0"/>
        <v>Modal</v>
      </c>
      <c r="D37" s="31" t="str">
        <f t="shared" si="1"/>
        <v>Kr</v>
      </c>
      <c r="E37" s="31" t="str">
        <f t="shared" si="2"/>
        <v>Nrc</v>
      </c>
      <c r="F37" s="43">
        <f t="shared" si="3"/>
        <v>0</v>
      </c>
      <c r="G37" s="43">
        <f t="shared" si="4"/>
        <v>0</v>
      </c>
      <c r="H37" s="43">
        <f>SUMIF(JURNAL!B:B,'Neraca Lajur'!B37,JURNAL!$M:$M)</f>
        <v>0</v>
      </c>
      <c r="I37" s="43">
        <f t="shared" si="5"/>
        <v>0</v>
      </c>
      <c r="J37" s="43">
        <f t="shared" si="8"/>
        <v>0</v>
      </c>
      <c r="K37" s="43">
        <f t="shared" si="9"/>
        <v>0</v>
      </c>
      <c r="L37" s="43">
        <f t="shared" si="6"/>
        <v>0</v>
      </c>
      <c r="M37" s="43">
        <f t="shared" si="7"/>
        <v>0</v>
      </c>
      <c r="N37" s="43">
        <f t="shared" si="10"/>
        <v>0</v>
      </c>
      <c r="O37" s="43">
        <f t="shared" si="11"/>
        <v>0</v>
      </c>
      <c r="P37" s="43">
        <f t="shared" si="12"/>
        <v>0</v>
      </c>
      <c r="Q37" s="43">
        <f t="shared" si="13"/>
        <v>0</v>
      </c>
      <c r="R37" s="43">
        <f t="shared" si="14"/>
        <v>0</v>
      </c>
      <c r="S37" s="43">
        <f t="shared" si="15"/>
        <v>0</v>
      </c>
    </row>
    <row r="38" spans="2:19" x14ac:dyDescent="0.25">
      <c r="B38" s="40" t="str">
        <f>IF(AKUN!B37="","",AKUN!B37)</f>
        <v>3-200</v>
      </c>
      <c r="C38" s="31" t="str">
        <f t="shared" si="0"/>
        <v>Tambahan Modal</v>
      </c>
      <c r="D38" s="31" t="str">
        <f t="shared" si="1"/>
        <v>Kr</v>
      </c>
      <c r="E38" s="31" t="str">
        <f t="shared" si="2"/>
        <v>Nrc</v>
      </c>
      <c r="F38" s="43">
        <f t="shared" si="3"/>
        <v>0</v>
      </c>
      <c r="G38" s="43">
        <f t="shared" si="4"/>
        <v>0</v>
      </c>
      <c r="H38" s="43">
        <f>SUMIF(JURNAL!B:B,'Neraca Lajur'!B38,JURNAL!$M:$M)</f>
        <v>0</v>
      </c>
      <c r="I38" s="43">
        <f t="shared" si="5"/>
        <v>0</v>
      </c>
      <c r="J38" s="43">
        <f t="shared" si="8"/>
        <v>0</v>
      </c>
      <c r="K38" s="43">
        <f t="shared" si="9"/>
        <v>0</v>
      </c>
      <c r="L38" s="43">
        <f t="shared" si="6"/>
        <v>0</v>
      </c>
      <c r="M38" s="43">
        <f t="shared" si="7"/>
        <v>0</v>
      </c>
      <c r="N38" s="43">
        <f t="shared" si="10"/>
        <v>0</v>
      </c>
      <c r="O38" s="43">
        <f t="shared" si="11"/>
        <v>0</v>
      </c>
      <c r="P38" s="43">
        <f t="shared" si="12"/>
        <v>0</v>
      </c>
      <c r="Q38" s="43">
        <f t="shared" si="13"/>
        <v>0</v>
      </c>
      <c r="R38" s="43">
        <f t="shared" si="14"/>
        <v>0</v>
      </c>
      <c r="S38" s="43">
        <f t="shared" si="15"/>
        <v>0</v>
      </c>
    </row>
    <row r="39" spans="2:19" x14ac:dyDescent="0.25">
      <c r="B39" s="40" t="str">
        <f>IF(AKUN!B38="","",AKUN!B38)</f>
        <v>3-300</v>
      </c>
      <c r="C39" s="31" t="str">
        <f t="shared" si="0"/>
        <v>Prive</v>
      </c>
      <c r="D39" s="31" t="str">
        <f t="shared" si="1"/>
        <v>Db</v>
      </c>
      <c r="E39" s="31" t="str">
        <f t="shared" si="2"/>
        <v>Nrc</v>
      </c>
      <c r="F39" s="43">
        <f t="shared" si="3"/>
        <v>0</v>
      </c>
      <c r="G39" s="43">
        <f t="shared" si="4"/>
        <v>0</v>
      </c>
      <c r="H39" s="43">
        <f>SUMIF(JURNAL!B:B,'Neraca Lajur'!B39,JURNAL!$M:$M)</f>
        <v>0</v>
      </c>
      <c r="I39" s="43">
        <f t="shared" si="5"/>
        <v>0</v>
      </c>
      <c r="J39" s="43">
        <f t="shared" si="8"/>
        <v>0</v>
      </c>
      <c r="K39" s="43">
        <f t="shared" si="9"/>
        <v>0</v>
      </c>
      <c r="L39" s="43">
        <f t="shared" si="6"/>
        <v>0</v>
      </c>
      <c r="M39" s="43">
        <f t="shared" si="7"/>
        <v>0</v>
      </c>
      <c r="N39" s="43">
        <f t="shared" si="10"/>
        <v>0</v>
      </c>
      <c r="O39" s="43">
        <f t="shared" si="11"/>
        <v>0</v>
      </c>
      <c r="P39" s="43">
        <f t="shared" si="12"/>
        <v>0</v>
      </c>
      <c r="Q39" s="43">
        <f t="shared" si="13"/>
        <v>0</v>
      </c>
      <c r="R39" s="43">
        <f t="shared" si="14"/>
        <v>0</v>
      </c>
      <c r="S39" s="43">
        <f t="shared" si="15"/>
        <v>0</v>
      </c>
    </row>
    <row r="40" spans="2:19" x14ac:dyDescent="0.25">
      <c r="B40" s="40" t="str">
        <f>IF(AKUN!B39="","",AKUN!B39)</f>
        <v>3-400</v>
      </c>
      <c r="C40" s="31" t="str">
        <f t="shared" si="0"/>
        <v>Ikhtisar Rugi Laba</v>
      </c>
      <c r="D40" s="31" t="str">
        <f t="shared" si="1"/>
        <v>Kr</v>
      </c>
      <c r="E40" s="31" t="str">
        <f t="shared" si="2"/>
        <v>Nrc</v>
      </c>
      <c r="F40" s="43">
        <f t="shared" si="3"/>
        <v>0</v>
      </c>
      <c r="G40" s="43">
        <f t="shared" si="4"/>
        <v>0</v>
      </c>
      <c r="H40" s="43">
        <f>SUMIF(JURNAL!B:B,'Neraca Lajur'!B40,JURNAL!$M:$M)</f>
        <v>0</v>
      </c>
      <c r="I40" s="43">
        <f t="shared" si="5"/>
        <v>0</v>
      </c>
      <c r="J40" s="43">
        <f t="shared" si="8"/>
        <v>0</v>
      </c>
      <c r="K40" s="43">
        <f t="shared" si="9"/>
        <v>0</v>
      </c>
      <c r="L40" s="43">
        <f t="shared" si="6"/>
        <v>0</v>
      </c>
      <c r="M40" s="43">
        <f t="shared" si="7"/>
        <v>0</v>
      </c>
      <c r="N40" s="43">
        <f t="shared" si="10"/>
        <v>0</v>
      </c>
      <c r="O40" s="43">
        <f t="shared" si="11"/>
        <v>0</v>
      </c>
      <c r="P40" s="43">
        <f t="shared" si="12"/>
        <v>0</v>
      </c>
      <c r="Q40" s="43">
        <f t="shared" si="13"/>
        <v>0</v>
      </c>
      <c r="R40" s="43">
        <f t="shared" si="14"/>
        <v>0</v>
      </c>
      <c r="S40" s="43">
        <f t="shared" si="15"/>
        <v>0</v>
      </c>
    </row>
    <row r="41" spans="2:19" s="6" customFormat="1" ht="13" x14ac:dyDescent="0.3">
      <c r="B41" s="47" t="str">
        <f>IF(AKUN!B40="","",AKUN!B40)</f>
        <v>4-000</v>
      </c>
      <c r="C41" s="29" t="str">
        <f t="shared" si="0"/>
        <v>PENDAPATAN</v>
      </c>
      <c r="D41" s="29" t="str">
        <f t="shared" si="1"/>
        <v>Kr</v>
      </c>
      <c r="E41" s="29" t="str">
        <f t="shared" si="2"/>
        <v>LR</v>
      </c>
      <c r="F41" s="44">
        <f t="shared" si="3"/>
        <v>0</v>
      </c>
      <c r="G41" s="44">
        <f t="shared" si="4"/>
        <v>0</v>
      </c>
      <c r="H41" s="44">
        <f>SUMIF(JURNAL!B:B,'Neraca Lajur'!B41,JURNAL!$M:$M)</f>
        <v>0</v>
      </c>
      <c r="I41" s="44">
        <f t="shared" si="5"/>
        <v>0</v>
      </c>
      <c r="J41" s="44">
        <f t="shared" si="8"/>
        <v>0</v>
      </c>
      <c r="K41" s="44">
        <f t="shared" si="9"/>
        <v>0</v>
      </c>
      <c r="L41" s="44">
        <f t="shared" si="6"/>
        <v>0</v>
      </c>
      <c r="M41" s="44">
        <f t="shared" si="7"/>
        <v>0</v>
      </c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</row>
    <row r="42" spans="2:19" x14ac:dyDescent="0.25">
      <c r="B42" s="40" t="str">
        <f>IF(AKUN!B41="","",AKUN!B41)</f>
        <v>4-100</v>
      </c>
      <c r="C42" s="31" t="str">
        <f t="shared" si="0"/>
        <v>Pendapatan Pelaksanaan Perkuliahan Mahasiswa</v>
      </c>
      <c r="D42" s="31" t="str">
        <f t="shared" si="1"/>
        <v>Kr</v>
      </c>
      <c r="E42" s="31" t="str">
        <f t="shared" si="2"/>
        <v>LR</v>
      </c>
      <c r="F42" s="43">
        <f t="shared" si="3"/>
        <v>0</v>
      </c>
      <c r="G42" s="43">
        <f t="shared" si="4"/>
        <v>0</v>
      </c>
      <c r="H42" s="43">
        <f>SUMIF(JURNAL!B:B,'Neraca Lajur'!B42,JURNAL!$M:$M)</f>
        <v>0</v>
      </c>
      <c r="I42" s="43">
        <f t="shared" si="5"/>
        <v>0</v>
      </c>
      <c r="J42" s="43">
        <f t="shared" si="8"/>
        <v>0</v>
      </c>
      <c r="K42" s="43">
        <f t="shared" si="9"/>
        <v>0</v>
      </c>
      <c r="L42" s="43">
        <f t="shared" si="6"/>
        <v>0</v>
      </c>
      <c r="M42" s="43">
        <f t="shared" si="7"/>
        <v>0</v>
      </c>
      <c r="N42" s="43">
        <f t="shared" si="10"/>
        <v>0</v>
      </c>
      <c r="O42" s="43">
        <f t="shared" si="11"/>
        <v>0</v>
      </c>
      <c r="P42" s="43">
        <f t="shared" si="12"/>
        <v>0</v>
      </c>
      <c r="Q42" s="43">
        <f t="shared" si="13"/>
        <v>0</v>
      </c>
      <c r="R42" s="43">
        <f t="shared" si="14"/>
        <v>0</v>
      </c>
      <c r="S42" s="43">
        <f t="shared" si="15"/>
        <v>0</v>
      </c>
    </row>
    <row r="43" spans="2:19" x14ac:dyDescent="0.25">
      <c r="B43" s="40" t="str">
        <f>IF(AKUN!B42="","",AKUN!B42)</f>
        <v>4-101</v>
      </c>
      <c r="C43" s="31" t="str">
        <f t="shared" ref="C43:C44" si="80">IF(B43="","",VLOOKUP(B43,T_Akun,2,0))</f>
        <v>Pendapatan Registrasi Awal</v>
      </c>
      <c r="D43" s="31" t="str">
        <f t="shared" ref="D43:D44" si="81">IF(B43="","",VLOOKUP(B43,T_Akun,4,0))</f>
        <v>Kr</v>
      </c>
      <c r="E43" s="31" t="str">
        <f t="shared" ref="E43:E44" si="82">IF(B43="","",VLOOKUP(B43,T_Akun,3,0))</f>
        <v>LR</v>
      </c>
      <c r="F43" s="43">
        <f t="shared" ref="F43:F44" si="83">IF(B43="","",VLOOKUP(B43,T_Akun,5,0))</f>
        <v>0</v>
      </c>
      <c r="G43" s="43">
        <f t="shared" ref="G43:G44" si="84">IF(B43="","",VLOOKUP(B43,T_Akun,6,0))</f>
        <v>0</v>
      </c>
      <c r="H43" s="43">
        <f>SUMIF(JURNAL!B:B,'Neraca Lajur'!B43,JURNAL!$M:$M)</f>
        <v>0</v>
      </c>
      <c r="I43" s="43">
        <f t="shared" ref="I43:I44" si="85">SUMIF(KBNS,B43,JKredit)</f>
        <v>0</v>
      </c>
      <c r="J43" s="43">
        <f t="shared" ref="J43:J44" si="86">IF(D43="Db",F43+H43-G43-I43,0)</f>
        <v>0</v>
      </c>
      <c r="K43" s="43">
        <f t="shared" ref="K43:K44" si="87">IF(D43="Kr",G43+I43-F43-H43,0)</f>
        <v>0</v>
      </c>
      <c r="L43" s="43">
        <f t="shared" ref="L43:L44" si="88">SUMIF(KBPny,B43,JDebet)</f>
        <v>0</v>
      </c>
      <c r="M43" s="43">
        <f t="shared" ref="M43:M44" si="89">SUMIF(KBPny,B43,JKredit)</f>
        <v>0</v>
      </c>
      <c r="N43" s="43">
        <f t="shared" ref="N43:N44" si="90">IF(D43="Db",J43+L43-K43-M43,0)</f>
        <v>0</v>
      </c>
      <c r="O43" s="43">
        <f t="shared" ref="O43:O44" si="91">IF(D43="Kr",K43+M43-J43-L43,0)</f>
        <v>0</v>
      </c>
      <c r="P43" s="43">
        <f t="shared" ref="P43:P44" si="92">IF(E43="LR",N43,0)</f>
        <v>0</v>
      </c>
      <c r="Q43" s="43">
        <f t="shared" ref="Q43:Q44" si="93">IF(E43="LR",O43,0)</f>
        <v>0</v>
      </c>
      <c r="R43" s="43">
        <f t="shared" ref="R43:R44" si="94">IF(E43="NRC",N43,0)</f>
        <v>0</v>
      </c>
      <c r="S43" s="43">
        <f t="shared" ref="S43:S44" si="95">IF(E43="NRC",O43,0)</f>
        <v>0</v>
      </c>
    </row>
    <row r="44" spans="2:19" x14ac:dyDescent="0.25">
      <c r="B44" s="40" t="str">
        <f>IF(AKUN!B43="","",AKUN!B43)</f>
        <v>4-102</v>
      </c>
      <c r="C44" s="31" t="str">
        <f t="shared" si="80"/>
        <v>Pendapatan Cas Semester</v>
      </c>
      <c r="D44" s="31" t="str">
        <f t="shared" si="81"/>
        <v>Kr</v>
      </c>
      <c r="E44" s="31" t="str">
        <f t="shared" si="82"/>
        <v>LR</v>
      </c>
      <c r="F44" s="43">
        <f t="shared" si="83"/>
        <v>0</v>
      </c>
      <c r="G44" s="43">
        <f t="shared" si="84"/>
        <v>0</v>
      </c>
      <c r="H44" s="43">
        <f>SUMIF(JURNAL!B:B,'Neraca Lajur'!B44,JURNAL!$M:$M)</f>
        <v>0</v>
      </c>
      <c r="I44" s="43">
        <f t="shared" si="85"/>
        <v>0</v>
      </c>
      <c r="J44" s="43">
        <f t="shared" si="86"/>
        <v>0</v>
      </c>
      <c r="K44" s="43">
        <f t="shared" si="87"/>
        <v>0</v>
      </c>
      <c r="L44" s="43">
        <f t="shared" si="88"/>
        <v>0</v>
      </c>
      <c r="M44" s="43">
        <f t="shared" si="89"/>
        <v>0</v>
      </c>
      <c r="N44" s="43">
        <f t="shared" si="90"/>
        <v>0</v>
      </c>
      <c r="O44" s="43">
        <f t="shared" si="91"/>
        <v>0</v>
      </c>
      <c r="P44" s="43">
        <f t="shared" si="92"/>
        <v>0</v>
      </c>
      <c r="Q44" s="43">
        <f t="shared" si="93"/>
        <v>0</v>
      </c>
      <c r="R44" s="43">
        <f t="shared" si="94"/>
        <v>0</v>
      </c>
      <c r="S44" s="43">
        <f t="shared" si="95"/>
        <v>0</v>
      </c>
    </row>
    <row r="45" spans="2:19" x14ac:dyDescent="0.25">
      <c r="B45" s="40" t="str">
        <f>IF(AKUN!B44="","",AKUN!B44)</f>
        <v>4-110</v>
      </c>
      <c r="C45" s="31" t="str">
        <f t="shared" ref="C45:C47" si="96">IF(B45="","",VLOOKUP(B45,T_Akun,2,0))</f>
        <v>Pendapatan Pra Wisuda</v>
      </c>
      <c r="D45" s="31" t="str">
        <f t="shared" ref="D45:D47" si="97">IF(B45="","",VLOOKUP(B45,T_Akun,4,0))</f>
        <v>Kr</v>
      </c>
      <c r="E45" s="31" t="str">
        <f t="shared" ref="E45:E47" si="98">IF(B45="","",VLOOKUP(B45,T_Akun,3,0))</f>
        <v>LR</v>
      </c>
      <c r="F45" s="43">
        <f t="shared" ref="F45:F47" si="99">IF(B45="","",VLOOKUP(B45,T_Akun,5,0))</f>
        <v>0</v>
      </c>
      <c r="G45" s="43">
        <f t="shared" ref="G45:G47" si="100">IF(B45="","",VLOOKUP(B45,T_Akun,6,0))</f>
        <v>0</v>
      </c>
      <c r="H45" s="43">
        <f>SUMIF(JURNAL!B:B,'Neraca Lajur'!B45,JURNAL!$M:$M)</f>
        <v>0</v>
      </c>
      <c r="I45" s="43">
        <f t="shared" ref="I45:I47" si="101">SUMIF(KBNS,B45,JKredit)</f>
        <v>0</v>
      </c>
      <c r="J45" s="43">
        <f t="shared" ref="J45:J47" si="102">IF(D45="Db",F45+H45-G45-I45,0)</f>
        <v>0</v>
      </c>
      <c r="K45" s="43">
        <f t="shared" ref="K45:K47" si="103">IF(D45="Kr",G45+I45-F45-H45,0)</f>
        <v>0</v>
      </c>
      <c r="L45" s="43">
        <f t="shared" ref="L45:L47" si="104">SUMIF(KBPny,B45,JDebet)</f>
        <v>0</v>
      </c>
      <c r="M45" s="43">
        <f t="shared" ref="M45:M47" si="105">SUMIF(KBPny,B45,JKredit)</f>
        <v>0</v>
      </c>
      <c r="N45" s="43">
        <f t="shared" ref="N45:N47" si="106">IF(D45="Db",J45+L45-K45-M45,0)</f>
        <v>0</v>
      </c>
      <c r="O45" s="43">
        <f t="shared" ref="O45:O47" si="107">IF(D45="Kr",K45+M45-J45-L45,0)</f>
        <v>0</v>
      </c>
      <c r="P45" s="43">
        <f t="shared" ref="P45:P47" si="108">IF(E45="LR",N45,0)</f>
        <v>0</v>
      </c>
      <c r="Q45" s="43">
        <f t="shared" ref="Q45:Q47" si="109">IF(E45="LR",O45,0)</f>
        <v>0</v>
      </c>
      <c r="R45" s="43">
        <f t="shared" ref="R45:R47" si="110">IF(E45="NRC",N45,0)</f>
        <v>0</v>
      </c>
      <c r="S45" s="43">
        <f t="shared" ref="S45:S47" si="111">IF(E45="NRC",O45,0)</f>
        <v>0</v>
      </c>
    </row>
    <row r="46" spans="2:19" x14ac:dyDescent="0.25">
      <c r="B46" s="40" t="str">
        <f>IF(AKUN!B45="","",AKUN!B45)</f>
        <v>4-120</v>
      </c>
      <c r="C46" s="31" t="str">
        <f t="shared" si="96"/>
        <v>Pendapatan Praktek Kerja Lapangan dan sejenisnya</v>
      </c>
      <c r="D46" s="31" t="str">
        <f t="shared" si="97"/>
        <v>Kr</v>
      </c>
      <c r="E46" s="31" t="str">
        <f t="shared" si="98"/>
        <v>LR</v>
      </c>
      <c r="F46" s="43">
        <f t="shared" si="99"/>
        <v>0</v>
      </c>
      <c r="G46" s="43">
        <f t="shared" si="100"/>
        <v>0</v>
      </c>
      <c r="H46" s="43">
        <f>SUMIF(JURNAL!B:B,'Neraca Lajur'!B46,JURNAL!$M:$M)</f>
        <v>0</v>
      </c>
      <c r="I46" s="43">
        <f t="shared" si="101"/>
        <v>0</v>
      </c>
      <c r="J46" s="43">
        <f t="shared" si="102"/>
        <v>0</v>
      </c>
      <c r="K46" s="43">
        <f t="shared" si="103"/>
        <v>0</v>
      </c>
      <c r="L46" s="43">
        <f t="shared" si="104"/>
        <v>0</v>
      </c>
      <c r="M46" s="43">
        <f t="shared" si="105"/>
        <v>0</v>
      </c>
      <c r="N46" s="43">
        <f t="shared" si="106"/>
        <v>0</v>
      </c>
      <c r="O46" s="43">
        <f t="shared" si="107"/>
        <v>0</v>
      </c>
      <c r="P46" s="43">
        <f t="shared" si="108"/>
        <v>0</v>
      </c>
      <c r="Q46" s="43">
        <f t="shared" si="109"/>
        <v>0</v>
      </c>
      <c r="R46" s="43">
        <f t="shared" si="110"/>
        <v>0</v>
      </c>
      <c r="S46" s="43">
        <f t="shared" si="111"/>
        <v>0</v>
      </c>
    </row>
    <row r="47" spans="2:19" x14ac:dyDescent="0.25">
      <c r="B47" s="40" t="str">
        <f>IF(AKUN!B46="","",AKUN!B46)</f>
        <v>4-130</v>
      </c>
      <c r="C47" s="31" t="str">
        <f t="shared" si="96"/>
        <v>Pendapatan Wisuda</v>
      </c>
      <c r="D47" s="31" t="str">
        <f t="shared" si="97"/>
        <v>Kr</v>
      </c>
      <c r="E47" s="31" t="str">
        <f t="shared" si="98"/>
        <v>LR</v>
      </c>
      <c r="F47" s="43">
        <f t="shared" si="99"/>
        <v>0</v>
      </c>
      <c r="G47" s="43">
        <f t="shared" si="100"/>
        <v>0</v>
      </c>
      <c r="H47" s="43">
        <f>SUMIF(JURNAL!B:B,'Neraca Lajur'!B47,JURNAL!$M:$M)</f>
        <v>0</v>
      </c>
      <c r="I47" s="43">
        <f t="shared" si="101"/>
        <v>0</v>
      </c>
      <c r="J47" s="43">
        <f t="shared" si="102"/>
        <v>0</v>
      </c>
      <c r="K47" s="43">
        <f t="shared" si="103"/>
        <v>0</v>
      </c>
      <c r="L47" s="43">
        <f t="shared" si="104"/>
        <v>0</v>
      </c>
      <c r="M47" s="43">
        <f t="shared" si="105"/>
        <v>0</v>
      </c>
      <c r="N47" s="43">
        <f t="shared" si="106"/>
        <v>0</v>
      </c>
      <c r="O47" s="43">
        <f t="shared" si="107"/>
        <v>0</v>
      </c>
      <c r="P47" s="43">
        <f t="shared" si="108"/>
        <v>0</v>
      </c>
      <c r="Q47" s="43">
        <f t="shared" si="109"/>
        <v>0</v>
      </c>
      <c r="R47" s="43">
        <f t="shared" si="110"/>
        <v>0</v>
      </c>
      <c r="S47" s="43">
        <f t="shared" si="111"/>
        <v>0</v>
      </c>
    </row>
    <row r="48" spans="2:19" x14ac:dyDescent="0.25">
      <c r="B48" s="40" t="str">
        <f>IF(AKUN!B47="","",AKUN!B47)</f>
        <v>4-140</v>
      </c>
      <c r="C48" s="31" t="str">
        <f t="shared" ref="C48" si="112">IF(B48="","",VLOOKUP(B48,T_Akun,2,0))</f>
        <v>Pendapatan Infaq Alumni</v>
      </c>
      <c r="D48" s="31" t="str">
        <f t="shared" ref="D48" si="113">IF(B48="","",VLOOKUP(B48,T_Akun,4,0))</f>
        <v>Kr</v>
      </c>
      <c r="E48" s="31" t="str">
        <f t="shared" ref="E48" si="114">IF(B48="","",VLOOKUP(B48,T_Akun,3,0))</f>
        <v>LR</v>
      </c>
      <c r="F48" s="43">
        <f t="shared" ref="F48" si="115">IF(B48="","",VLOOKUP(B48,T_Akun,5,0))</f>
        <v>0</v>
      </c>
      <c r="G48" s="43">
        <f t="shared" ref="G48" si="116">IF(B48="","",VLOOKUP(B48,T_Akun,6,0))</f>
        <v>0</v>
      </c>
      <c r="H48" s="43">
        <f>SUMIF(JURNAL!B:B,'Neraca Lajur'!B48,JURNAL!$M:$M)</f>
        <v>0</v>
      </c>
      <c r="I48" s="43">
        <f t="shared" ref="I48" si="117">SUMIF(KBNS,B48,JKredit)</f>
        <v>0</v>
      </c>
      <c r="J48" s="43">
        <f t="shared" ref="J48" si="118">IF(D48="Db",F48+H48-G48-I48,0)</f>
        <v>0</v>
      </c>
      <c r="K48" s="43">
        <f t="shared" ref="K48" si="119">IF(D48="Kr",G48+I48-F48-H48,0)</f>
        <v>0</v>
      </c>
      <c r="L48" s="43">
        <f t="shared" ref="L48" si="120">SUMIF(KBPny,B48,JDebet)</f>
        <v>0</v>
      </c>
      <c r="M48" s="43">
        <f t="shared" ref="M48" si="121">SUMIF(KBPny,B48,JKredit)</f>
        <v>0</v>
      </c>
      <c r="N48" s="43">
        <f t="shared" ref="N48" si="122">IF(D48="Db",J48+L48-K48-M48,0)</f>
        <v>0</v>
      </c>
      <c r="O48" s="43">
        <f t="shared" ref="O48" si="123">IF(D48="Kr",K48+M48-J48-L48,0)</f>
        <v>0</v>
      </c>
      <c r="P48" s="43">
        <f t="shared" ref="P48" si="124">IF(E48="LR",N48,0)</f>
        <v>0</v>
      </c>
      <c r="Q48" s="43">
        <f t="shared" ref="Q48" si="125">IF(E48="LR",O48,0)</f>
        <v>0</v>
      </c>
      <c r="R48" s="43">
        <f t="shared" ref="R48" si="126">IF(E48="NRC",N48,0)</f>
        <v>0</v>
      </c>
      <c r="S48" s="43">
        <f t="shared" ref="S48" si="127">IF(E48="NRC",O48,0)</f>
        <v>0</v>
      </c>
    </row>
    <row r="49" spans="2:19" x14ac:dyDescent="0.25">
      <c r="B49" s="40" t="str">
        <f>IF(AKUN!B48="","",AKUN!B48)</f>
        <v>4-200</v>
      </c>
      <c r="C49" s="31" t="str">
        <f t="shared" si="0"/>
        <v>Pendapatan Sewa</v>
      </c>
      <c r="D49" s="31" t="str">
        <f t="shared" si="1"/>
        <v>Kr</v>
      </c>
      <c r="E49" s="31" t="str">
        <f t="shared" si="2"/>
        <v>LR</v>
      </c>
      <c r="F49" s="43">
        <f t="shared" si="3"/>
        <v>0</v>
      </c>
      <c r="G49" s="43">
        <f t="shared" si="4"/>
        <v>0</v>
      </c>
      <c r="H49" s="43">
        <f>SUMIF(JURNAL!B:B,'Neraca Lajur'!B49,JURNAL!$M:$M)</f>
        <v>0</v>
      </c>
      <c r="I49" s="43">
        <f t="shared" si="5"/>
        <v>0</v>
      </c>
      <c r="J49" s="43">
        <f t="shared" si="8"/>
        <v>0</v>
      </c>
      <c r="K49" s="43">
        <f t="shared" si="9"/>
        <v>0</v>
      </c>
      <c r="L49" s="43">
        <f t="shared" si="6"/>
        <v>0</v>
      </c>
      <c r="M49" s="43">
        <f t="shared" si="7"/>
        <v>0</v>
      </c>
      <c r="N49" s="43">
        <f t="shared" si="10"/>
        <v>0</v>
      </c>
      <c r="O49" s="43">
        <f t="shared" si="11"/>
        <v>0</v>
      </c>
      <c r="P49" s="43">
        <f t="shared" si="12"/>
        <v>0</v>
      </c>
      <c r="Q49" s="43">
        <f t="shared" si="13"/>
        <v>0</v>
      </c>
      <c r="R49" s="43">
        <f t="shared" si="14"/>
        <v>0</v>
      </c>
      <c r="S49" s="43">
        <f t="shared" si="15"/>
        <v>0</v>
      </c>
    </row>
    <row r="50" spans="2:19" x14ac:dyDescent="0.25">
      <c r="B50" s="40" t="str">
        <f>IF(AKUN!B49="","",AKUN!B49)</f>
        <v>4-300</v>
      </c>
      <c r="C50" s="31" t="str">
        <f t="shared" ref="C50" si="128">IF(B50="","",VLOOKUP(B50,T_Akun,2,0))</f>
        <v>Pendapatan Hibah/Bantuan</v>
      </c>
      <c r="D50" s="31" t="str">
        <f t="shared" ref="D50" si="129">IF(B50="","",VLOOKUP(B50,T_Akun,4,0))</f>
        <v>Kr</v>
      </c>
      <c r="E50" s="31" t="str">
        <f t="shared" ref="E50" si="130">IF(B50="","",VLOOKUP(B50,T_Akun,3,0))</f>
        <v>LR</v>
      </c>
      <c r="F50" s="43">
        <f t="shared" ref="F50" si="131">IF(B50="","",VLOOKUP(B50,T_Akun,5,0))</f>
        <v>0</v>
      </c>
      <c r="G50" s="43">
        <f t="shared" ref="G50" si="132">IF(B50="","",VLOOKUP(B50,T_Akun,6,0))</f>
        <v>0</v>
      </c>
      <c r="H50" s="43">
        <f>SUMIF(JURNAL!B:B,'Neraca Lajur'!B50,JURNAL!$M:$M)</f>
        <v>0</v>
      </c>
      <c r="I50" s="43">
        <f t="shared" ref="I50" si="133">SUMIF(KBNS,B50,JKredit)</f>
        <v>0</v>
      </c>
      <c r="J50" s="43">
        <f t="shared" ref="J50" si="134">IF(D50="Db",F50+H50-G50-I50,0)</f>
        <v>0</v>
      </c>
      <c r="K50" s="43">
        <f t="shared" ref="K50" si="135">IF(D50="Kr",G50+I50-F50-H50,0)</f>
        <v>0</v>
      </c>
      <c r="L50" s="43">
        <f t="shared" ref="L50" si="136">SUMIF(KBPny,B50,JDebet)</f>
        <v>0</v>
      </c>
      <c r="M50" s="43">
        <f t="shared" ref="M50" si="137">SUMIF(KBPny,B50,JKredit)</f>
        <v>0</v>
      </c>
      <c r="N50" s="43">
        <f t="shared" ref="N50" si="138">IF(D50="Db",J50+L50-K50-M50,0)</f>
        <v>0</v>
      </c>
      <c r="O50" s="43">
        <f t="shared" ref="O50" si="139">IF(D50="Kr",K50+M50-J50-L50,0)</f>
        <v>0</v>
      </c>
      <c r="P50" s="43">
        <f t="shared" ref="P50" si="140">IF(E50="LR",N50,0)</f>
        <v>0</v>
      </c>
      <c r="Q50" s="43">
        <f t="shared" ref="Q50" si="141">IF(E50="LR",O50,0)</f>
        <v>0</v>
      </c>
      <c r="R50" s="43">
        <f t="shared" ref="R50" si="142">IF(E50="NRC",N50,0)</f>
        <v>0</v>
      </c>
      <c r="S50" s="43">
        <f t="shared" ref="S50" si="143">IF(E50="NRC",O50,0)</f>
        <v>0</v>
      </c>
    </row>
    <row r="51" spans="2:19" x14ac:dyDescent="0.25">
      <c r="B51" s="40" t="str">
        <f>IF(AKUN!B50="","",AKUN!B50)</f>
        <v>4-900</v>
      </c>
      <c r="C51" s="31" t="str">
        <f t="shared" si="0"/>
        <v>Pendapatan lainnya</v>
      </c>
      <c r="D51" s="31" t="str">
        <f t="shared" si="1"/>
        <v>Kr</v>
      </c>
      <c r="E51" s="31" t="str">
        <f t="shared" si="2"/>
        <v>LR</v>
      </c>
      <c r="F51" s="43">
        <f t="shared" si="3"/>
        <v>0</v>
      </c>
      <c r="G51" s="43">
        <f t="shared" si="4"/>
        <v>0</v>
      </c>
      <c r="H51" s="43">
        <f>SUMIF(JURNAL!B:B,'Neraca Lajur'!B51,JURNAL!$M:$M)</f>
        <v>0</v>
      </c>
      <c r="I51" s="43">
        <f t="shared" si="5"/>
        <v>0</v>
      </c>
      <c r="J51" s="43">
        <f t="shared" si="8"/>
        <v>0</v>
      </c>
      <c r="K51" s="43">
        <f t="shared" si="9"/>
        <v>0</v>
      </c>
      <c r="L51" s="43">
        <f t="shared" si="6"/>
        <v>0</v>
      </c>
      <c r="M51" s="43">
        <f t="shared" si="7"/>
        <v>0</v>
      </c>
      <c r="N51" s="43">
        <f t="shared" si="10"/>
        <v>0</v>
      </c>
      <c r="O51" s="43">
        <f t="shared" si="11"/>
        <v>0</v>
      </c>
      <c r="P51" s="43">
        <f t="shared" si="12"/>
        <v>0</v>
      </c>
      <c r="Q51" s="43">
        <f t="shared" si="13"/>
        <v>0</v>
      </c>
      <c r="R51" s="43">
        <f t="shared" si="14"/>
        <v>0</v>
      </c>
      <c r="S51" s="43">
        <f t="shared" si="15"/>
        <v>0</v>
      </c>
    </row>
    <row r="52" spans="2:19" s="6" customFormat="1" ht="13" x14ac:dyDescent="0.3">
      <c r="B52" s="47" t="str">
        <f>IF(AKUN!B51="","",AKUN!B51)</f>
        <v>5-000</v>
      </c>
      <c r="C52" s="29" t="str">
        <f t="shared" si="0"/>
        <v>BEBAN OPERASIONAL</v>
      </c>
      <c r="D52" s="29" t="str">
        <f t="shared" si="1"/>
        <v>Db</v>
      </c>
      <c r="E52" s="29" t="str">
        <f t="shared" si="2"/>
        <v>LR</v>
      </c>
      <c r="F52" s="44">
        <f t="shared" si="3"/>
        <v>0</v>
      </c>
      <c r="G52" s="44">
        <f t="shared" si="4"/>
        <v>0</v>
      </c>
      <c r="H52" s="44">
        <f>SUMIF(JURNAL!B:B,'Neraca Lajur'!B52,JURNAL!$M:$M)</f>
        <v>0</v>
      </c>
      <c r="I52" s="44">
        <f t="shared" si="5"/>
        <v>0</v>
      </c>
      <c r="J52" s="44">
        <f t="shared" si="8"/>
        <v>0</v>
      </c>
      <c r="K52" s="44">
        <f t="shared" si="9"/>
        <v>0</v>
      </c>
      <c r="L52" s="44">
        <f t="shared" si="6"/>
        <v>0</v>
      </c>
      <c r="M52" s="44">
        <f t="shared" si="7"/>
        <v>0</v>
      </c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</row>
    <row r="53" spans="2:19" s="88" customFormat="1" ht="13" x14ac:dyDescent="0.3">
      <c r="B53" s="86" t="str">
        <f>IF(AKUN!B52="","",AKUN!B52)</f>
        <v>5-100</v>
      </c>
      <c r="C53" s="84" t="str">
        <f t="shared" ref="C53" si="144">IF(B53="","",VLOOKUP(B53,T_Akun,2,0))</f>
        <v>Beban Belanja Pegawai:</v>
      </c>
      <c r="D53" s="84" t="str">
        <f t="shared" ref="D53" si="145">IF(B53="","",VLOOKUP(B53,T_Akun,4,0))</f>
        <v>Db</v>
      </c>
      <c r="E53" s="84" t="str">
        <f t="shared" ref="E53" si="146">IF(B53="","",VLOOKUP(B53,T_Akun,3,0))</f>
        <v>LR</v>
      </c>
      <c r="F53" s="87">
        <f t="shared" ref="F53" si="147">IF(B53="","",VLOOKUP(B53,T_Akun,5,0))</f>
        <v>0</v>
      </c>
      <c r="G53" s="87">
        <f t="shared" ref="G53" si="148">IF(B53="","",VLOOKUP(B53,T_Akun,6,0))</f>
        <v>0</v>
      </c>
      <c r="H53" s="87">
        <f>SUMIF(JURNAL!B:B,'Neraca Lajur'!B53,JURNAL!$M:$M)</f>
        <v>0</v>
      </c>
      <c r="I53" s="87">
        <f t="shared" ref="I53" si="149">SUMIF(KBNS,B53,JKredit)</f>
        <v>0</v>
      </c>
      <c r="J53" s="87">
        <f t="shared" si="8"/>
        <v>0</v>
      </c>
      <c r="K53" s="87">
        <f t="shared" si="9"/>
        <v>0</v>
      </c>
      <c r="L53" s="87">
        <f t="shared" ref="L53" si="150">SUMIF(KBPny,B53,JDebet)</f>
        <v>0</v>
      </c>
      <c r="M53" s="87">
        <f t="shared" ref="M53" si="151">SUMIF(KBPny,B53,JKredit)</f>
        <v>0</v>
      </c>
      <c r="N53" s="87">
        <f t="shared" si="10"/>
        <v>0</v>
      </c>
      <c r="O53" s="87">
        <f t="shared" si="11"/>
        <v>0</v>
      </c>
      <c r="P53" s="87">
        <f t="shared" si="12"/>
        <v>0</v>
      </c>
      <c r="Q53" s="87">
        <f t="shared" si="13"/>
        <v>0</v>
      </c>
      <c r="R53" s="87">
        <f t="shared" si="14"/>
        <v>0</v>
      </c>
      <c r="S53" s="87">
        <f t="shared" si="15"/>
        <v>0</v>
      </c>
    </row>
    <row r="54" spans="2:19" x14ac:dyDescent="0.25">
      <c r="B54" s="40" t="str">
        <f>IF(AKUN!B53="","",AKUN!B53)</f>
        <v>5-111</v>
      </c>
      <c r="C54" s="31" t="str">
        <f t="shared" ref="C54:C111" si="152">IF(B54="","",VLOOKUP(B54,T_Akun,2,0))</f>
        <v>B. Gaji dan Tunjangan Pimpinan dan Karyawan</v>
      </c>
      <c r="D54" s="31" t="str">
        <f t="shared" ref="D54:D111" si="153">IF(B54="","",VLOOKUP(B54,T_Akun,4,0))</f>
        <v>Db</v>
      </c>
      <c r="E54" s="31" t="str">
        <f t="shared" ref="E54:E111" si="154">IF(B54="","",VLOOKUP(B54,T_Akun,3,0))</f>
        <v>LR</v>
      </c>
      <c r="F54" s="43">
        <f t="shared" ref="F54:F111" si="155">IF(B54="","",VLOOKUP(B54,T_Akun,5,0))</f>
        <v>0</v>
      </c>
      <c r="G54" s="43">
        <f t="shared" ref="G54:G111" si="156">IF(B54="","",VLOOKUP(B54,T_Akun,6,0))</f>
        <v>0</v>
      </c>
      <c r="H54" s="43">
        <f>SUMIF(JURNAL!B:B,'Neraca Lajur'!B54,JURNAL!$M:$M)</f>
        <v>0</v>
      </c>
      <c r="I54" s="43">
        <f t="shared" ref="I54:I111" si="157">SUMIF(KBNS,B54,JKredit)</f>
        <v>0</v>
      </c>
      <c r="J54" s="43">
        <f t="shared" ref="J54:J111" si="158">IF(D54="Db",F54+H54-G54-I54,0)</f>
        <v>0</v>
      </c>
      <c r="K54" s="43">
        <f t="shared" ref="K54:K111" si="159">IF(D54="Kr",G54+I54-F54-H54,0)</f>
        <v>0</v>
      </c>
      <c r="L54" s="43">
        <f t="shared" ref="L54:L111" si="160">SUMIF(KBPny,B54,JDebet)</f>
        <v>0</v>
      </c>
      <c r="M54" s="43">
        <f t="shared" ref="M54:M111" si="161">SUMIF(KBPny,B54,JKredit)</f>
        <v>0</v>
      </c>
      <c r="N54" s="43">
        <f t="shared" ref="N54:N111" si="162">IF(D54="Db",J54+L54-K54-M54,0)</f>
        <v>0</v>
      </c>
      <c r="O54" s="43">
        <f t="shared" ref="O54:O111" si="163">IF(D54="Kr",K54+M54-J54-L54,0)</f>
        <v>0</v>
      </c>
      <c r="P54" s="43">
        <f t="shared" ref="P54:P111" si="164">IF(E54="LR",N54,0)</f>
        <v>0</v>
      </c>
      <c r="Q54" s="43">
        <f t="shared" ref="Q54:Q111" si="165">IF(E54="LR",O54,0)</f>
        <v>0</v>
      </c>
      <c r="R54" s="43">
        <f t="shared" ref="R54:R111" si="166">IF(E54="NRC",N54,0)</f>
        <v>0</v>
      </c>
      <c r="S54" s="43">
        <f t="shared" ref="S54:S111" si="167">IF(E54="NRC",O54,0)</f>
        <v>0</v>
      </c>
    </row>
    <row r="55" spans="2:19" x14ac:dyDescent="0.25">
      <c r="B55" s="40" t="str">
        <f>IF(AKUN!B54="","",AKUN!B54)</f>
        <v>5-113</v>
      </c>
      <c r="C55" s="31" t="str">
        <f t="shared" si="152"/>
        <v>B. Gaji Dosen</v>
      </c>
      <c r="D55" s="31" t="str">
        <f t="shared" si="153"/>
        <v>Db</v>
      </c>
      <c r="E55" s="31" t="str">
        <f t="shared" si="154"/>
        <v>LR</v>
      </c>
      <c r="F55" s="43">
        <f t="shared" si="155"/>
        <v>0</v>
      </c>
      <c r="G55" s="43">
        <f t="shared" si="156"/>
        <v>0</v>
      </c>
      <c r="H55" s="43">
        <f>SUMIF(JURNAL!B:B,'Neraca Lajur'!B55,JURNAL!$M:$M)</f>
        <v>0</v>
      </c>
      <c r="I55" s="43">
        <f t="shared" si="157"/>
        <v>0</v>
      </c>
      <c r="J55" s="43">
        <f t="shared" si="158"/>
        <v>0</v>
      </c>
      <c r="K55" s="43">
        <f t="shared" si="159"/>
        <v>0</v>
      </c>
      <c r="L55" s="43">
        <f t="shared" si="160"/>
        <v>0</v>
      </c>
      <c r="M55" s="43">
        <f t="shared" si="161"/>
        <v>0</v>
      </c>
      <c r="N55" s="43">
        <f t="shared" si="162"/>
        <v>0</v>
      </c>
      <c r="O55" s="43">
        <f t="shared" si="163"/>
        <v>0</v>
      </c>
      <c r="P55" s="43">
        <f t="shared" si="164"/>
        <v>0</v>
      </c>
      <c r="Q55" s="43">
        <f t="shared" si="165"/>
        <v>0</v>
      </c>
      <c r="R55" s="43">
        <f t="shared" si="166"/>
        <v>0</v>
      </c>
      <c r="S55" s="43">
        <f t="shared" si="167"/>
        <v>0</v>
      </c>
    </row>
    <row r="56" spans="2:19" x14ac:dyDescent="0.25">
      <c r="B56" s="40" t="str">
        <f>IF(AKUN!B55="","",AKUN!B55)</f>
        <v>5-114</v>
      </c>
      <c r="C56" s="31" t="str">
        <f t="shared" si="152"/>
        <v>Insentif Dosen Wali</v>
      </c>
      <c r="D56" s="31" t="str">
        <f t="shared" si="153"/>
        <v>Db</v>
      </c>
      <c r="E56" s="31" t="str">
        <f t="shared" si="154"/>
        <v>LR</v>
      </c>
      <c r="F56" s="43">
        <f t="shared" si="155"/>
        <v>0</v>
      </c>
      <c r="G56" s="43">
        <f t="shared" si="156"/>
        <v>0</v>
      </c>
      <c r="H56" s="43">
        <f>SUMIF(JURNAL!B:B,'Neraca Lajur'!B56,JURNAL!$M:$M)</f>
        <v>0</v>
      </c>
      <c r="I56" s="43">
        <f t="shared" si="157"/>
        <v>0</v>
      </c>
      <c r="J56" s="43">
        <f t="shared" si="158"/>
        <v>0</v>
      </c>
      <c r="K56" s="43">
        <f t="shared" si="159"/>
        <v>0</v>
      </c>
      <c r="L56" s="43">
        <f t="shared" si="160"/>
        <v>0</v>
      </c>
      <c r="M56" s="43">
        <f t="shared" si="161"/>
        <v>0</v>
      </c>
      <c r="N56" s="43">
        <f t="shared" si="162"/>
        <v>0</v>
      </c>
      <c r="O56" s="43">
        <f t="shared" si="163"/>
        <v>0</v>
      </c>
      <c r="P56" s="43">
        <f t="shared" si="164"/>
        <v>0</v>
      </c>
      <c r="Q56" s="43">
        <f t="shared" si="165"/>
        <v>0</v>
      </c>
      <c r="R56" s="43">
        <f t="shared" si="166"/>
        <v>0</v>
      </c>
      <c r="S56" s="43">
        <f t="shared" si="167"/>
        <v>0</v>
      </c>
    </row>
    <row r="57" spans="2:19" x14ac:dyDescent="0.25">
      <c r="B57" s="40" t="str">
        <f>IF(AKUN!B56="","",AKUN!B56)</f>
        <v>5-115</v>
      </c>
      <c r="C57" s="31" t="str">
        <f t="shared" si="152"/>
        <v>B. Lembur Karyawan/Dosen</v>
      </c>
      <c r="D57" s="31" t="str">
        <f t="shared" si="153"/>
        <v>Db</v>
      </c>
      <c r="E57" s="31" t="str">
        <f t="shared" si="154"/>
        <v>LR</v>
      </c>
      <c r="F57" s="43">
        <f t="shared" si="155"/>
        <v>0</v>
      </c>
      <c r="G57" s="43">
        <f t="shared" si="156"/>
        <v>0</v>
      </c>
      <c r="H57" s="43">
        <f>SUMIF(JURNAL!B:B,'Neraca Lajur'!B57,JURNAL!$M:$M)</f>
        <v>0</v>
      </c>
      <c r="I57" s="43">
        <f t="shared" si="157"/>
        <v>0</v>
      </c>
      <c r="J57" s="43">
        <f t="shared" si="158"/>
        <v>0</v>
      </c>
      <c r="K57" s="43">
        <f t="shared" si="159"/>
        <v>0</v>
      </c>
      <c r="L57" s="43">
        <f t="shared" si="160"/>
        <v>0</v>
      </c>
      <c r="M57" s="43">
        <f t="shared" si="161"/>
        <v>0</v>
      </c>
      <c r="N57" s="43">
        <f t="shared" si="162"/>
        <v>0</v>
      </c>
      <c r="O57" s="43">
        <f t="shared" si="163"/>
        <v>0</v>
      </c>
      <c r="P57" s="43">
        <f t="shared" si="164"/>
        <v>0</v>
      </c>
      <c r="Q57" s="43">
        <f t="shared" si="165"/>
        <v>0</v>
      </c>
      <c r="R57" s="43">
        <f t="shared" si="166"/>
        <v>0</v>
      </c>
      <c r="S57" s="43">
        <f t="shared" si="167"/>
        <v>0</v>
      </c>
    </row>
    <row r="58" spans="2:19" x14ac:dyDescent="0.25">
      <c r="B58" s="40" t="str">
        <f>IF(AKUN!B57="","",AKUN!B57)</f>
        <v>5-120</v>
      </c>
      <c r="C58" s="31" t="str">
        <f t="shared" si="152"/>
        <v>Beban Tunjangan Hari Raya</v>
      </c>
      <c r="D58" s="31" t="str">
        <f t="shared" si="153"/>
        <v>Db</v>
      </c>
      <c r="E58" s="31" t="str">
        <f t="shared" si="154"/>
        <v>LR</v>
      </c>
      <c r="F58" s="43">
        <f t="shared" si="155"/>
        <v>0</v>
      </c>
      <c r="G58" s="43">
        <f t="shared" si="156"/>
        <v>0</v>
      </c>
      <c r="H58" s="43">
        <f>SUMIF(JURNAL!B:B,'Neraca Lajur'!B58,JURNAL!$M:$M)</f>
        <v>0</v>
      </c>
      <c r="I58" s="43">
        <f t="shared" si="157"/>
        <v>0</v>
      </c>
      <c r="J58" s="43">
        <f t="shared" si="158"/>
        <v>0</v>
      </c>
      <c r="K58" s="43">
        <f t="shared" si="159"/>
        <v>0</v>
      </c>
      <c r="L58" s="43">
        <f t="shared" si="160"/>
        <v>0</v>
      </c>
      <c r="M58" s="43">
        <f t="shared" si="161"/>
        <v>0</v>
      </c>
      <c r="N58" s="43">
        <f t="shared" si="162"/>
        <v>0</v>
      </c>
      <c r="O58" s="43">
        <f t="shared" si="163"/>
        <v>0</v>
      </c>
      <c r="P58" s="43">
        <f t="shared" si="164"/>
        <v>0</v>
      </c>
      <c r="Q58" s="43">
        <f t="shared" si="165"/>
        <v>0</v>
      </c>
      <c r="R58" s="43">
        <f t="shared" si="166"/>
        <v>0</v>
      </c>
      <c r="S58" s="43">
        <f t="shared" si="167"/>
        <v>0</v>
      </c>
    </row>
    <row r="59" spans="2:19" x14ac:dyDescent="0.25">
      <c r="B59" s="40" t="str">
        <f>IF(AKUN!B58="","",AKUN!B58)</f>
        <v>5-130</v>
      </c>
      <c r="C59" s="31" t="str">
        <f t="shared" si="152"/>
        <v>Beban Konsumsi Karyawan</v>
      </c>
      <c r="D59" s="31" t="str">
        <f t="shared" si="153"/>
        <v>Db</v>
      </c>
      <c r="E59" s="31" t="str">
        <f t="shared" si="154"/>
        <v>LR</v>
      </c>
      <c r="F59" s="43">
        <f t="shared" si="155"/>
        <v>0</v>
      </c>
      <c r="G59" s="43">
        <f t="shared" si="156"/>
        <v>0</v>
      </c>
      <c r="H59" s="43">
        <f>SUMIF(JURNAL!B:B,'Neraca Lajur'!B59,JURNAL!$M:$M)</f>
        <v>0</v>
      </c>
      <c r="I59" s="43">
        <f t="shared" si="157"/>
        <v>0</v>
      </c>
      <c r="J59" s="43">
        <f t="shared" si="158"/>
        <v>0</v>
      </c>
      <c r="K59" s="43">
        <f t="shared" si="159"/>
        <v>0</v>
      </c>
      <c r="L59" s="43">
        <f t="shared" si="160"/>
        <v>0</v>
      </c>
      <c r="M59" s="43">
        <f t="shared" si="161"/>
        <v>0</v>
      </c>
      <c r="N59" s="43">
        <f t="shared" si="162"/>
        <v>0</v>
      </c>
      <c r="O59" s="43">
        <f t="shared" si="163"/>
        <v>0</v>
      </c>
      <c r="P59" s="43">
        <f t="shared" si="164"/>
        <v>0</v>
      </c>
      <c r="Q59" s="43">
        <f t="shared" si="165"/>
        <v>0</v>
      </c>
      <c r="R59" s="43">
        <f t="shared" si="166"/>
        <v>0</v>
      </c>
      <c r="S59" s="43">
        <f t="shared" si="167"/>
        <v>0</v>
      </c>
    </row>
    <row r="60" spans="2:19" x14ac:dyDescent="0.25">
      <c r="B60" s="40" t="str">
        <f>IF(AKUN!B59="","",AKUN!B59)</f>
        <v>5-140</v>
      </c>
      <c r="C60" s="31" t="str">
        <f t="shared" si="152"/>
        <v>Beban BPJS Kesehatan</v>
      </c>
      <c r="D60" s="31" t="str">
        <f t="shared" si="153"/>
        <v>Db</v>
      </c>
      <c r="E60" s="31" t="str">
        <f t="shared" si="154"/>
        <v>LR</v>
      </c>
      <c r="F60" s="43">
        <f t="shared" si="155"/>
        <v>0</v>
      </c>
      <c r="G60" s="43">
        <f t="shared" si="156"/>
        <v>0</v>
      </c>
      <c r="H60" s="43">
        <f>SUMIF(JURNAL!B:B,'Neraca Lajur'!B60,JURNAL!$M:$M)</f>
        <v>0</v>
      </c>
      <c r="I60" s="43">
        <f t="shared" si="157"/>
        <v>0</v>
      </c>
      <c r="J60" s="43">
        <f t="shared" si="158"/>
        <v>0</v>
      </c>
      <c r="K60" s="43">
        <f t="shared" si="159"/>
        <v>0</v>
      </c>
      <c r="L60" s="43">
        <f t="shared" si="160"/>
        <v>0</v>
      </c>
      <c r="M60" s="43">
        <f t="shared" si="161"/>
        <v>0</v>
      </c>
      <c r="N60" s="43">
        <f t="shared" si="162"/>
        <v>0</v>
      </c>
      <c r="O60" s="43">
        <f t="shared" si="163"/>
        <v>0</v>
      </c>
      <c r="P60" s="43">
        <f t="shared" si="164"/>
        <v>0</v>
      </c>
      <c r="Q60" s="43">
        <f t="shared" si="165"/>
        <v>0</v>
      </c>
      <c r="R60" s="43">
        <f t="shared" si="166"/>
        <v>0</v>
      </c>
      <c r="S60" s="43">
        <f t="shared" si="167"/>
        <v>0</v>
      </c>
    </row>
    <row r="61" spans="2:19" x14ac:dyDescent="0.25">
      <c r="B61" s="40" t="str">
        <f>IF(AKUN!B60="","",AKUN!B60)</f>
        <v>5-150</v>
      </c>
      <c r="C61" s="31" t="str">
        <f t="shared" si="152"/>
        <v>Upah, Transport, dan Operasional</v>
      </c>
      <c r="D61" s="31" t="str">
        <f t="shared" si="153"/>
        <v>Db</v>
      </c>
      <c r="E61" s="31" t="str">
        <f t="shared" si="154"/>
        <v>LR</v>
      </c>
      <c r="F61" s="43">
        <f t="shared" si="155"/>
        <v>0</v>
      </c>
      <c r="G61" s="43">
        <f t="shared" si="156"/>
        <v>0</v>
      </c>
      <c r="H61" s="43">
        <f>SUMIF(JURNAL!B:B,'Neraca Lajur'!B61,JURNAL!$M:$M)</f>
        <v>0</v>
      </c>
      <c r="I61" s="43">
        <f t="shared" si="157"/>
        <v>0</v>
      </c>
      <c r="J61" s="43">
        <f t="shared" si="158"/>
        <v>0</v>
      </c>
      <c r="K61" s="43">
        <f t="shared" si="159"/>
        <v>0</v>
      </c>
      <c r="L61" s="43">
        <f t="shared" si="160"/>
        <v>0</v>
      </c>
      <c r="M61" s="43">
        <f t="shared" si="161"/>
        <v>0</v>
      </c>
      <c r="N61" s="43">
        <f t="shared" si="162"/>
        <v>0</v>
      </c>
      <c r="O61" s="43">
        <f t="shared" si="163"/>
        <v>0</v>
      </c>
      <c r="P61" s="43">
        <f t="shared" si="164"/>
        <v>0</v>
      </c>
      <c r="Q61" s="43">
        <f t="shared" si="165"/>
        <v>0</v>
      </c>
      <c r="R61" s="43">
        <f t="shared" si="166"/>
        <v>0</v>
      </c>
      <c r="S61" s="43">
        <f t="shared" si="167"/>
        <v>0</v>
      </c>
    </row>
    <row r="62" spans="2:19" s="88" customFormat="1" ht="13" x14ac:dyDescent="0.3">
      <c r="B62" s="86" t="str">
        <f>IF(AKUN!B61="","",AKUN!B61)</f>
        <v>5-200</v>
      </c>
      <c r="C62" s="84" t="str">
        <f t="shared" si="152"/>
        <v>Beban Belanja Barang:</v>
      </c>
      <c r="D62" s="84" t="str">
        <f t="shared" si="153"/>
        <v>Db</v>
      </c>
      <c r="E62" s="84" t="str">
        <f t="shared" si="154"/>
        <v>LR</v>
      </c>
      <c r="F62" s="87">
        <f t="shared" si="155"/>
        <v>0</v>
      </c>
      <c r="G62" s="87">
        <f t="shared" si="156"/>
        <v>0</v>
      </c>
      <c r="H62" s="87">
        <f>SUMIF(JURNAL!B:B,'Neraca Lajur'!B62,JURNAL!$M:$M)</f>
        <v>0</v>
      </c>
      <c r="I62" s="87">
        <f t="shared" si="157"/>
        <v>0</v>
      </c>
      <c r="J62" s="87">
        <f t="shared" si="158"/>
        <v>0</v>
      </c>
      <c r="K62" s="87">
        <f t="shared" si="159"/>
        <v>0</v>
      </c>
      <c r="L62" s="87">
        <f t="shared" si="160"/>
        <v>0</v>
      </c>
      <c r="M62" s="87">
        <f t="shared" si="161"/>
        <v>0</v>
      </c>
      <c r="N62" s="87">
        <f t="shared" si="162"/>
        <v>0</v>
      </c>
      <c r="O62" s="87">
        <f t="shared" si="163"/>
        <v>0</v>
      </c>
      <c r="P62" s="87">
        <f t="shared" si="164"/>
        <v>0</v>
      </c>
      <c r="Q62" s="87">
        <f t="shared" si="165"/>
        <v>0</v>
      </c>
      <c r="R62" s="87">
        <f t="shared" si="166"/>
        <v>0</v>
      </c>
      <c r="S62" s="87">
        <f t="shared" si="167"/>
        <v>0</v>
      </c>
    </row>
    <row r="63" spans="2:19" x14ac:dyDescent="0.25">
      <c r="B63" s="40" t="str">
        <f>IF(AKUN!B62="","",AKUN!B62)</f>
        <v>5-210</v>
      </c>
      <c r="C63" s="31" t="str">
        <f t="shared" si="152"/>
        <v>Beban Alat Tulis Kantor</v>
      </c>
      <c r="D63" s="31" t="str">
        <f t="shared" si="153"/>
        <v>Db</v>
      </c>
      <c r="E63" s="31" t="str">
        <f t="shared" si="154"/>
        <v>LR</v>
      </c>
      <c r="F63" s="43">
        <f t="shared" si="155"/>
        <v>0</v>
      </c>
      <c r="G63" s="43">
        <f t="shared" si="156"/>
        <v>0</v>
      </c>
      <c r="H63" s="43">
        <f>SUMIF(JURNAL!B:B,'Neraca Lajur'!B63,JURNAL!$M:$M)</f>
        <v>0</v>
      </c>
      <c r="I63" s="43">
        <f t="shared" si="157"/>
        <v>0</v>
      </c>
      <c r="J63" s="43">
        <f t="shared" si="158"/>
        <v>0</v>
      </c>
      <c r="K63" s="43">
        <f t="shared" si="159"/>
        <v>0</v>
      </c>
      <c r="L63" s="43">
        <f t="shared" si="160"/>
        <v>0</v>
      </c>
      <c r="M63" s="43">
        <f t="shared" si="161"/>
        <v>0</v>
      </c>
      <c r="N63" s="43">
        <f t="shared" si="162"/>
        <v>0</v>
      </c>
      <c r="O63" s="43">
        <f t="shared" si="163"/>
        <v>0</v>
      </c>
      <c r="P63" s="43">
        <f t="shared" si="164"/>
        <v>0</v>
      </c>
      <c r="Q63" s="43">
        <f t="shared" si="165"/>
        <v>0</v>
      </c>
      <c r="R63" s="43">
        <f t="shared" si="166"/>
        <v>0</v>
      </c>
      <c r="S63" s="43">
        <f t="shared" si="167"/>
        <v>0</v>
      </c>
    </row>
    <row r="64" spans="2:19" x14ac:dyDescent="0.25">
      <c r="B64" s="40" t="str">
        <f>IF(AKUN!B63="","",AKUN!B63)</f>
        <v>5-220</v>
      </c>
      <c r="C64" s="31" t="str">
        <f t="shared" si="152"/>
        <v>Beban Perlengkapan Perpustakaan</v>
      </c>
      <c r="D64" s="31" t="str">
        <f t="shared" si="153"/>
        <v>Db</v>
      </c>
      <c r="E64" s="31" t="str">
        <f t="shared" si="154"/>
        <v>LR</v>
      </c>
      <c r="F64" s="43">
        <f t="shared" si="155"/>
        <v>0</v>
      </c>
      <c r="G64" s="43">
        <f t="shared" si="156"/>
        <v>0</v>
      </c>
      <c r="H64" s="43">
        <f>SUMIF(JURNAL!B:B,'Neraca Lajur'!B64,JURNAL!$M:$M)</f>
        <v>0</v>
      </c>
      <c r="I64" s="43">
        <f t="shared" si="157"/>
        <v>0</v>
      </c>
      <c r="J64" s="43">
        <f t="shared" si="158"/>
        <v>0</v>
      </c>
      <c r="K64" s="43">
        <f t="shared" si="159"/>
        <v>0</v>
      </c>
      <c r="L64" s="43">
        <f t="shared" si="160"/>
        <v>0</v>
      </c>
      <c r="M64" s="43">
        <f t="shared" si="161"/>
        <v>0</v>
      </c>
      <c r="N64" s="43">
        <f t="shared" si="162"/>
        <v>0</v>
      </c>
      <c r="O64" s="43">
        <f t="shared" si="163"/>
        <v>0</v>
      </c>
      <c r="P64" s="43">
        <f t="shared" si="164"/>
        <v>0</v>
      </c>
      <c r="Q64" s="43">
        <f t="shared" si="165"/>
        <v>0</v>
      </c>
      <c r="R64" s="43">
        <f t="shared" si="166"/>
        <v>0</v>
      </c>
      <c r="S64" s="43">
        <f t="shared" si="167"/>
        <v>0</v>
      </c>
    </row>
    <row r="65" spans="2:19" x14ac:dyDescent="0.25">
      <c r="B65" s="40" t="str">
        <f>IF(AKUN!B64="","",AKUN!B64)</f>
        <v>5-230</v>
      </c>
      <c r="C65" s="31" t="str">
        <f t="shared" si="152"/>
        <v>Beban Cetakan dan Fotocopy</v>
      </c>
      <c r="D65" s="31" t="str">
        <f t="shared" si="153"/>
        <v>Db</v>
      </c>
      <c r="E65" s="31" t="str">
        <f t="shared" si="154"/>
        <v>LR</v>
      </c>
      <c r="F65" s="43">
        <f t="shared" si="155"/>
        <v>0</v>
      </c>
      <c r="G65" s="43">
        <f t="shared" si="156"/>
        <v>0</v>
      </c>
      <c r="H65" s="43">
        <f>SUMIF(JURNAL!B:B,'Neraca Lajur'!B65,JURNAL!$M:$M)</f>
        <v>0</v>
      </c>
      <c r="I65" s="43">
        <f t="shared" si="157"/>
        <v>0</v>
      </c>
      <c r="J65" s="43">
        <f t="shared" si="158"/>
        <v>0</v>
      </c>
      <c r="K65" s="43">
        <f t="shared" si="159"/>
        <v>0</v>
      </c>
      <c r="L65" s="43">
        <f t="shared" si="160"/>
        <v>0</v>
      </c>
      <c r="M65" s="43">
        <f t="shared" si="161"/>
        <v>0</v>
      </c>
      <c r="N65" s="43">
        <f t="shared" si="162"/>
        <v>0</v>
      </c>
      <c r="O65" s="43">
        <f t="shared" si="163"/>
        <v>0</v>
      </c>
      <c r="P65" s="43">
        <f t="shared" si="164"/>
        <v>0</v>
      </c>
      <c r="Q65" s="43">
        <f t="shared" si="165"/>
        <v>0</v>
      </c>
      <c r="R65" s="43">
        <f t="shared" si="166"/>
        <v>0</v>
      </c>
      <c r="S65" s="43">
        <f t="shared" si="167"/>
        <v>0</v>
      </c>
    </row>
    <row r="66" spans="2:19" x14ac:dyDescent="0.25">
      <c r="B66" s="40" t="str">
        <f>IF(AKUN!B65="","",AKUN!B65)</f>
        <v>5-240</v>
      </c>
      <c r="C66" s="31" t="str">
        <f t="shared" si="152"/>
        <v>Beban Materai, Perangko dan Telgram</v>
      </c>
      <c r="D66" s="31" t="str">
        <f t="shared" si="153"/>
        <v>Db</v>
      </c>
      <c r="E66" s="31" t="str">
        <f t="shared" si="154"/>
        <v>LR</v>
      </c>
      <c r="F66" s="43">
        <f t="shared" si="155"/>
        <v>0</v>
      </c>
      <c r="G66" s="43">
        <f t="shared" si="156"/>
        <v>0</v>
      </c>
      <c r="H66" s="43">
        <f>SUMIF(JURNAL!B:B,'Neraca Lajur'!B66,JURNAL!$M:$M)</f>
        <v>0</v>
      </c>
      <c r="I66" s="43">
        <f t="shared" si="157"/>
        <v>0</v>
      </c>
      <c r="J66" s="43">
        <f t="shared" si="158"/>
        <v>0</v>
      </c>
      <c r="K66" s="43">
        <f t="shared" si="159"/>
        <v>0</v>
      </c>
      <c r="L66" s="43">
        <f t="shared" si="160"/>
        <v>0</v>
      </c>
      <c r="M66" s="43">
        <f t="shared" si="161"/>
        <v>0</v>
      </c>
      <c r="N66" s="43">
        <f t="shared" si="162"/>
        <v>0</v>
      </c>
      <c r="O66" s="43">
        <f t="shared" si="163"/>
        <v>0</v>
      </c>
      <c r="P66" s="43">
        <f t="shared" si="164"/>
        <v>0</v>
      </c>
      <c r="Q66" s="43">
        <f t="shared" si="165"/>
        <v>0</v>
      </c>
      <c r="R66" s="43">
        <f t="shared" si="166"/>
        <v>0</v>
      </c>
      <c r="S66" s="43">
        <f t="shared" si="167"/>
        <v>0</v>
      </c>
    </row>
    <row r="67" spans="2:19" x14ac:dyDescent="0.25">
      <c r="B67" s="40" t="str">
        <f>IF(AKUN!B66="","",AKUN!B66)</f>
        <v>5-250</v>
      </c>
      <c r="C67" s="31" t="str">
        <f t="shared" si="152"/>
        <v>Beban Pakaian Seragam Karyawan</v>
      </c>
      <c r="D67" s="31" t="str">
        <f t="shared" si="153"/>
        <v>Db</v>
      </c>
      <c r="E67" s="31" t="str">
        <f t="shared" si="154"/>
        <v>LR</v>
      </c>
      <c r="F67" s="43">
        <f t="shared" si="155"/>
        <v>0</v>
      </c>
      <c r="G67" s="43">
        <f t="shared" si="156"/>
        <v>0</v>
      </c>
      <c r="H67" s="43">
        <f>SUMIF(JURNAL!B:B,'Neraca Lajur'!B67,JURNAL!$M:$M)</f>
        <v>0</v>
      </c>
      <c r="I67" s="43">
        <f t="shared" si="157"/>
        <v>0</v>
      </c>
      <c r="J67" s="43">
        <f t="shared" si="158"/>
        <v>0</v>
      </c>
      <c r="K67" s="43">
        <f t="shared" si="159"/>
        <v>0</v>
      </c>
      <c r="L67" s="43">
        <f t="shared" si="160"/>
        <v>0</v>
      </c>
      <c r="M67" s="43">
        <f t="shared" si="161"/>
        <v>0</v>
      </c>
      <c r="N67" s="43">
        <f t="shared" si="162"/>
        <v>0</v>
      </c>
      <c r="O67" s="43">
        <f t="shared" si="163"/>
        <v>0</v>
      </c>
      <c r="P67" s="43">
        <f t="shared" si="164"/>
        <v>0</v>
      </c>
      <c r="Q67" s="43">
        <f t="shared" si="165"/>
        <v>0</v>
      </c>
      <c r="R67" s="43">
        <f t="shared" si="166"/>
        <v>0</v>
      </c>
      <c r="S67" s="43">
        <f t="shared" si="167"/>
        <v>0</v>
      </c>
    </row>
    <row r="68" spans="2:19" x14ac:dyDescent="0.25">
      <c r="B68" s="40" t="str">
        <f>IF(AKUN!B67="","",AKUN!B67)</f>
        <v>5-260</v>
      </c>
      <c r="C68" s="31" t="str">
        <f t="shared" si="152"/>
        <v>Beban Perlengkapan Kebersihan</v>
      </c>
      <c r="D68" s="31" t="str">
        <f t="shared" si="153"/>
        <v>Db</v>
      </c>
      <c r="E68" s="31" t="str">
        <f t="shared" si="154"/>
        <v>LR</v>
      </c>
      <c r="F68" s="43">
        <f t="shared" si="155"/>
        <v>0</v>
      </c>
      <c r="G68" s="43">
        <f t="shared" si="156"/>
        <v>0</v>
      </c>
      <c r="H68" s="43">
        <f>SUMIF(JURNAL!B:B,'Neraca Lajur'!B68,JURNAL!$M:$M)</f>
        <v>0</v>
      </c>
      <c r="I68" s="43">
        <f t="shared" si="157"/>
        <v>0</v>
      </c>
      <c r="J68" s="43">
        <f t="shared" si="158"/>
        <v>0</v>
      </c>
      <c r="K68" s="43">
        <f t="shared" si="159"/>
        <v>0</v>
      </c>
      <c r="L68" s="43">
        <f t="shared" si="160"/>
        <v>0</v>
      </c>
      <c r="M68" s="43">
        <f t="shared" si="161"/>
        <v>0</v>
      </c>
      <c r="N68" s="43">
        <f t="shared" si="162"/>
        <v>0</v>
      </c>
      <c r="O68" s="43">
        <f t="shared" si="163"/>
        <v>0</v>
      </c>
      <c r="P68" s="43">
        <f t="shared" si="164"/>
        <v>0</v>
      </c>
      <c r="Q68" s="43">
        <f t="shared" si="165"/>
        <v>0</v>
      </c>
      <c r="R68" s="43">
        <f t="shared" si="166"/>
        <v>0</v>
      </c>
      <c r="S68" s="43">
        <f t="shared" si="167"/>
        <v>0</v>
      </c>
    </row>
    <row r="69" spans="2:19" x14ac:dyDescent="0.25">
      <c r="B69" s="40" t="str">
        <f>IF(AKUN!B68="","",AKUN!B68)</f>
        <v>5-270</v>
      </c>
      <c r="C69" s="31" t="str">
        <f t="shared" si="152"/>
        <v>Beban Perlengkapan Kantor/Kampus</v>
      </c>
      <c r="D69" s="31" t="str">
        <f t="shared" si="153"/>
        <v>Db</v>
      </c>
      <c r="E69" s="31" t="str">
        <f t="shared" si="154"/>
        <v>LR</v>
      </c>
      <c r="F69" s="43">
        <f t="shared" si="155"/>
        <v>0</v>
      </c>
      <c r="G69" s="43">
        <f t="shared" si="156"/>
        <v>0</v>
      </c>
      <c r="H69" s="43">
        <f>SUMIF(JURNAL!B:B,'Neraca Lajur'!B69,JURNAL!$M:$M)</f>
        <v>0</v>
      </c>
      <c r="I69" s="43">
        <f t="shared" si="157"/>
        <v>0</v>
      </c>
      <c r="J69" s="43">
        <f t="shared" si="158"/>
        <v>0</v>
      </c>
      <c r="K69" s="43">
        <f t="shared" si="159"/>
        <v>0</v>
      </c>
      <c r="L69" s="43">
        <f t="shared" si="160"/>
        <v>0</v>
      </c>
      <c r="M69" s="43">
        <f t="shared" si="161"/>
        <v>0</v>
      </c>
      <c r="N69" s="43">
        <f t="shared" si="162"/>
        <v>0</v>
      </c>
      <c r="O69" s="43">
        <f t="shared" si="163"/>
        <v>0</v>
      </c>
      <c r="P69" s="43">
        <f t="shared" si="164"/>
        <v>0</v>
      </c>
      <c r="Q69" s="43">
        <f t="shared" si="165"/>
        <v>0</v>
      </c>
      <c r="R69" s="43">
        <f t="shared" si="166"/>
        <v>0</v>
      </c>
      <c r="S69" s="43">
        <f t="shared" si="167"/>
        <v>0</v>
      </c>
    </row>
    <row r="70" spans="2:19" x14ac:dyDescent="0.25">
      <c r="B70" s="40" t="str">
        <f>IF(AKUN!B69="","",AKUN!B69)</f>
        <v>5-280</v>
      </c>
      <c r="C70" s="31" t="str">
        <f t="shared" si="152"/>
        <v>Beban Perlengkapan Pemadam Kebakaran</v>
      </c>
      <c r="D70" s="31" t="str">
        <f t="shared" si="153"/>
        <v>Db</v>
      </c>
      <c r="E70" s="31" t="str">
        <f t="shared" si="154"/>
        <v>LR</v>
      </c>
      <c r="F70" s="43">
        <f t="shared" si="155"/>
        <v>0</v>
      </c>
      <c r="G70" s="43">
        <f t="shared" si="156"/>
        <v>0</v>
      </c>
      <c r="H70" s="43">
        <f>SUMIF(JURNAL!B:B,'Neraca Lajur'!B70,JURNAL!$M:$M)</f>
        <v>0</v>
      </c>
      <c r="I70" s="43">
        <f t="shared" si="157"/>
        <v>0</v>
      </c>
      <c r="J70" s="43">
        <f t="shared" si="158"/>
        <v>0</v>
      </c>
      <c r="K70" s="43">
        <f t="shared" si="159"/>
        <v>0</v>
      </c>
      <c r="L70" s="43">
        <f t="shared" si="160"/>
        <v>0</v>
      </c>
      <c r="M70" s="43">
        <f t="shared" si="161"/>
        <v>0</v>
      </c>
      <c r="N70" s="43">
        <f t="shared" si="162"/>
        <v>0</v>
      </c>
      <c r="O70" s="43">
        <f t="shared" si="163"/>
        <v>0</v>
      </c>
      <c r="P70" s="43">
        <f t="shared" si="164"/>
        <v>0</v>
      </c>
      <c r="Q70" s="43">
        <f t="shared" si="165"/>
        <v>0</v>
      </c>
      <c r="R70" s="43">
        <f t="shared" si="166"/>
        <v>0</v>
      </c>
      <c r="S70" s="43">
        <f t="shared" si="167"/>
        <v>0</v>
      </c>
    </row>
    <row r="71" spans="2:19" s="88" customFormat="1" ht="13" x14ac:dyDescent="0.3">
      <c r="B71" s="86" t="str">
        <f>IF(AKUN!B70="","",AKUN!B70)</f>
        <v>5-300</v>
      </c>
      <c r="C71" s="84" t="str">
        <f t="shared" si="152"/>
        <v>Beban Belanja Penunjang Kegiatan Pendidikan:</v>
      </c>
      <c r="D71" s="84" t="str">
        <f t="shared" si="153"/>
        <v>Db</v>
      </c>
      <c r="E71" s="84" t="str">
        <f t="shared" si="154"/>
        <v>LR</v>
      </c>
      <c r="F71" s="87">
        <f t="shared" si="155"/>
        <v>0</v>
      </c>
      <c r="G71" s="87">
        <f t="shared" si="156"/>
        <v>0</v>
      </c>
      <c r="H71" s="87">
        <f>SUMIF(JURNAL!B:B,'Neraca Lajur'!B71,JURNAL!$M:$M)</f>
        <v>0</v>
      </c>
      <c r="I71" s="87">
        <f t="shared" si="157"/>
        <v>0</v>
      </c>
      <c r="J71" s="87">
        <f t="shared" si="158"/>
        <v>0</v>
      </c>
      <c r="K71" s="87">
        <f t="shared" si="159"/>
        <v>0</v>
      </c>
      <c r="L71" s="87">
        <f t="shared" si="160"/>
        <v>0</v>
      </c>
      <c r="M71" s="87">
        <f t="shared" si="161"/>
        <v>0</v>
      </c>
      <c r="N71" s="87">
        <f t="shared" si="162"/>
        <v>0</v>
      </c>
      <c r="O71" s="87">
        <f t="shared" si="163"/>
        <v>0</v>
      </c>
      <c r="P71" s="87">
        <f t="shared" si="164"/>
        <v>0</v>
      </c>
      <c r="Q71" s="87">
        <f t="shared" si="165"/>
        <v>0</v>
      </c>
      <c r="R71" s="87">
        <f t="shared" si="166"/>
        <v>0</v>
      </c>
      <c r="S71" s="87">
        <f t="shared" si="167"/>
        <v>0</v>
      </c>
    </row>
    <row r="72" spans="2:19" x14ac:dyDescent="0.25">
      <c r="B72" s="40" t="str">
        <f>IF(AKUN!B71="","",AKUN!B71)</f>
        <v>5-311</v>
      </c>
      <c r="C72" s="31" t="str">
        <f t="shared" si="152"/>
        <v>Beban Panitia Penerimaan Mahasiswa Baru</v>
      </c>
      <c r="D72" s="31" t="str">
        <f t="shared" si="153"/>
        <v>Db</v>
      </c>
      <c r="E72" s="31" t="str">
        <f t="shared" si="154"/>
        <v>LR</v>
      </c>
      <c r="F72" s="43">
        <f t="shared" si="155"/>
        <v>0</v>
      </c>
      <c r="G72" s="43">
        <f t="shared" si="156"/>
        <v>0</v>
      </c>
      <c r="H72" s="43">
        <f>SUMIF(JURNAL!B:B,'Neraca Lajur'!B72,JURNAL!$M:$M)</f>
        <v>0</v>
      </c>
      <c r="I72" s="43">
        <f t="shared" si="157"/>
        <v>0</v>
      </c>
      <c r="J72" s="43">
        <f t="shared" si="158"/>
        <v>0</v>
      </c>
      <c r="K72" s="43">
        <f t="shared" si="159"/>
        <v>0</v>
      </c>
      <c r="L72" s="43">
        <f t="shared" si="160"/>
        <v>0</v>
      </c>
      <c r="M72" s="43">
        <f t="shared" si="161"/>
        <v>0</v>
      </c>
      <c r="N72" s="43">
        <f t="shared" si="162"/>
        <v>0</v>
      </c>
      <c r="O72" s="43">
        <f t="shared" si="163"/>
        <v>0</v>
      </c>
      <c r="P72" s="43">
        <f t="shared" si="164"/>
        <v>0</v>
      </c>
      <c r="Q72" s="43">
        <f t="shared" si="165"/>
        <v>0</v>
      </c>
      <c r="R72" s="43">
        <f t="shared" si="166"/>
        <v>0</v>
      </c>
      <c r="S72" s="43">
        <f t="shared" si="167"/>
        <v>0</v>
      </c>
    </row>
    <row r="73" spans="2:19" x14ac:dyDescent="0.25">
      <c r="B73" s="40" t="str">
        <f>IF(AKUN!B72="","",AKUN!B72)</f>
        <v>5-312</v>
      </c>
      <c r="C73" s="31" t="str">
        <f t="shared" si="152"/>
        <v>Beban Pelaksanaan Perkuliahan Mahasiswa</v>
      </c>
      <c r="D73" s="31" t="str">
        <f t="shared" si="153"/>
        <v>Db</v>
      </c>
      <c r="E73" s="31" t="str">
        <f t="shared" si="154"/>
        <v>LR</v>
      </c>
      <c r="F73" s="43">
        <f t="shared" si="155"/>
        <v>0</v>
      </c>
      <c r="G73" s="43">
        <f t="shared" si="156"/>
        <v>0</v>
      </c>
      <c r="H73" s="43">
        <f>SUMIF(JURNAL!B:B,'Neraca Lajur'!B73,JURNAL!$M:$M)</f>
        <v>0</v>
      </c>
      <c r="I73" s="43">
        <f t="shared" si="157"/>
        <v>0</v>
      </c>
      <c r="J73" s="43">
        <f t="shared" si="158"/>
        <v>0</v>
      </c>
      <c r="K73" s="43">
        <f t="shared" si="159"/>
        <v>0</v>
      </c>
      <c r="L73" s="43">
        <f t="shared" si="160"/>
        <v>0</v>
      </c>
      <c r="M73" s="43">
        <f t="shared" si="161"/>
        <v>0</v>
      </c>
      <c r="N73" s="43">
        <f t="shared" si="162"/>
        <v>0</v>
      </c>
      <c r="O73" s="43">
        <f t="shared" si="163"/>
        <v>0</v>
      </c>
      <c r="P73" s="43">
        <f t="shared" si="164"/>
        <v>0</v>
      </c>
      <c r="Q73" s="43">
        <f t="shared" si="165"/>
        <v>0</v>
      </c>
      <c r="R73" s="43">
        <f t="shared" si="166"/>
        <v>0</v>
      </c>
      <c r="S73" s="43">
        <f t="shared" si="167"/>
        <v>0</v>
      </c>
    </row>
    <row r="74" spans="2:19" x14ac:dyDescent="0.25">
      <c r="B74" s="40" t="str">
        <f>IF(AKUN!B73="","",AKUN!B73)</f>
        <v>5-313</v>
      </c>
      <c r="C74" s="31" t="str">
        <f t="shared" si="152"/>
        <v>Beban Praktek Kerja Lapangan dan sejenisnya</v>
      </c>
      <c r="D74" s="31" t="str">
        <f t="shared" si="153"/>
        <v>Db</v>
      </c>
      <c r="E74" s="31" t="str">
        <f t="shared" si="154"/>
        <v>LR</v>
      </c>
      <c r="F74" s="43">
        <f t="shared" si="155"/>
        <v>0</v>
      </c>
      <c r="G74" s="43">
        <f t="shared" si="156"/>
        <v>0</v>
      </c>
      <c r="H74" s="43">
        <f>SUMIF(JURNAL!B:B,'Neraca Lajur'!B74,JURNAL!$M:$M)</f>
        <v>0</v>
      </c>
      <c r="I74" s="43">
        <f t="shared" si="157"/>
        <v>0</v>
      </c>
      <c r="J74" s="43">
        <f t="shared" si="158"/>
        <v>0</v>
      </c>
      <c r="K74" s="43">
        <f t="shared" si="159"/>
        <v>0</v>
      </c>
      <c r="L74" s="43">
        <f t="shared" si="160"/>
        <v>0</v>
      </c>
      <c r="M74" s="43">
        <f t="shared" si="161"/>
        <v>0</v>
      </c>
      <c r="N74" s="43">
        <f t="shared" si="162"/>
        <v>0</v>
      </c>
      <c r="O74" s="43">
        <f t="shared" si="163"/>
        <v>0</v>
      </c>
      <c r="P74" s="43">
        <f t="shared" si="164"/>
        <v>0</v>
      </c>
      <c r="Q74" s="43">
        <f t="shared" si="165"/>
        <v>0</v>
      </c>
      <c r="R74" s="43">
        <f t="shared" si="166"/>
        <v>0</v>
      </c>
      <c r="S74" s="43">
        <f t="shared" si="167"/>
        <v>0</v>
      </c>
    </row>
    <row r="75" spans="2:19" x14ac:dyDescent="0.25">
      <c r="B75" s="40" t="str">
        <f>IF(AKUN!B74="","",AKUN!B74)</f>
        <v>5-320</v>
      </c>
      <c r="C75" s="31" t="str">
        <f t="shared" si="152"/>
        <v>Beban Dies, Lustrum, dan Wisuda</v>
      </c>
      <c r="D75" s="31" t="str">
        <f t="shared" si="153"/>
        <v>Db</v>
      </c>
      <c r="E75" s="31" t="str">
        <f t="shared" si="154"/>
        <v>LR</v>
      </c>
      <c r="F75" s="43">
        <f t="shared" si="155"/>
        <v>0</v>
      </c>
      <c r="G75" s="43">
        <f t="shared" si="156"/>
        <v>0</v>
      </c>
      <c r="H75" s="43">
        <f>SUMIF(JURNAL!B:B,'Neraca Lajur'!B75,JURNAL!$M:$M)</f>
        <v>0</v>
      </c>
      <c r="I75" s="43">
        <f t="shared" si="157"/>
        <v>0</v>
      </c>
      <c r="J75" s="43">
        <f t="shared" si="158"/>
        <v>0</v>
      </c>
      <c r="K75" s="43">
        <f t="shared" si="159"/>
        <v>0</v>
      </c>
      <c r="L75" s="43">
        <f t="shared" si="160"/>
        <v>0</v>
      </c>
      <c r="M75" s="43">
        <f t="shared" si="161"/>
        <v>0</v>
      </c>
      <c r="N75" s="43">
        <f t="shared" si="162"/>
        <v>0</v>
      </c>
      <c r="O75" s="43">
        <f t="shared" si="163"/>
        <v>0</v>
      </c>
      <c r="P75" s="43">
        <f t="shared" si="164"/>
        <v>0</v>
      </c>
      <c r="Q75" s="43">
        <f t="shared" si="165"/>
        <v>0</v>
      </c>
      <c r="R75" s="43">
        <f t="shared" si="166"/>
        <v>0</v>
      </c>
      <c r="S75" s="43">
        <f t="shared" si="167"/>
        <v>0</v>
      </c>
    </row>
    <row r="76" spans="2:19" x14ac:dyDescent="0.25">
      <c r="B76" s="40" t="str">
        <f>IF(AKUN!B75="","",AKUN!B75)</f>
        <v>5-330</v>
      </c>
      <c r="C76" s="31" t="str">
        <f t="shared" si="152"/>
        <v>Beban Visitasi, Borang dan Evaluasi Diri Prodi</v>
      </c>
      <c r="D76" s="31" t="str">
        <f t="shared" si="153"/>
        <v>Db</v>
      </c>
      <c r="E76" s="31" t="str">
        <f t="shared" si="154"/>
        <v>LR</v>
      </c>
      <c r="F76" s="43">
        <f t="shared" si="155"/>
        <v>0</v>
      </c>
      <c r="G76" s="43">
        <f t="shared" si="156"/>
        <v>0</v>
      </c>
      <c r="H76" s="43">
        <f>SUMIF(JURNAL!B:B,'Neraca Lajur'!B76,JURNAL!$M:$M)</f>
        <v>0</v>
      </c>
      <c r="I76" s="43">
        <f t="shared" si="157"/>
        <v>0</v>
      </c>
      <c r="J76" s="43">
        <f t="shared" si="158"/>
        <v>0</v>
      </c>
      <c r="K76" s="43">
        <f t="shared" si="159"/>
        <v>0</v>
      </c>
      <c r="L76" s="43">
        <f t="shared" si="160"/>
        <v>0</v>
      </c>
      <c r="M76" s="43">
        <f t="shared" si="161"/>
        <v>0</v>
      </c>
      <c r="N76" s="43">
        <f t="shared" si="162"/>
        <v>0</v>
      </c>
      <c r="O76" s="43">
        <f t="shared" si="163"/>
        <v>0</v>
      </c>
      <c r="P76" s="43">
        <f t="shared" si="164"/>
        <v>0</v>
      </c>
      <c r="Q76" s="43">
        <f t="shared" si="165"/>
        <v>0</v>
      </c>
      <c r="R76" s="43">
        <f t="shared" si="166"/>
        <v>0</v>
      </c>
      <c r="S76" s="43">
        <f t="shared" si="167"/>
        <v>0</v>
      </c>
    </row>
    <row r="77" spans="2:19" x14ac:dyDescent="0.25">
      <c r="B77" s="40" t="str">
        <f>IF(AKUN!B76="","",AKUN!B76)</f>
        <v>5-340</v>
      </c>
      <c r="C77" s="31" t="str">
        <f t="shared" si="152"/>
        <v>Beban Penelitian &amp; Karya Ilmiah</v>
      </c>
      <c r="D77" s="31" t="str">
        <f t="shared" si="153"/>
        <v>Db</v>
      </c>
      <c r="E77" s="31" t="str">
        <f t="shared" si="154"/>
        <v>LR</v>
      </c>
      <c r="F77" s="43">
        <f t="shared" si="155"/>
        <v>0</v>
      </c>
      <c r="G77" s="43">
        <f t="shared" si="156"/>
        <v>0</v>
      </c>
      <c r="H77" s="43">
        <f>SUMIF(JURNAL!B:B,'Neraca Lajur'!B77,JURNAL!$M:$M)</f>
        <v>0</v>
      </c>
      <c r="I77" s="43">
        <f t="shared" si="157"/>
        <v>0</v>
      </c>
      <c r="J77" s="43">
        <f t="shared" si="158"/>
        <v>0</v>
      </c>
      <c r="K77" s="43">
        <f t="shared" si="159"/>
        <v>0</v>
      </c>
      <c r="L77" s="43">
        <f t="shared" si="160"/>
        <v>0</v>
      </c>
      <c r="M77" s="43">
        <f t="shared" si="161"/>
        <v>0</v>
      </c>
      <c r="N77" s="43">
        <f t="shared" si="162"/>
        <v>0</v>
      </c>
      <c r="O77" s="43">
        <f t="shared" si="163"/>
        <v>0</v>
      </c>
      <c r="P77" s="43">
        <f t="shared" si="164"/>
        <v>0</v>
      </c>
      <c r="Q77" s="43">
        <f t="shared" si="165"/>
        <v>0</v>
      </c>
      <c r="R77" s="43">
        <f t="shared" si="166"/>
        <v>0</v>
      </c>
      <c r="S77" s="43">
        <f t="shared" si="167"/>
        <v>0</v>
      </c>
    </row>
    <row r="78" spans="2:19" x14ac:dyDescent="0.25">
      <c r="B78" s="40" t="str">
        <f>IF(AKUN!B77="","",AKUN!B77)</f>
        <v>5-350</v>
      </c>
      <c r="C78" s="31" t="str">
        <f t="shared" si="152"/>
        <v>Beban Seminar, Pelatihan, Lokakarya dan Workshop</v>
      </c>
      <c r="D78" s="31" t="str">
        <f t="shared" si="153"/>
        <v>Db</v>
      </c>
      <c r="E78" s="31" t="str">
        <f t="shared" si="154"/>
        <v>LR</v>
      </c>
      <c r="F78" s="43">
        <f t="shared" si="155"/>
        <v>0</v>
      </c>
      <c r="G78" s="43">
        <f t="shared" si="156"/>
        <v>0</v>
      </c>
      <c r="H78" s="43">
        <f>SUMIF(JURNAL!B:B,'Neraca Lajur'!B78,JURNAL!$M:$M)</f>
        <v>0</v>
      </c>
      <c r="I78" s="43">
        <f t="shared" si="157"/>
        <v>0</v>
      </c>
      <c r="J78" s="43">
        <f t="shared" si="158"/>
        <v>0</v>
      </c>
      <c r="K78" s="43">
        <f t="shared" si="159"/>
        <v>0</v>
      </c>
      <c r="L78" s="43">
        <f t="shared" si="160"/>
        <v>0</v>
      </c>
      <c r="M78" s="43">
        <f t="shared" si="161"/>
        <v>0</v>
      </c>
      <c r="N78" s="43">
        <f t="shared" si="162"/>
        <v>0</v>
      </c>
      <c r="O78" s="43">
        <f t="shared" si="163"/>
        <v>0</v>
      </c>
      <c r="P78" s="43">
        <f t="shared" si="164"/>
        <v>0</v>
      </c>
      <c r="Q78" s="43">
        <f t="shared" si="165"/>
        <v>0</v>
      </c>
      <c r="R78" s="43">
        <f t="shared" si="166"/>
        <v>0</v>
      </c>
      <c r="S78" s="43">
        <f t="shared" si="167"/>
        <v>0</v>
      </c>
    </row>
    <row r="79" spans="2:19" x14ac:dyDescent="0.25">
      <c r="B79" s="40" t="str">
        <f>IF(AKUN!B78="","",AKUN!B78)</f>
        <v>5-355</v>
      </c>
      <c r="C79" s="31" t="str">
        <f t="shared" ref="C79" si="168">IF(B79="","",VLOOKUP(B79,T_Akun,2,0))</f>
        <v>Beban Beasiswa / Potongan Biaya Kuliah</v>
      </c>
      <c r="D79" s="31" t="str">
        <f t="shared" ref="D79" si="169">IF(B79="","",VLOOKUP(B79,T_Akun,4,0))</f>
        <v>Db</v>
      </c>
      <c r="E79" s="31" t="str">
        <f t="shared" ref="E79" si="170">IF(B79="","",VLOOKUP(B79,T_Akun,3,0))</f>
        <v>LR</v>
      </c>
      <c r="F79" s="43">
        <f t="shared" ref="F79" si="171">IF(B79="","",VLOOKUP(B79,T_Akun,5,0))</f>
        <v>0</v>
      </c>
      <c r="G79" s="43">
        <f t="shared" ref="G79" si="172">IF(B79="","",VLOOKUP(B79,T_Akun,6,0))</f>
        <v>0</v>
      </c>
      <c r="H79" s="43">
        <f>SUMIF(JURNAL!B:B,'Neraca Lajur'!B79,JURNAL!$M:$M)</f>
        <v>0</v>
      </c>
      <c r="I79" s="43">
        <f t="shared" ref="I79" si="173">SUMIF(KBNS,B79,JKredit)</f>
        <v>0</v>
      </c>
      <c r="J79" s="43">
        <f t="shared" ref="J79" si="174">IF(D79="Db",F79+H79-G79-I79,0)</f>
        <v>0</v>
      </c>
      <c r="K79" s="43">
        <f t="shared" ref="K79" si="175">IF(D79="Kr",G79+I79-F79-H79,0)</f>
        <v>0</v>
      </c>
      <c r="L79" s="43">
        <f t="shared" ref="L79" si="176">SUMIF(KBPny,B79,JDebet)</f>
        <v>0</v>
      </c>
      <c r="M79" s="43">
        <f t="shared" ref="M79" si="177">SUMIF(KBPny,B79,JKredit)</f>
        <v>0</v>
      </c>
      <c r="N79" s="43">
        <f t="shared" ref="N79" si="178">IF(D79="Db",J79+L79-K79-M79,0)</f>
        <v>0</v>
      </c>
      <c r="O79" s="43">
        <f t="shared" ref="O79" si="179">IF(D79="Kr",K79+M79-J79-L79,0)</f>
        <v>0</v>
      </c>
      <c r="P79" s="43">
        <f t="shared" ref="P79" si="180">IF(E79="LR",N79,0)</f>
        <v>0</v>
      </c>
      <c r="Q79" s="43">
        <f t="shared" ref="Q79" si="181">IF(E79="LR",O79,0)</f>
        <v>0</v>
      </c>
      <c r="R79" s="43">
        <f t="shared" ref="R79" si="182">IF(E79="NRC",N79,0)</f>
        <v>0</v>
      </c>
      <c r="S79" s="43">
        <f t="shared" ref="S79" si="183">IF(E79="NRC",O79,0)</f>
        <v>0</v>
      </c>
    </row>
    <row r="80" spans="2:19" x14ac:dyDescent="0.25">
      <c r="B80" s="40" t="str">
        <f>IF(AKUN!B79="","",AKUN!B79)</f>
        <v>5-360</v>
      </c>
      <c r="C80" s="31" t="str">
        <f t="shared" si="152"/>
        <v>Beban Semester Pendek</v>
      </c>
      <c r="D80" s="31" t="str">
        <f t="shared" si="153"/>
        <v>Db</v>
      </c>
      <c r="E80" s="31" t="str">
        <f t="shared" si="154"/>
        <v>LR</v>
      </c>
      <c r="F80" s="43">
        <f t="shared" si="155"/>
        <v>0</v>
      </c>
      <c r="G80" s="43">
        <f t="shared" si="156"/>
        <v>0</v>
      </c>
      <c r="H80" s="43">
        <f>SUMIF(JURNAL!B:B,'Neraca Lajur'!B80,JURNAL!$M:$M)</f>
        <v>0</v>
      </c>
      <c r="I80" s="43">
        <f t="shared" si="157"/>
        <v>0</v>
      </c>
      <c r="J80" s="43">
        <f t="shared" si="158"/>
        <v>0</v>
      </c>
      <c r="K80" s="43">
        <f t="shared" si="159"/>
        <v>0</v>
      </c>
      <c r="L80" s="43">
        <f t="shared" si="160"/>
        <v>0</v>
      </c>
      <c r="M80" s="43">
        <f t="shared" si="161"/>
        <v>0</v>
      </c>
      <c r="N80" s="43">
        <f t="shared" si="162"/>
        <v>0</v>
      </c>
      <c r="O80" s="43">
        <f t="shared" si="163"/>
        <v>0</v>
      </c>
      <c r="P80" s="43">
        <f t="shared" si="164"/>
        <v>0</v>
      </c>
      <c r="Q80" s="43">
        <f t="shared" si="165"/>
        <v>0</v>
      </c>
      <c r="R80" s="43">
        <f t="shared" si="166"/>
        <v>0</v>
      </c>
      <c r="S80" s="43">
        <f t="shared" si="167"/>
        <v>0</v>
      </c>
    </row>
    <row r="81" spans="2:19" x14ac:dyDescent="0.25">
      <c r="B81" s="40" t="str">
        <f>IF(AKUN!B80="","",AKUN!B80)</f>
        <v>5-370</v>
      </c>
      <c r="C81" s="31" t="str">
        <f t="shared" si="152"/>
        <v>Beban Unit Kegiatan Mahasiswa</v>
      </c>
      <c r="D81" s="31" t="str">
        <f t="shared" si="153"/>
        <v>Db</v>
      </c>
      <c r="E81" s="31" t="str">
        <f t="shared" si="154"/>
        <v>LR</v>
      </c>
      <c r="F81" s="43">
        <f t="shared" si="155"/>
        <v>0</v>
      </c>
      <c r="G81" s="43">
        <f t="shared" si="156"/>
        <v>0</v>
      </c>
      <c r="H81" s="43">
        <f>SUMIF(JURNAL!B:B,'Neraca Lajur'!B81,JURNAL!$M:$M)</f>
        <v>0</v>
      </c>
      <c r="I81" s="43">
        <f t="shared" si="157"/>
        <v>0</v>
      </c>
      <c r="J81" s="43">
        <f t="shared" si="158"/>
        <v>0</v>
      </c>
      <c r="K81" s="43">
        <f t="shared" si="159"/>
        <v>0</v>
      </c>
      <c r="L81" s="43">
        <f t="shared" si="160"/>
        <v>0</v>
      </c>
      <c r="M81" s="43">
        <f t="shared" si="161"/>
        <v>0</v>
      </c>
      <c r="N81" s="43">
        <f t="shared" si="162"/>
        <v>0</v>
      </c>
      <c r="O81" s="43">
        <f t="shared" si="163"/>
        <v>0</v>
      </c>
      <c r="P81" s="43">
        <f t="shared" si="164"/>
        <v>0</v>
      </c>
      <c r="Q81" s="43">
        <f t="shared" si="165"/>
        <v>0</v>
      </c>
      <c r="R81" s="43">
        <f t="shared" si="166"/>
        <v>0</v>
      </c>
      <c r="S81" s="43">
        <f t="shared" si="167"/>
        <v>0</v>
      </c>
    </row>
    <row r="82" spans="2:19" x14ac:dyDescent="0.25">
      <c r="B82" s="40" t="str">
        <f>IF(AKUN!B81="","",AKUN!B81)</f>
        <v>5-380</v>
      </c>
      <c r="C82" s="31" t="str">
        <f t="shared" si="152"/>
        <v>Beban Asuransi Kesehatan Mahasiswa</v>
      </c>
      <c r="D82" s="31" t="str">
        <f t="shared" si="153"/>
        <v>Db</v>
      </c>
      <c r="E82" s="31" t="str">
        <f t="shared" si="154"/>
        <v>LR</v>
      </c>
      <c r="F82" s="43">
        <f t="shared" si="155"/>
        <v>0</v>
      </c>
      <c r="G82" s="43">
        <f t="shared" si="156"/>
        <v>0</v>
      </c>
      <c r="H82" s="43">
        <f>SUMIF(JURNAL!B:B,'Neraca Lajur'!B82,JURNAL!$M:$M)</f>
        <v>0</v>
      </c>
      <c r="I82" s="43">
        <f t="shared" si="157"/>
        <v>0</v>
      </c>
      <c r="J82" s="43">
        <f t="shared" si="158"/>
        <v>0</v>
      </c>
      <c r="K82" s="43">
        <f t="shared" si="159"/>
        <v>0</v>
      </c>
      <c r="L82" s="43">
        <f t="shared" si="160"/>
        <v>0</v>
      </c>
      <c r="M82" s="43">
        <f t="shared" si="161"/>
        <v>0</v>
      </c>
      <c r="N82" s="43">
        <f t="shared" si="162"/>
        <v>0</v>
      </c>
      <c r="O82" s="43">
        <f t="shared" si="163"/>
        <v>0</v>
      </c>
      <c r="P82" s="43">
        <f t="shared" si="164"/>
        <v>0</v>
      </c>
      <c r="Q82" s="43">
        <f t="shared" si="165"/>
        <v>0</v>
      </c>
      <c r="R82" s="43">
        <f t="shared" si="166"/>
        <v>0</v>
      </c>
      <c r="S82" s="43">
        <f t="shared" si="167"/>
        <v>0</v>
      </c>
    </row>
    <row r="83" spans="2:19" x14ac:dyDescent="0.25">
      <c r="B83" s="40" t="str">
        <f>IF(AKUN!B82="","",AKUN!B82)</f>
        <v>5-390</v>
      </c>
      <c r="C83" s="31" t="str">
        <f t="shared" si="152"/>
        <v>Beban Registrasi Mahasiswa</v>
      </c>
      <c r="D83" s="31" t="str">
        <f t="shared" si="153"/>
        <v>Db</v>
      </c>
      <c r="E83" s="31" t="str">
        <f t="shared" si="154"/>
        <v>LR</v>
      </c>
      <c r="F83" s="43">
        <f t="shared" si="155"/>
        <v>0</v>
      </c>
      <c r="G83" s="43">
        <f t="shared" si="156"/>
        <v>0</v>
      </c>
      <c r="H83" s="43">
        <f>SUMIF(JURNAL!B:B,'Neraca Lajur'!B83,JURNAL!$M:$M)</f>
        <v>0</v>
      </c>
      <c r="I83" s="43">
        <f t="shared" si="157"/>
        <v>0</v>
      </c>
      <c r="J83" s="43">
        <f t="shared" si="158"/>
        <v>0</v>
      </c>
      <c r="K83" s="43">
        <f t="shared" si="159"/>
        <v>0</v>
      </c>
      <c r="L83" s="43">
        <f t="shared" si="160"/>
        <v>0</v>
      </c>
      <c r="M83" s="43">
        <f t="shared" si="161"/>
        <v>0</v>
      </c>
      <c r="N83" s="43">
        <f t="shared" si="162"/>
        <v>0</v>
      </c>
      <c r="O83" s="43">
        <f t="shared" si="163"/>
        <v>0</v>
      </c>
      <c r="P83" s="43">
        <f t="shared" si="164"/>
        <v>0</v>
      </c>
      <c r="Q83" s="43">
        <f t="shared" si="165"/>
        <v>0</v>
      </c>
      <c r="R83" s="43">
        <f t="shared" si="166"/>
        <v>0</v>
      </c>
      <c r="S83" s="43">
        <f t="shared" si="167"/>
        <v>0</v>
      </c>
    </row>
    <row r="84" spans="2:19" s="88" customFormat="1" ht="13" x14ac:dyDescent="0.3">
      <c r="B84" s="86" t="str">
        <f>IF(AKUN!B83="","",AKUN!B83)</f>
        <v>5-400</v>
      </c>
      <c r="C84" s="84" t="str">
        <f t="shared" si="152"/>
        <v>Belanja Pemeliharaan:</v>
      </c>
      <c r="D84" s="84" t="str">
        <f t="shared" si="153"/>
        <v>Db</v>
      </c>
      <c r="E84" s="84" t="str">
        <f t="shared" si="154"/>
        <v>LR</v>
      </c>
      <c r="F84" s="87">
        <f t="shared" si="155"/>
        <v>0</v>
      </c>
      <c r="G84" s="87">
        <f t="shared" si="156"/>
        <v>0</v>
      </c>
      <c r="H84" s="87">
        <f>SUMIF(JURNAL!B:B,'Neraca Lajur'!B84,JURNAL!$M:$M)</f>
        <v>0</v>
      </c>
      <c r="I84" s="87">
        <f t="shared" si="157"/>
        <v>0</v>
      </c>
      <c r="J84" s="87">
        <f t="shared" si="158"/>
        <v>0</v>
      </c>
      <c r="K84" s="87">
        <f t="shared" si="159"/>
        <v>0</v>
      </c>
      <c r="L84" s="87">
        <f t="shared" si="160"/>
        <v>0</v>
      </c>
      <c r="M84" s="87">
        <f t="shared" si="161"/>
        <v>0</v>
      </c>
      <c r="N84" s="87">
        <f t="shared" si="162"/>
        <v>0</v>
      </c>
      <c r="O84" s="87">
        <f t="shared" si="163"/>
        <v>0</v>
      </c>
      <c r="P84" s="87">
        <f t="shared" si="164"/>
        <v>0</v>
      </c>
      <c r="Q84" s="87">
        <f t="shared" si="165"/>
        <v>0</v>
      </c>
      <c r="R84" s="87">
        <f t="shared" si="166"/>
        <v>0</v>
      </c>
      <c r="S84" s="87">
        <f t="shared" si="167"/>
        <v>0</v>
      </c>
    </row>
    <row r="85" spans="2:19" x14ac:dyDescent="0.25">
      <c r="B85" s="40" t="str">
        <f>IF(AKUN!B84="","",AKUN!B84)</f>
        <v>5-410</v>
      </c>
      <c r="C85" s="31" t="str">
        <f t="shared" si="152"/>
        <v>Beban Pemeliharaan Gedung</v>
      </c>
      <c r="D85" s="31" t="str">
        <f t="shared" si="153"/>
        <v>Db</v>
      </c>
      <c r="E85" s="31" t="str">
        <f t="shared" si="154"/>
        <v>LR</v>
      </c>
      <c r="F85" s="43">
        <f t="shared" si="155"/>
        <v>0</v>
      </c>
      <c r="G85" s="43">
        <f t="shared" si="156"/>
        <v>0</v>
      </c>
      <c r="H85" s="43">
        <f>SUMIF(JURNAL!B:B,'Neraca Lajur'!B85,JURNAL!$M:$M)</f>
        <v>0</v>
      </c>
      <c r="I85" s="43">
        <f t="shared" si="157"/>
        <v>0</v>
      </c>
      <c r="J85" s="43">
        <f t="shared" si="158"/>
        <v>0</v>
      </c>
      <c r="K85" s="43">
        <f t="shared" si="159"/>
        <v>0</v>
      </c>
      <c r="L85" s="43">
        <f t="shared" si="160"/>
        <v>0</v>
      </c>
      <c r="M85" s="43">
        <f t="shared" si="161"/>
        <v>0</v>
      </c>
      <c r="N85" s="43">
        <f t="shared" si="162"/>
        <v>0</v>
      </c>
      <c r="O85" s="43">
        <f t="shared" si="163"/>
        <v>0</v>
      </c>
      <c r="P85" s="43">
        <f t="shared" si="164"/>
        <v>0</v>
      </c>
      <c r="Q85" s="43">
        <f t="shared" si="165"/>
        <v>0</v>
      </c>
      <c r="R85" s="43">
        <f t="shared" si="166"/>
        <v>0</v>
      </c>
      <c r="S85" s="43">
        <f t="shared" si="167"/>
        <v>0</v>
      </c>
    </row>
    <row r="86" spans="2:19" x14ac:dyDescent="0.25">
      <c r="B86" s="40" t="str">
        <f>IF(AKUN!B85="","",AKUN!B85)</f>
        <v>5-420</v>
      </c>
      <c r="C86" s="31" t="str">
        <f t="shared" si="152"/>
        <v>Beban Pemeliharaan Kendaraan</v>
      </c>
      <c r="D86" s="31" t="str">
        <f t="shared" si="153"/>
        <v>Db</v>
      </c>
      <c r="E86" s="31" t="str">
        <f t="shared" si="154"/>
        <v>LR</v>
      </c>
      <c r="F86" s="43">
        <f t="shared" si="155"/>
        <v>0</v>
      </c>
      <c r="G86" s="43">
        <f t="shared" si="156"/>
        <v>0</v>
      </c>
      <c r="H86" s="43">
        <f>SUMIF(JURNAL!B:B,'Neraca Lajur'!B86,JURNAL!$M:$M)</f>
        <v>0</v>
      </c>
      <c r="I86" s="43">
        <f t="shared" si="157"/>
        <v>0</v>
      </c>
      <c r="J86" s="43">
        <f t="shared" si="158"/>
        <v>0</v>
      </c>
      <c r="K86" s="43">
        <f t="shared" si="159"/>
        <v>0</v>
      </c>
      <c r="L86" s="43">
        <f t="shared" si="160"/>
        <v>0</v>
      </c>
      <c r="M86" s="43">
        <f t="shared" si="161"/>
        <v>0</v>
      </c>
      <c r="N86" s="43">
        <f t="shared" si="162"/>
        <v>0</v>
      </c>
      <c r="O86" s="43">
        <f t="shared" si="163"/>
        <v>0</v>
      </c>
      <c r="P86" s="43">
        <f t="shared" si="164"/>
        <v>0</v>
      </c>
      <c r="Q86" s="43">
        <f t="shared" si="165"/>
        <v>0</v>
      </c>
      <c r="R86" s="43">
        <f t="shared" si="166"/>
        <v>0</v>
      </c>
      <c r="S86" s="43">
        <f t="shared" si="167"/>
        <v>0</v>
      </c>
    </row>
    <row r="87" spans="2:19" x14ac:dyDescent="0.25">
      <c r="B87" s="40" t="str">
        <f>IF(AKUN!B86="","",AKUN!B86)</f>
        <v>5-430</v>
      </c>
      <c r="C87" s="31" t="str">
        <f t="shared" si="152"/>
        <v>Beban Pemeliharaan Peralatan dan Mesin</v>
      </c>
      <c r="D87" s="31" t="str">
        <f t="shared" si="153"/>
        <v>Db</v>
      </c>
      <c r="E87" s="31" t="str">
        <f t="shared" si="154"/>
        <v>LR</v>
      </c>
      <c r="F87" s="43">
        <f t="shared" si="155"/>
        <v>0</v>
      </c>
      <c r="G87" s="43">
        <f t="shared" si="156"/>
        <v>0</v>
      </c>
      <c r="H87" s="43">
        <f>SUMIF(JURNAL!B:B,'Neraca Lajur'!B87,JURNAL!$M:$M)</f>
        <v>0</v>
      </c>
      <c r="I87" s="43">
        <f t="shared" si="157"/>
        <v>0</v>
      </c>
      <c r="J87" s="43">
        <f t="shared" si="158"/>
        <v>0</v>
      </c>
      <c r="K87" s="43">
        <f t="shared" si="159"/>
        <v>0</v>
      </c>
      <c r="L87" s="43">
        <f t="shared" si="160"/>
        <v>0</v>
      </c>
      <c r="M87" s="43">
        <f t="shared" si="161"/>
        <v>0</v>
      </c>
      <c r="N87" s="43">
        <f t="shared" si="162"/>
        <v>0</v>
      </c>
      <c r="O87" s="43">
        <f t="shared" si="163"/>
        <v>0</v>
      </c>
      <c r="P87" s="43">
        <f t="shared" si="164"/>
        <v>0</v>
      </c>
      <c r="Q87" s="43">
        <f t="shared" si="165"/>
        <v>0</v>
      </c>
      <c r="R87" s="43">
        <f t="shared" si="166"/>
        <v>0</v>
      </c>
      <c r="S87" s="43">
        <f t="shared" si="167"/>
        <v>0</v>
      </c>
    </row>
    <row r="88" spans="2:19" x14ac:dyDescent="0.25">
      <c r="B88" s="40" t="str">
        <f>IF(AKUN!B87="","",AKUN!B87)</f>
        <v>5-440</v>
      </c>
      <c r="C88" s="31" t="str">
        <f t="shared" si="152"/>
        <v>Beban Kebersihan</v>
      </c>
      <c r="D88" s="31" t="str">
        <f t="shared" si="153"/>
        <v>Db</v>
      </c>
      <c r="E88" s="31" t="str">
        <f t="shared" si="154"/>
        <v>LR</v>
      </c>
      <c r="F88" s="43">
        <f t="shared" si="155"/>
        <v>0</v>
      </c>
      <c r="G88" s="43">
        <f t="shared" si="156"/>
        <v>0</v>
      </c>
      <c r="H88" s="43">
        <f>SUMIF(JURNAL!B:B,'Neraca Lajur'!B88,JURNAL!$M:$M)</f>
        <v>0</v>
      </c>
      <c r="I88" s="43">
        <f t="shared" si="157"/>
        <v>0</v>
      </c>
      <c r="J88" s="43">
        <f t="shared" si="158"/>
        <v>0</v>
      </c>
      <c r="K88" s="43">
        <f t="shared" si="159"/>
        <v>0</v>
      </c>
      <c r="L88" s="43">
        <f t="shared" si="160"/>
        <v>0</v>
      </c>
      <c r="M88" s="43">
        <f t="shared" si="161"/>
        <v>0</v>
      </c>
      <c r="N88" s="43">
        <f t="shared" si="162"/>
        <v>0</v>
      </c>
      <c r="O88" s="43">
        <f t="shared" si="163"/>
        <v>0</v>
      </c>
      <c r="P88" s="43">
        <f t="shared" si="164"/>
        <v>0</v>
      </c>
      <c r="Q88" s="43">
        <f t="shared" si="165"/>
        <v>0</v>
      </c>
      <c r="R88" s="43">
        <f t="shared" si="166"/>
        <v>0</v>
      </c>
      <c r="S88" s="43">
        <f t="shared" si="167"/>
        <v>0</v>
      </c>
    </row>
    <row r="89" spans="2:19" x14ac:dyDescent="0.25">
      <c r="B89" s="40" t="str">
        <f>IF(AKUN!B88="","",AKUN!B88)</f>
        <v>5-450</v>
      </c>
      <c r="C89" s="31" t="str">
        <f t="shared" si="152"/>
        <v>Beban Asuransi</v>
      </c>
      <c r="D89" s="31" t="str">
        <f t="shared" si="153"/>
        <v>Db</v>
      </c>
      <c r="E89" s="31" t="str">
        <f t="shared" si="154"/>
        <v>LR</v>
      </c>
      <c r="F89" s="43">
        <f t="shared" si="155"/>
        <v>0</v>
      </c>
      <c r="G89" s="43">
        <f t="shared" si="156"/>
        <v>0</v>
      </c>
      <c r="H89" s="43">
        <f>SUMIF(JURNAL!B:B,'Neraca Lajur'!B89,JURNAL!$M:$M)</f>
        <v>0</v>
      </c>
      <c r="I89" s="43">
        <f t="shared" si="157"/>
        <v>0</v>
      </c>
      <c r="J89" s="43">
        <f t="shared" si="158"/>
        <v>0</v>
      </c>
      <c r="K89" s="43">
        <f t="shared" si="159"/>
        <v>0</v>
      </c>
      <c r="L89" s="43">
        <f t="shared" si="160"/>
        <v>0</v>
      </c>
      <c r="M89" s="43">
        <f t="shared" si="161"/>
        <v>0</v>
      </c>
      <c r="N89" s="43">
        <f t="shared" si="162"/>
        <v>0</v>
      </c>
      <c r="O89" s="43">
        <f t="shared" si="163"/>
        <v>0</v>
      </c>
      <c r="P89" s="43">
        <f t="shared" si="164"/>
        <v>0</v>
      </c>
      <c r="Q89" s="43">
        <f t="shared" si="165"/>
        <v>0</v>
      </c>
      <c r="R89" s="43">
        <f t="shared" si="166"/>
        <v>0</v>
      </c>
      <c r="S89" s="43">
        <f t="shared" si="167"/>
        <v>0</v>
      </c>
    </row>
    <row r="90" spans="2:19" s="88" customFormat="1" ht="13" x14ac:dyDescent="0.3">
      <c r="B90" s="86" t="str">
        <f>IF(AKUN!B89="","",AKUN!B89)</f>
        <v>5-500</v>
      </c>
      <c r="C90" s="84" t="str">
        <f t="shared" si="152"/>
        <v>Belanja Perjalanan:</v>
      </c>
      <c r="D90" s="84" t="str">
        <f t="shared" si="153"/>
        <v>Db</v>
      </c>
      <c r="E90" s="84" t="str">
        <f t="shared" si="154"/>
        <v>LR</v>
      </c>
      <c r="F90" s="87">
        <f t="shared" si="155"/>
        <v>0</v>
      </c>
      <c r="G90" s="87">
        <f t="shared" si="156"/>
        <v>0</v>
      </c>
      <c r="H90" s="87">
        <f>SUMIF(JURNAL!B:B,'Neraca Lajur'!B90,JURNAL!$M:$M)</f>
        <v>0</v>
      </c>
      <c r="I90" s="87">
        <f t="shared" si="157"/>
        <v>0</v>
      </c>
      <c r="J90" s="87">
        <f t="shared" si="158"/>
        <v>0</v>
      </c>
      <c r="K90" s="87">
        <f t="shared" si="159"/>
        <v>0</v>
      </c>
      <c r="L90" s="87">
        <f t="shared" si="160"/>
        <v>0</v>
      </c>
      <c r="M90" s="87">
        <f t="shared" si="161"/>
        <v>0</v>
      </c>
      <c r="N90" s="87">
        <f t="shared" si="162"/>
        <v>0</v>
      </c>
      <c r="O90" s="87">
        <f t="shared" si="163"/>
        <v>0</v>
      </c>
      <c r="P90" s="87">
        <f t="shared" si="164"/>
        <v>0</v>
      </c>
      <c r="Q90" s="87">
        <f t="shared" si="165"/>
        <v>0</v>
      </c>
      <c r="R90" s="87">
        <f t="shared" si="166"/>
        <v>0</v>
      </c>
      <c r="S90" s="87">
        <f t="shared" si="167"/>
        <v>0</v>
      </c>
    </row>
    <row r="91" spans="2:19" x14ac:dyDescent="0.25">
      <c r="B91" s="40" t="str">
        <f>IF(AKUN!B90="","",AKUN!B90)</f>
        <v>5-510</v>
      </c>
      <c r="C91" s="31" t="str">
        <f t="shared" si="152"/>
        <v>Beban Perjalanan Dinas</v>
      </c>
      <c r="D91" s="31" t="str">
        <f t="shared" si="153"/>
        <v>Db</v>
      </c>
      <c r="E91" s="31" t="str">
        <f t="shared" si="154"/>
        <v>LR</v>
      </c>
      <c r="F91" s="43">
        <f t="shared" si="155"/>
        <v>0</v>
      </c>
      <c r="G91" s="43">
        <f t="shared" si="156"/>
        <v>0</v>
      </c>
      <c r="H91" s="43">
        <f>SUMIF(JURNAL!B:B,'Neraca Lajur'!B91,JURNAL!$M:$M)</f>
        <v>0</v>
      </c>
      <c r="I91" s="43">
        <f t="shared" si="157"/>
        <v>0</v>
      </c>
      <c r="J91" s="43">
        <f t="shared" si="158"/>
        <v>0</v>
      </c>
      <c r="K91" s="43">
        <f t="shared" si="159"/>
        <v>0</v>
      </c>
      <c r="L91" s="43">
        <f t="shared" si="160"/>
        <v>0</v>
      </c>
      <c r="M91" s="43">
        <f t="shared" si="161"/>
        <v>0</v>
      </c>
      <c r="N91" s="43">
        <f t="shared" si="162"/>
        <v>0</v>
      </c>
      <c r="O91" s="43">
        <f t="shared" si="163"/>
        <v>0</v>
      </c>
      <c r="P91" s="43">
        <f t="shared" si="164"/>
        <v>0</v>
      </c>
      <c r="Q91" s="43">
        <f t="shared" si="165"/>
        <v>0</v>
      </c>
      <c r="R91" s="43">
        <f t="shared" si="166"/>
        <v>0</v>
      </c>
      <c r="S91" s="43">
        <f t="shared" si="167"/>
        <v>0</v>
      </c>
    </row>
    <row r="92" spans="2:19" x14ac:dyDescent="0.25">
      <c r="B92" s="40" t="str">
        <f>IF(AKUN!B91="","",AKUN!B91)</f>
        <v>5-520</v>
      </c>
      <c r="C92" s="31" t="str">
        <f t="shared" si="152"/>
        <v>Beban Transport Lokal</v>
      </c>
      <c r="D92" s="31" t="str">
        <f t="shared" si="153"/>
        <v>Db</v>
      </c>
      <c r="E92" s="31" t="str">
        <f t="shared" si="154"/>
        <v>LR</v>
      </c>
      <c r="F92" s="43">
        <f t="shared" si="155"/>
        <v>0</v>
      </c>
      <c r="G92" s="43">
        <f t="shared" si="156"/>
        <v>0</v>
      </c>
      <c r="H92" s="43">
        <f>SUMIF(JURNAL!B:B,'Neraca Lajur'!B92,JURNAL!$M:$M)</f>
        <v>0</v>
      </c>
      <c r="I92" s="43">
        <f t="shared" si="157"/>
        <v>0</v>
      </c>
      <c r="J92" s="43">
        <f t="shared" si="158"/>
        <v>0</v>
      </c>
      <c r="K92" s="43">
        <f t="shared" si="159"/>
        <v>0</v>
      </c>
      <c r="L92" s="43">
        <f t="shared" si="160"/>
        <v>0</v>
      </c>
      <c r="M92" s="43">
        <f t="shared" si="161"/>
        <v>0</v>
      </c>
      <c r="N92" s="43">
        <f t="shared" si="162"/>
        <v>0</v>
      </c>
      <c r="O92" s="43">
        <f t="shared" si="163"/>
        <v>0</v>
      </c>
      <c r="P92" s="43">
        <f t="shared" si="164"/>
        <v>0</v>
      </c>
      <c r="Q92" s="43">
        <f t="shared" si="165"/>
        <v>0</v>
      </c>
      <c r="R92" s="43">
        <f t="shared" si="166"/>
        <v>0</v>
      </c>
      <c r="S92" s="43">
        <f t="shared" si="167"/>
        <v>0</v>
      </c>
    </row>
    <row r="93" spans="2:19" x14ac:dyDescent="0.25">
      <c r="B93" s="40" t="str">
        <f>IF(AKUN!B92="","",AKUN!B92)</f>
        <v>5-530</v>
      </c>
      <c r="C93" s="31" t="str">
        <f t="shared" si="152"/>
        <v>Beban Sewa Kendaraan</v>
      </c>
      <c r="D93" s="31" t="str">
        <f t="shared" si="153"/>
        <v>Db</v>
      </c>
      <c r="E93" s="31" t="str">
        <f t="shared" si="154"/>
        <v>LR</v>
      </c>
      <c r="F93" s="43">
        <f t="shared" si="155"/>
        <v>0</v>
      </c>
      <c r="G93" s="43">
        <f t="shared" si="156"/>
        <v>0</v>
      </c>
      <c r="H93" s="43">
        <f>SUMIF(JURNAL!B:B,'Neraca Lajur'!B93,JURNAL!$M:$M)</f>
        <v>0</v>
      </c>
      <c r="I93" s="43">
        <f t="shared" si="157"/>
        <v>0</v>
      </c>
      <c r="J93" s="43">
        <f t="shared" si="158"/>
        <v>0</v>
      </c>
      <c r="K93" s="43">
        <f t="shared" si="159"/>
        <v>0</v>
      </c>
      <c r="L93" s="43">
        <f t="shared" si="160"/>
        <v>0</v>
      </c>
      <c r="M93" s="43">
        <f t="shared" si="161"/>
        <v>0</v>
      </c>
      <c r="N93" s="43">
        <f t="shared" si="162"/>
        <v>0</v>
      </c>
      <c r="O93" s="43">
        <f t="shared" si="163"/>
        <v>0</v>
      </c>
      <c r="P93" s="43">
        <f t="shared" si="164"/>
        <v>0</v>
      </c>
      <c r="Q93" s="43">
        <f t="shared" si="165"/>
        <v>0</v>
      </c>
      <c r="R93" s="43">
        <f t="shared" si="166"/>
        <v>0</v>
      </c>
      <c r="S93" s="43">
        <f t="shared" si="167"/>
        <v>0</v>
      </c>
    </row>
    <row r="94" spans="2:19" x14ac:dyDescent="0.25">
      <c r="B94" s="40" t="str">
        <f>IF(AKUN!B93="","",AKUN!B93)</f>
        <v>5-540</v>
      </c>
      <c r="C94" s="31" t="str">
        <f t="shared" si="152"/>
        <v>Lain Lain Perjalanan</v>
      </c>
      <c r="D94" s="31" t="str">
        <f t="shared" si="153"/>
        <v>Db</v>
      </c>
      <c r="E94" s="31" t="str">
        <f t="shared" si="154"/>
        <v>LR</v>
      </c>
      <c r="F94" s="43">
        <f t="shared" si="155"/>
        <v>0</v>
      </c>
      <c r="G94" s="43">
        <f t="shared" si="156"/>
        <v>0</v>
      </c>
      <c r="H94" s="43">
        <f>SUMIF(JURNAL!B:B,'Neraca Lajur'!B94,JURNAL!$M:$M)</f>
        <v>0</v>
      </c>
      <c r="I94" s="43">
        <f t="shared" si="157"/>
        <v>0</v>
      </c>
      <c r="J94" s="43">
        <f t="shared" si="158"/>
        <v>0</v>
      </c>
      <c r="K94" s="43">
        <f t="shared" si="159"/>
        <v>0</v>
      </c>
      <c r="L94" s="43">
        <f t="shared" si="160"/>
        <v>0</v>
      </c>
      <c r="M94" s="43">
        <f t="shared" si="161"/>
        <v>0</v>
      </c>
      <c r="N94" s="43">
        <f t="shared" si="162"/>
        <v>0</v>
      </c>
      <c r="O94" s="43">
        <f t="shared" si="163"/>
        <v>0</v>
      </c>
      <c r="P94" s="43">
        <f t="shared" si="164"/>
        <v>0</v>
      </c>
      <c r="Q94" s="43">
        <f t="shared" si="165"/>
        <v>0</v>
      </c>
      <c r="R94" s="43">
        <f t="shared" si="166"/>
        <v>0</v>
      </c>
      <c r="S94" s="43">
        <f t="shared" si="167"/>
        <v>0</v>
      </c>
    </row>
    <row r="95" spans="2:19" s="88" customFormat="1" ht="13" x14ac:dyDescent="0.3">
      <c r="B95" s="86" t="str">
        <f>IF(AKUN!B94="","",AKUN!B94)</f>
        <v>5-600</v>
      </c>
      <c r="C95" s="84" t="str">
        <f t="shared" si="152"/>
        <v>Belanja Daya dan Jasa:</v>
      </c>
      <c r="D95" s="84" t="str">
        <f t="shared" si="153"/>
        <v>Db</v>
      </c>
      <c r="E95" s="84" t="str">
        <f t="shared" si="154"/>
        <v>LR</v>
      </c>
      <c r="F95" s="87">
        <f t="shared" si="155"/>
        <v>0</v>
      </c>
      <c r="G95" s="87">
        <f t="shared" si="156"/>
        <v>0</v>
      </c>
      <c r="H95" s="87">
        <f>SUMIF(JURNAL!B:B,'Neraca Lajur'!B95,JURNAL!$M:$M)</f>
        <v>0</v>
      </c>
      <c r="I95" s="87">
        <f t="shared" si="157"/>
        <v>0</v>
      </c>
      <c r="J95" s="87">
        <f t="shared" si="158"/>
        <v>0</v>
      </c>
      <c r="K95" s="87">
        <f t="shared" si="159"/>
        <v>0</v>
      </c>
      <c r="L95" s="87">
        <f t="shared" si="160"/>
        <v>0</v>
      </c>
      <c r="M95" s="87">
        <f t="shared" si="161"/>
        <v>0</v>
      </c>
      <c r="N95" s="87">
        <f t="shared" si="162"/>
        <v>0</v>
      </c>
      <c r="O95" s="87">
        <f t="shared" si="163"/>
        <v>0</v>
      </c>
      <c r="P95" s="87">
        <f t="shared" si="164"/>
        <v>0</v>
      </c>
      <c r="Q95" s="87">
        <f t="shared" si="165"/>
        <v>0</v>
      </c>
      <c r="R95" s="87">
        <f t="shared" si="166"/>
        <v>0</v>
      </c>
      <c r="S95" s="87">
        <f t="shared" si="167"/>
        <v>0</v>
      </c>
    </row>
    <row r="96" spans="2:19" x14ac:dyDescent="0.25">
      <c r="B96" s="40" t="str">
        <f>IF(AKUN!B95="","",AKUN!B95)</f>
        <v>5-610</v>
      </c>
      <c r="C96" s="31" t="str">
        <f t="shared" si="152"/>
        <v>Beban Tagihan Telpon</v>
      </c>
      <c r="D96" s="31" t="str">
        <f t="shared" si="153"/>
        <v>Db</v>
      </c>
      <c r="E96" s="31" t="str">
        <f t="shared" si="154"/>
        <v>LR</v>
      </c>
      <c r="F96" s="43">
        <f t="shared" si="155"/>
        <v>0</v>
      </c>
      <c r="G96" s="43">
        <f t="shared" si="156"/>
        <v>0</v>
      </c>
      <c r="H96" s="43">
        <f>SUMIF(JURNAL!B:B,'Neraca Lajur'!B96,JURNAL!$M:$M)</f>
        <v>0</v>
      </c>
      <c r="I96" s="43">
        <f t="shared" si="157"/>
        <v>0</v>
      </c>
      <c r="J96" s="43">
        <f t="shared" si="158"/>
        <v>0</v>
      </c>
      <c r="K96" s="43">
        <f t="shared" si="159"/>
        <v>0</v>
      </c>
      <c r="L96" s="43">
        <f t="shared" si="160"/>
        <v>0</v>
      </c>
      <c r="M96" s="43">
        <f t="shared" si="161"/>
        <v>0</v>
      </c>
      <c r="N96" s="43">
        <f t="shared" si="162"/>
        <v>0</v>
      </c>
      <c r="O96" s="43">
        <f t="shared" si="163"/>
        <v>0</v>
      </c>
      <c r="P96" s="43">
        <f t="shared" si="164"/>
        <v>0</v>
      </c>
      <c r="Q96" s="43">
        <f t="shared" si="165"/>
        <v>0</v>
      </c>
      <c r="R96" s="43">
        <f t="shared" si="166"/>
        <v>0</v>
      </c>
      <c r="S96" s="43">
        <f t="shared" si="167"/>
        <v>0</v>
      </c>
    </row>
    <row r="97" spans="2:19" x14ac:dyDescent="0.25">
      <c r="B97" s="40" t="str">
        <f>IF(AKUN!B96="","",AKUN!B96)</f>
        <v>5-620</v>
      </c>
      <c r="C97" s="31" t="str">
        <f t="shared" si="152"/>
        <v>Beban Tagihan Listrik</v>
      </c>
      <c r="D97" s="31" t="str">
        <f t="shared" si="153"/>
        <v>Db</v>
      </c>
      <c r="E97" s="31" t="str">
        <f t="shared" si="154"/>
        <v>LR</v>
      </c>
      <c r="F97" s="43">
        <f t="shared" si="155"/>
        <v>0</v>
      </c>
      <c r="G97" s="43">
        <f t="shared" si="156"/>
        <v>0</v>
      </c>
      <c r="H97" s="43">
        <f>SUMIF(JURNAL!B:B,'Neraca Lajur'!B97,JURNAL!$M:$M)</f>
        <v>0</v>
      </c>
      <c r="I97" s="43">
        <f t="shared" si="157"/>
        <v>0</v>
      </c>
      <c r="J97" s="43">
        <f t="shared" si="158"/>
        <v>0</v>
      </c>
      <c r="K97" s="43">
        <f t="shared" si="159"/>
        <v>0</v>
      </c>
      <c r="L97" s="43">
        <f t="shared" si="160"/>
        <v>0</v>
      </c>
      <c r="M97" s="43">
        <f t="shared" si="161"/>
        <v>0</v>
      </c>
      <c r="N97" s="43">
        <f t="shared" si="162"/>
        <v>0</v>
      </c>
      <c r="O97" s="43">
        <f t="shared" si="163"/>
        <v>0</v>
      </c>
      <c r="P97" s="43">
        <f t="shared" si="164"/>
        <v>0</v>
      </c>
      <c r="Q97" s="43">
        <f t="shared" si="165"/>
        <v>0</v>
      </c>
      <c r="R97" s="43">
        <f t="shared" si="166"/>
        <v>0</v>
      </c>
      <c r="S97" s="43">
        <f t="shared" si="167"/>
        <v>0</v>
      </c>
    </row>
    <row r="98" spans="2:19" x14ac:dyDescent="0.25">
      <c r="B98" s="40" t="str">
        <f>IF(AKUN!B97="","",AKUN!B97)</f>
        <v>5-630</v>
      </c>
      <c r="C98" s="31" t="str">
        <f t="shared" si="152"/>
        <v>Beban Tagihan Internet</v>
      </c>
      <c r="D98" s="31" t="str">
        <f t="shared" si="153"/>
        <v>Db</v>
      </c>
      <c r="E98" s="31" t="str">
        <f t="shared" si="154"/>
        <v>LR</v>
      </c>
      <c r="F98" s="43">
        <f t="shared" si="155"/>
        <v>0</v>
      </c>
      <c r="G98" s="43">
        <f t="shared" si="156"/>
        <v>0</v>
      </c>
      <c r="H98" s="43">
        <f>SUMIF(JURNAL!B:B,'Neraca Lajur'!B98,JURNAL!$M:$M)</f>
        <v>0</v>
      </c>
      <c r="I98" s="43">
        <f t="shared" si="157"/>
        <v>0</v>
      </c>
      <c r="J98" s="43">
        <f t="shared" si="158"/>
        <v>0</v>
      </c>
      <c r="K98" s="43">
        <f t="shared" si="159"/>
        <v>0</v>
      </c>
      <c r="L98" s="43">
        <f t="shared" si="160"/>
        <v>0</v>
      </c>
      <c r="M98" s="43">
        <f t="shared" si="161"/>
        <v>0</v>
      </c>
      <c r="N98" s="43">
        <f t="shared" si="162"/>
        <v>0</v>
      </c>
      <c r="O98" s="43">
        <f t="shared" si="163"/>
        <v>0</v>
      </c>
      <c r="P98" s="43">
        <f t="shared" si="164"/>
        <v>0</v>
      </c>
      <c r="Q98" s="43">
        <f t="shared" si="165"/>
        <v>0</v>
      </c>
      <c r="R98" s="43">
        <f t="shared" si="166"/>
        <v>0</v>
      </c>
      <c r="S98" s="43">
        <f t="shared" si="167"/>
        <v>0</v>
      </c>
    </row>
    <row r="99" spans="2:19" x14ac:dyDescent="0.25">
      <c r="B99" s="40" t="str">
        <f>IF(AKUN!B98="","",AKUN!B98)</f>
        <v>5-640</v>
      </c>
      <c r="C99" s="31" t="str">
        <f t="shared" si="152"/>
        <v>Beban Tagihan Sevima (Siakad)</v>
      </c>
      <c r="D99" s="31" t="str">
        <f t="shared" si="153"/>
        <v>Db</v>
      </c>
      <c r="E99" s="31" t="str">
        <f t="shared" si="154"/>
        <v>LR</v>
      </c>
      <c r="F99" s="43">
        <f t="shared" si="155"/>
        <v>0</v>
      </c>
      <c r="G99" s="43">
        <f t="shared" si="156"/>
        <v>0</v>
      </c>
      <c r="H99" s="43">
        <f>SUMIF(JURNAL!B:B,'Neraca Lajur'!B99,JURNAL!$M:$M)</f>
        <v>0</v>
      </c>
      <c r="I99" s="43">
        <f t="shared" si="157"/>
        <v>0</v>
      </c>
      <c r="J99" s="43">
        <f t="shared" si="158"/>
        <v>0</v>
      </c>
      <c r="K99" s="43">
        <f t="shared" si="159"/>
        <v>0</v>
      </c>
      <c r="L99" s="43">
        <f t="shared" si="160"/>
        <v>0</v>
      </c>
      <c r="M99" s="43">
        <f t="shared" si="161"/>
        <v>0</v>
      </c>
      <c r="N99" s="43">
        <f t="shared" si="162"/>
        <v>0</v>
      </c>
      <c r="O99" s="43">
        <f t="shared" si="163"/>
        <v>0</v>
      </c>
      <c r="P99" s="43">
        <f t="shared" si="164"/>
        <v>0</v>
      </c>
      <c r="Q99" s="43">
        <f t="shared" si="165"/>
        <v>0</v>
      </c>
      <c r="R99" s="43">
        <f t="shared" si="166"/>
        <v>0</v>
      </c>
      <c r="S99" s="43">
        <f t="shared" si="167"/>
        <v>0</v>
      </c>
    </row>
    <row r="100" spans="2:19" x14ac:dyDescent="0.25">
      <c r="B100" s="40" t="str">
        <f>IF(AKUN!B99="","",AKUN!B99)</f>
        <v>5-650</v>
      </c>
      <c r="C100" s="31" t="str">
        <f t="shared" si="152"/>
        <v>Beban Keperluan kantor lainnya</v>
      </c>
      <c r="D100" s="31" t="str">
        <f t="shared" si="153"/>
        <v>Db</v>
      </c>
      <c r="E100" s="31" t="str">
        <f t="shared" si="154"/>
        <v>LR</v>
      </c>
      <c r="F100" s="43">
        <f t="shared" si="155"/>
        <v>0</v>
      </c>
      <c r="G100" s="43">
        <f t="shared" si="156"/>
        <v>0</v>
      </c>
      <c r="H100" s="43">
        <f>SUMIF(JURNAL!B:B,'Neraca Lajur'!B100,JURNAL!$M:$M)</f>
        <v>0</v>
      </c>
      <c r="I100" s="43">
        <f t="shared" si="157"/>
        <v>0</v>
      </c>
      <c r="J100" s="43">
        <f t="shared" si="158"/>
        <v>0</v>
      </c>
      <c r="K100" s="43">
        <f t="shared" si="159"/>
        <v>0</v>
      </c>
      <c r="L100" s="43">
        <f t="shared" si="160"/>
        <v>0</v>
      </c>
      <c r="M100" s="43">
        <f t="shared" si="161"/>
        <v>0</v>
      </c>
      <c r="N100" s="43">
        <f t="shared" si="162"/>
        <v>0</v>
      </c>
      <c r="O100" s="43">
        <f t="shared" si="163"/>
        <v>0</v>
      </c>
      <c r="P100" s="43">
        <f t="shared" si="164"/>
        <v>0</v>
      </c>
      <c r="Q100" s="43">
        <f t="shared" si="165"/>
        <v>0</v>
      </c>
      <c r="R100" s="43">
        <f t="shared" si="166"/>
        <v>0</v>
      </c>
      <c r="S100" s="43">
        <f t="shared" si="167"/>
        <v>0</v>
      </c>
    </row>
    <row r="101" spans="2:19" s="88" customFormat="1" ht="13" x14ac:dyDescent="0.3">
      <c r="B101" s="86" t="str">
        <f>IF(AKUN!B100="","",AKUN!B100)</f>
        <v>5-700</v>
      </c>
      <c r="C101" s="84" t="str">
        <f t="shared" si="152"/>
        <v>Belanja Administrasi &amp; Manajemen Pendidikan:</v>
      </c>
      <c r="D101" s="84" t="str">
        <f t="shared" si="153"/>
        <v>Db</v>
      </c>
      <c r="E101" s="84" t="str">
        <f t="shared" si="154"/>
        <v>LR</v>
      </c>
      <c r="F101" s="87">
        <f t="shared" si="155"/>
        <v>0</v>
      </c>
      <c r="G101" s="87">
        <f t="shared" si="156"/>
        <v>0</v>
      </c>
      <c r="H101" s="87">
        <f>SUMIF(JURNAL!B:B,'Neraca Lajur'!B101,JURNAL!$M:$M)</f>
        <v>0</v>
      </c>
      <c r="I101" s="87">
        <f t="shared" si="157"/>
        <v>0</v>
      </c>
      <c r="J101" s="87">
        <f t="shared" si="158"/>
        <v>0</v>
      </c>
      <c r="K101" s="87">
        <f t="shared" si="159"/>
        <v>0</v>
      </c>
      <c r="L101" s="87">
        <f t="shared" si="160"/>
        <v>0</v>
      </c>
      <c r="M101" s="87">
        <f t="shared" si="161"/>
        <v>0</v>
      </c>
      <c r="N101" s="87">
        <f t="shared" si="162"/>
        <v>0</v>
      </c>
      <c r="O101" s="87">
        <f t="shared" si="163"/>
        <v>0</v>
      </c>
      <c r="P101" s="87">
        <f t="shared" si="164"/>
        <v>0</v>
      </c>
      <c r="Q101" s="87">
        <f t="shared" si="165"/>
        <v>0</v>
      </c>
      <c r="R101" s="87">
        <f t="shared" si="166"/>
        <v>0</v>
      </c>
      <c r="S101" s="87">
        <f t="shared" si="167"/>
        <v>0</v>
      </c>
    </row>
    <row r="102" spans="2:19" x14ac:dyDescent="0.25">
      <c r="B102" s="40" t="str">
        <f>IF(AKUN!B101="","",AKUN!B101)</f>
        <v>5-710</v>
      </c>
      <c r="C102" s="31" t="str">
        <f t="shared" si="152"/>
        <v>Beban Iklan</v>
      </c>
      <c r="D102" s="31" t="str">
        <f t="shared" si="153"/>
        <v>Db</v>
      </c>
      <c r="E102" s="31" t="str">
        <f t="shared" si="154"/>
        <v>LR</v>
      </c>
      <c r="F102" s="43">
        <f t="shared" si="155"/>
        <v>0</v>
      </c>
      <c r="G102" s="43">
        <f t="shared" si="156"/>
        <v>0</v>
      </c>
      <c r="H102" s="43">
        <f>SUMIF(JURNAL!B:B,'Neraca Lajur'!B102,JURNAL!$M:$M)</f>
        <v>0</v>
      </c>
      <c r="I102" s="43">
        <f t="shared" si="157"/>
        <v>0</v>
      </c>
      <c r="J102" s="43">
        <f t="shared" si="158"/>
        <v>0</v>
      </c>
      <c r="K102" s="43">
        <f t="shared" si="159"/>
        <v>0</v>
      </c>
      <c r="L102" s="43">
        <f t="shared" si="160"/>
        <v>0</v>
      </c>
      <c r="M102" s="43">
        <f t="shared" si="161"/>
        <v>0</v>
      </c>
      <c r="N102" s="43">
        <f t="shared" si="162"/>
        <v>0</v>
      </c>
      <c r="O102" s="43">
        <f t="shared" si="163"/>
        <v>0</v>
      </c>
      <c r="P102" s="43">
        <f t="shared" si="164"/>
        <v>0</v>
      </c>
      <c r="Q102" s="43">
        <f t="shared" si="165"/>
        <v>0</v>
      </c>
      <c r="R102" s="43">
        <f t="shared" si="166"/>
        <v>0</v>
      </c>
      <c r="S102" s="43">
        <f t="shared" si="167"/>
        <v>0</v>
      </c>
    </row>
    <row r="103" spans="2:19" x14ac:dyDescent="0.25">
      <c r="B103" s="40" t="str">
        <f>IF(AKUN!B102="","",AKUN!B102)</f>
        <v>5-720</v>
      </c>
      <c r="C103" s="31" t="str">
        <f t="shared" si="152"/>
        <v>Beban Rapat, tamu dan jamuan</v>
      </c>
      <c r="D103" s="31" t="str">
        <f t="shared" si="153"/>
        <v>Db</v>
      </c>
      <c r="E103" s="31" t="str">
        <f t="shared" si="154"/>
        <v>LR</v>
      </c>
      <c r="F103" s="43">
        <f t="shared" si="155"/>
        <v>0</v>
      </c>
      <c r="G103" s="43">
        <f t="shared" si="156"/>
        <v>0</v>
      </c>
      <c r="H103" s="43">
        <f>SUMIF(JURNAL!B:B,'Neraca Lajur'!B103,JURNAL!$M:$M)</f>
        <v>0</v>
      </c>
      <c r="I103" s="43">
        <f t="shared" si="157"/>
        <v>0</v>
      </c>
      <c r="J103" s="43">
        <f t="shared" si="158"/>
        <v>0</v>
      </c>
      <c r="K103" s="43">
        <f t="shared" si="159"/>
        <v>0</v>
      </c>
      <c r="L103" s="43">
        <f t="shared" si="160"/>
        <v>0</v>
      </c>
      <c r="M103" s="43">
        <f t="shared" si="161"/>
        <v>0</v>
      </c>
      <c r="N103" s="43">
        <f t="shared" si="162"/>
        <v>0</v>
      </c>
      <c r="O103" s="43">
        <f t="shared" si="163"/>
        <v>0</v>
      </c>
      <c r="P103" s="43">
        <f t="shared" si="164"/>
        <v>0</v>
      </c>
      <c r="Q103" s="43">
        <f t="shared" si="165"/>
        <v>0</v>
      </c>
      <c r="R103" s="43">
        <f t="shared" si="166"/>
        <v>0</v>
      </c>
      <c r="S103" s="43">
        <f t="shared" si="167"/>
        <v>0</v>
      </c>
    </row>
    <row r="104" spans="2:19" x14ac:dyDescent="0.25">
      <c r="B104" s="40" t="str">
        <f>IF(AKUN!B103="","",AKUN!B103)</f>
        <v>5-730</v>
      </c>
      <c r="C104" s="31" t="str">
        <f t="shared" si="152"/>
        <v>Beban Sumbangan sosial kemasyarakatan</v>
      </c>
      <c r="D104" s="31" t="str">
        <f t="shared" si="153"/>
        <v>Db</v>
      </c>
      <c r="E104" s="31" t="str">
        <f t="shared" si="154"/>
        <v>LR</v>
      </c>
      <c r="F104" s="43">
        <f t="shared" si="155"/>
        <v>0</v>
      </c>
      <c r="G104" s="43">
        <f t="shared" si="156"/>
        <v>0</v>
      </c>
      <c r="H104" s="43">
        <f>SUMIF(JURNAL!B:B,'Neraca Lajur'!B104,JURNAL!$M:$M)</f>
        <v>0</v>
      </c>
      <c r="I104" s="43">
        <f t="shared" si="157"/>
        <v>0</v>
      </c>
      <c r="J104" s="43">
        <f t="shared" si="158"/>
        <v>0</v>
      </c>
      <c r="K104" s="43">
        <f t="shared" si="159"/>
        <v>0</v>
      </c>
      <c r="L104" s="43">
        <f t="shared" si="160"/>
        <v>0</v>
      </c>
      <c r="M104" s="43">
        <f t="shared" si="161"/>
        <v>0</v>
      </c>
      <c r="N104" s="43">
        <f t="shared" si="162"/>
        <v>0</v>
      </c>
      <c r="O104" s="43">
        <f t="shared" si="163"/>
        <v>0</v>
      </c>
      <c r="P104" s="43">
        <f t="shared" si="164"/>
        <v>0</v>
      </c>
      <c r="Q104" s="43">
        <f t="shared" si="165"/>
        <v>0</v>
      </c>
      <c r="R104" s="43">
        <f t="shared" si="166"/>
        <v>0</v>
      </c>
      <c r="S104" s="43">
        <f t="shared" si="167"/>
        <v>0</v>
      </c>
    </row>
    <row r="105" spans="2:19" x14ac:dyDescent="0.25">
      <c r="B105" s="40" t="str">
        <f>IF(AKUN!B104="","",AKUN!B104)</f>
        <v>5-741</v>
      </c>
      <c r="C105" s="31" t="str">
        <f t="shared" si="152"/>
        <v>Beban Dokumentasi, Pers dan Wartawan</v>
      </c>
      <c r="D105" s="31" t="str">
        <f t="shared" si="153"/>
        <v>Db</v>
      </c>
      <c r="E105" s="31" t="str">
        <f t="shared" si="154"/>
        <v>LR</v>
      </c>
      <c r="F105" s="43">
        <f t="shared" si="155"/>
        <v>0</v>
      </c>
      <c r="G105" s="43">
        <f t="shared" si="156"/>
        <v>0</v>
      </c>
      <c r="H105" s="43">
        <f>SUMIF(JURNAL!B:B,'Neraca Lajur'!B105,JURNAL!$M:$M)</f>
        <v>0</v>
      </c>
      <c r="I105" s="43">
        <f t="shared" si="157"/>
        <v>0</v>
      </c>
      <c r="J105" s="43">
        <f t="shared" si="158"/>
        <v>0</v>
      </c>
      <c r="K105" s="43">
        <f t="shared" si="159"/>
        <v>0</v>
      </c>
      <c r="L105" s="43">
        <f t="shared" si="160"/>
        <v>0</v>
      </c>
      <c r="M105" s="43">
        <f t="shared" si="161"/>
        <v>0</v>
      </c>
      <c r="N105" s="43">
        <f t="shared" si="162"/>
        <v>0</v>
      </c>
      <c r="O105" s="43">
        <f t="shared" si="163"/>
        <v>0</v>
      </c>
      <c r="P105" s="43">
        <f t="shared" si="164"/>
        <v>0</v>
      </c>
      <c r="Q105" s="43">
        <f t="shared" si="165"/>
        <v>0</v>
      </c>
      <c r="R105" s="43">
        <f t="shared" si="166"/>
        <v>0</v>
      </c>
      <c r="S105" s="43">
        <f t="shared" si="167"/>
        <v>0</v>
      </c>
    </row>
    <row r="106" spans="2:19" x14ac:dyDescent="0.25">
      <c r="B106" s="40" t="str">
        <f>IF(AKUN!B105="","",AKUN!B105)</f>
        <v>5-742</v>
      </c>
      <c r="C106" s="31" t="str">
        <f t="shared" si="152"/>
        <v>Beban Karangan bunga dan cinderamata</v>
      </c>
      <c r="D106" s="31" t="str">
        <f t="shared" si="153"/>
        <v>Db</v>
      </c>
      <c r="E106" s="31" t="str">
        <f t="shared" si="154"/>
        <v>LR</v>
      </c>
      <c r="F106" s="43">
        <f t="shared" si="155"/>
        <v>0</v>
      </c>
      <c r="G106" s="43">
        <f t="shared" si="156"/>
        <v>0</v>
      </c>
      <c r="H106" s="43">
        <f>SUMIF(JURNAL!B:B,'Neraca Lajur'!B106,JURNAL!$M:$M)</f>
        <v>0</v>
      </c>
      <c r="I106" s="43">
        <f t="shared" si="157"/>
        <v>0</v>
      </c>
      <c r="J106" s="43">
        <f t="shared" si="158"/>
        <v>0</v>
      </c>
      <c r="K106" s="43">
        <f t="shared" si="159"/>
        <v>0</v>
      </c>
      <c r="L106" s="43">
        <f t="shared" si="160"/>
        <v>0</v>
      </c>
      <c r="M106" s="43">
        <f t="shared" si="161"/>
        <v>0</v>
      </c>
      <c r="N106" s="43">
        <f t="shared" si="162"/>
        <v>0</v>
      </c>
      <c r="O106" s="43">
        <f t="shared" si="163"/>
        <v>0</v>
      </c>
      <c r="P106" s="43">
        <f t="shared" si="164"/>
        <v>0</v>
      </c>
      <c r="Q106" s="43">
        <f t="shared" si="165"/>
        <v>0</v>
      </c>
      <c r="R106" s="43">
        <f t="shared" si="166"/>
        <v>0</v>
      </c>
      <c r="S106" s="43">
        <f t="shared" si="167"/>
        <v>0</v>
      </c>
    </row>
    <row r="107" spans="2:19" x14ac:dyDescent="0.25">
      <c r="B107" s="40" t="str">
        <f>IF(AKUN!B106="","",AKUN!B106)</f>
        <v>5-743</v>
      </c>
      <c r="C107" s="31" t="str">
        <f t="shared" si="152"/>
        <v>Beban Sumbangan kepada Instansi/Yayasan Terkait</v>
      </c>
      <c r="D107" s="31" t="str">
        <f t="shared" si="153"/>
        <v>Db</v>
      </c>
      <c r="E107" s="31" t="str">
        <f t="shared" si="154"/>
        <v>LR</v>
      </c>
      <c r="F107" s="43">
        <f t="shared" si="155"/>
        <v>0</v>
      </c>
      <c r="G107" s="43">
        <f t="shared" si="156"/>
        <v>0</v>
      </c>
      <c r="H107" s="43">
        <f>SUMIF(JURNAL!B:B,'Neraca Lajur'!B107,JURNAL!$M:$M)</f>
        <v>0</v>
      </c>
      <c r="I107" s="43">
        <f t="shared" si="157"/>
        <v>0</v>
      </c>
      <c r="J107" s="43">
        <f t="shared" si="158"/>
        <v>0</v>
      </c>
      <c r="K107" s="43">
        <f t="shared" si="159"/>
        <v>0</v>
      </c>
      <c r="L107" s="43">
        <f t="shared" si="160"/>
        <v>0</v>
      </c>
      <c r="M107" s="43">
        <f t="shared" si="161"/>
        <v>0</v>
      </c>
      <c r="N107" s="43">
        <f t="shared" si="162"/>
        <v>0</v>
      </c>
      <c r="O107" s="43">
        <f t="shared" si="163"/>
        <v>0</v>
      </c>
      <c r="P107" s="43">
        <f t="shared" si="164"/>
        <v>0</v>
      </c>
      <c r="Q107" s="43">
        <f t="shared" si="165"/>
        <v>0</v>
      </c>
      <c r="R107" s="43">
        <f t="shared" si="166"/>
        <v>0</v>
      </c>
      <c r="S107" s="43">
        <f t="shared" si="167"/>
        <v>0</v>
      </c>
    </row>
    <row r="108" spans="2:19" x14ac:dyDescent="0.25">
      <c r="B108" s="40" t="str">
        <f>IF(AKUN!B107="","",AKUN!B107)</f>
        <v>5-751</v>
      </c>
      <c r="C108" s="31" t="str">
        <f t="shared" si="152"/>
        <v>Beban Kegiatan Senat Universitas</v>
      </c>
      <c r="D108" s="31" t="str">
        <f t="shared" si="153"/>
        <v>Db</v>
      </c>
      <c r="E108" s="31" t="str">
        <f t="shared" si="154"/>
        <v>LR</v>
      </c>
      <c r="F108" s="43">
        <f t="shared" si="155"/>
        <v>0</v>
      </c>
      <c r="G108" s="43">
        <f t="shared" si="156"/>
        <v>0</v>
      </c>
      <c r="H108" s="43">
        <f>SUMIF(JURNAL!B:B,'Neraca Lajur'!B108,JURNAL!$M:$M)</f>
        <v>0</v>
      </c>
      <c r="I108" s="43">
        <f t="shared" si="157"/>
        <v>0</v>
      </c>
      <c r="J108" s="43">
        <f t="shared" si="158"/>
        <v>0</v>
      </c>
      <c r="K108" s="43">
        <f t="shared" si="159"/>
        <v>0</v>
      </c>
      <c r="L108" s="43">
        <f t="shared" si="160"/>
        <v>0</v>
      </c>
      <c r="M108" s="43">
        <f t="shared" si="161"/>
        <v>0</v>
      </c>
      <c r="N108" s="43">
        <f t="shared" si="162"/>
        <v>0</v>
      </c>
      <c r="O108" s="43">
        <f t="shared" si="163"/>
        <v>0</v>
      </c>
      <c r="P108" s="43">
        <f t="shared" si="164"/>
        <v>0</v>
      </c>
      <c r="Q108" s="43">
        <f t="shared" si="165"/>
        <v>0</v>
      </c>
      <c r="R108" s="43">
        <f t="shared" si="166"/>
        <v>0</v>
      </c>
      <c r="S108" s="43">
        <f t="shared" si="167"/>
        <v>0</v>
      </c>
    </row>
    <row r="109" spans="2:19" x14ac:dyDescent="0.25">
      <c r="B109" s="40" t="str">
        <f>IF(AKUN!B108="","",AKUN!B108)</f>
        <v>5-752</v>
      </c>
      <c r="C109" s="31" t="str">
        <f t="shared" si="152"/>
        <v>Beban Pendiri / Pembina Yayasan Pendidikan Tinggi</v>
      </c>
      <c r="D109" s="31" t="str">
        <f t="shared" si="153"/>
        <v>Db</v>
      </c>
      <c r="E109" s="31" t="str">
        <f t="shared" si="154"/>
        <v>LR</v>
      </c>
      <c r="F109" s="43">
        <f t="shared" si="155"/>
        <v>0</v>
      </c>
      <c r="G109" s="43">
        <f t="shared" si="156"/>
        <v>0</v>
      </c>
      <c r="H109" s="43">
        <f>SUMIF(JURNAL!B:B,'Neraca Lajur'!B109,JURNAL!$M:$M)</f>
        <v>0</v>
      </c>
      <c r="I109" s="43">
        <f t="shared" si="157"/>
        <v>0</v>
      </c>
      <c r="J109" s="43">
        <f t="shared" si="158"/>
        <v>0</v>
      </c>
      <c r="K109" s="43">
        <f t="shared" si="159"/>
        <v>0</v>
      </c>
      <c r="L109" s="43">
        <f t="shared" si="160"/>
        <v>0</v>
      </c>
      <c r="M109" s="43">
        <f t="shared" si="161"/>
        <v>0</v>
      </c>
      <c r="N109" s="43">
        <f t="shared" si="162"/>
        <v>0</v>
      </c>
      <c r="O109" s="43">
        <f t="shared" si="163"/>
        <v>0</v>
      </c>
      <c r="P109" s="43">
        <f t="shared" si="164"/>
        <v>0</v>
      </c>
      <c r="Q109" s="43">
        <f t="shared" si="165"/>
        <v>0</v>
      </c>
      <c r="R109" s="43">
        <f t="shared" si="166"/>
        <v>0</v>
      </c>
      <c r="S109" s="43">
        <f t="shared" si="167"/>
        <v>0</v>
      </c>
    </row>
    <row r="110" spans="2:19" x14ac:dyDescent="0.25">
      <c r="B110" s="40" t="str">
        <f>IF(AKUN!B109="","",AKUN!B109)</f>
        <v>5-753</v>
      </c>
      <c r="C110" s="31" t="str">
        <f t="shared" si="152"/>
        <v>Beban Operasional Perguruan Tinggi</v>
      </c>
      <c r="D110" s="31" t="str">
        <f t="shared" si="153"/>
        <v>Db</v>
      </c>
      <c r="E110" s="31" t="str">
        <f t="shared" si="154"/>
        <v>LR</v>
      </c>
      <c r="F110" s="43">
        <f t="shared" si="155"/>
        <v>0</v>
      </c>
      <c r="G110" s="43">
        <f t="shared" si="156"/>
        <v>0</v>
      </c>
      <c r="H110" s="43">
        <f>SUMIF(JURNAL!B:B,'Neraca Lajur'!B110,JURNAL!$M:$M)</f>
        <v>0</v>
      </c>
      <c r="I110" s="43">
        <f t="shared" si="157"/>
        <v>0</v>
      </c>
      <c r="J110" s="43">
        <f t="shared" si="158"/>
        <v>0</v>
      </c>
      <c r="K110" s="43">
        <f t="shared" si="159"/>
        <v>0</v>
      </c>
      <c r="L110" s="43">
        <f t="shared" si="160"/>
        <v>0</v>
      </c>
      <c r="M110" s="43">
        <f t="shared" si="161"/>
        <v>0</v>
      </c>
      <c r="N110" s="43">
        <f t="shared" si="162"/>
        <v>0</v>
      </c>
      <c r="O110" s="43">
        <f t="shared" si="163"/>
        <v>0</v>
      </c>
      <c r="P110" s="43">
        <f t="shared" si="164"/>
        <v>0</v>
      </c>
      <c r="Q110" s="43">
        <f t="shared" si="165"/>
        <v>0</v>
      </c>
      <c r="R110" s="43">
        <f t="shared" si="166"/>
        <v>0</v>
      </c>
      <c r="S110" s="43">
        <f t="shared" si="167"/>
        <v>0</v>
      </c>
    </row>
    <row r="111" spans="2:19" x14ac:dyDescent="0.25">
      <c r="B111" s="40" t="str">
        <f>IF(AKUN!B110="","",AKUN!B110)</f>
        <v>5-760</v>
      </c>
      <c r="C111" s="31" t="str">
        <f t="shared" si="152"/>
        <v>Beban Kepanitiaan</v>
      </c>
      <c r="D111" s="31" t="str">
        <f t="shared" si="153"/>
        <v>Db</v>
      </c>
      <c r="E111" s="31" t="str">
        <f t="shared" si="154"/>
        <v>LR</v>
      </c>
      <c r="F111" s="43">
        <f t="shared" si="155"/>
        <v>0</v>
      </c>
      <c r="G111" s="43">
        <f t="shared" si="156"/>
        <v>0</v>
      </c>
      <c r="H111" s="43">
        <f>SUMIF(JURNAL!B:B,'Neraca Lajur'!B111,JURNAL!$M:$M)</f>
        <v>0</v>
      </c>
      <c r="I111" s="43">
        <f t="shared" si="157"/>
        <v>0</v>
      </c>
      <c r="J111" s="43">
        <f t="shared" si="158"/>
        <v>0</v>
      </c>
      <c r="K111" s="43">
        <f t="shared" si="159"/>
        <v>0</v>
      </c>
      <c r="L111" s="43">
        <f t="shared" si="160"/>
        <v>0</v>
      </c>
      <c r="M111" s="43">
        <f t="shared" si="161"/>
        <v>0</v>
      </c>
      <c r="N111" s="43">
        <f t="shared" si="162"/>
        <v>0</v>
      </c>
      <c r="O111" s="43">
        <f t="shared" si="163"/>
        <v>0</v>
      </c>
      <c r="P111" s="43">
        <f t="shared" si="164"/>
        <v>0</v>
      </c>
      <c r="Q111" s="43">
        <f t="shared" si="165"/>
        <v>0</v>
      </c>
      <c r="R111" s="43">
        <f t="shared" si="166"/>
        <v>0</v>
      </c>
      <c r="S111" s="43">
        <f t="shared" si="167"/>
        <v>0</v>
      </c>
    </row>
    <row r="112" spans="2:19" x14ac:dyDescent="0.25">
      <c r="B112" s="40" t="str">
        <f>IF(AKUN!B111="","",AKUN!B111)</f>
        <v>5-790</v>
      </c>
      <c r="C112" s="31" t="str">
        <f t="shared" ref="C112" si="184">IF(B112="","",VLOOKUP(B112,T_Akun,2,0))</f>
        <v>Biaya Operasional Lain-Lain</v>
      </c>
      <c r="D112" s="31" t="str">
        <f t="shared" ref="D112" si="185">IF(B112="","",VLOOKUP(B112,T_Akun,4,0))</f>
        <v>Db</v>
      </c>
      <c r="E112" s="31" t="str">
        <f t="shared" ref="E112" si="186">IF(B112="","",VLOOKUP(B112,T_Akun,3,0))</f>
        <v>LR</v>
      </c>
      <c r="F112" s="43">
        <f t="shared" ref="F112" si="187">IF(B112="","",VLOOKUP(B112,T_Akun,5,0))</f>
        <v>0</v>
      </c>
      <c r="G112" s="43">
        <f t="shared" ref="G112" si="188">IF(B112="","",VLOOKUP(B112,T_Akun,6,0))</f>
        <v>0</v>
      </c>
      <c r="H112" s="43">
        <f>SUMIF(JURNAL!B:B,'Neraca Lajur'!B112,JURNAL!$M:$M)</f>
        <v>0</v>
      </c>
      <c r="I112" s="43">
        <f t="shared" ref="I112" si="189">SUMIF(KBNS,B112,JKredit)</f>
        <v>0</v>
      </c>
      <c r="J112" s="43">
        <f t="shared" ref="J112" si="190">IF(D112="Db",F112+H112-G112-I112,0)</f>
        <v>0</v>
      </c>
      <c r="K112" s="43">
        <f t="shared" ref="K112" si="191">IF(D112="Kr",G112+I112-F112-H112,0)</f>
        <v>0</v>
      </c>
      <c r="L112" s="43">
        <f t="shared" ref="L112" si="192">SUMIF(KBPny,B112,JDebet)</f>
        <v>0</v>
      </c>
      <c r="M112" s="43">
        <f t="shared" ref="M112" si="193">SUMIF(KBPny,B112,JKredit)</f>
        <v>0</v>
      </c>
      <c r="N112" s="43">
        <f t="shared" ref="N112" si="194">IF(D112="Db",J112+L112-K112-M112,0)</f>
        <v>0</v>
      </c>
      <c r="O112" s="43">
        <f t="shared" ref="O112" si="195">IF(D112="Kr",K112+M112-J112-L112,0)</f>
        <v>0</v>
      </c>
      <c r="P112" s="43">
        <f t="shared" ref="P112" si="196">IF(E112="LR",N112,0)</f>
        <v>0</v>
      </c>
      <c r="Q112" s="43">
        <f t="shared" ref="Q112" si="197">IF(E112="LR",O112,0)</f>
        <v>0</v>
      </c>
      <c r="R112" s="43">
        <f t="shared" ref="R112" si="198">IF(E112="NRC",N112,0)</f>
        <v>0</v>
      </c>
      <c r="S112" s="43">
        <f t="shared" ref="S112" si="199">IF(E112="NRC",O112,0)</f>
        <v>0</v>
      </c>
    </row>
    <row r="113" spans="2:19" s="88" customFormat="1" ht="13" x14ac:dyDescent="0.3">
      <c r="B113" s="86" t="str">
        <f>IF(AKUN!B112="","",AKUN!B112)</f>
        <v>5-800</v>
      </c>
      <c r="C113" s="84" t="str">
        <f t="shared" ref="C113:C116" si="200">IF(B113="","",VLOOKUP(B113,T_Akun,2,0))</f>
        <v>Biaya Ujian dan Praktikum:</v>
      </c>
      <c r="D113" s="84" t="str">
        <f t="shared" ref="D113:D116" si="201">IF(B113="","",VLOOKUP(B113,T_Akun,4,0))</f>
        <v>Db</v>
      </c>
      <c r="E113" s="84" t="str">
        <f t="shared" ref="E113:E116" si="202">IF(B113="","",VLOOKUP(B113,T_Akun,3,0))</f>
        <v>LR</v>
      </c>
      <c r="F113" s="87">
        <f t="shared" ref="F113:F116" si="203">IF(B113="","",VLOOKUP(B113,T_Akun,5,0))</f>
        <v>0</v>
      </c>
      <c r="G113" s="87">
        <f t="shared" ref="G113:G116" si="204">IF(B113="","",VLOOKUP(B113,T_Akun,6,0))</f>
        <v>0</v>
      </c>
      <c r="H113" s="87">
        <f>SUMIF(JURNAL!B:B,'Neraca Lajur'!B113,JURNAL!$M:$M)</f>
        <v>0</v>
      </c>
      <c r="I113" s="87">
        <f t="shared" ref="I113:I116" si="205">SUMIF(KBNS,B113,JKredit)</f>
        <v>0</v>
      </c>
      <c r="J113" s="87">
        <f t="shared" ref="J113:J116" si="206">IF(D113="Db",F113+H113-G113-I113,0)</f>
        <v>0</v>
      </c>
      <c r="K113" s="87">
        <f t="shared" ref="K113:K116" si="207">IF(D113="Kr",G113+I113-F113-H113,0)</f>
        <v>0</v>
      </c>
      <c r="L113" s="87">
        <f t="shared" ref="L113:L116" si="208">SUMIF(KBPny,B113,JDebet)</f>
        <v>0</v>
      </c>
      <c r="M113" s="87">
        <f t="shared" ref="M113:M116" si="209">SUMIF(KBPny,B113,JKredit)</f>
        <v>0</v>
      </c>
      <c r="N113" s="87">
        <f t="shared" ref="N113:N116" si="210">IF(D113="Db",J113+L113-K113-M113,0)</f>
        <v>0</v>
      </c>
      <c r="O113" s="87">
        <f t="shared" ref="O113:O116" si="211">IF(D113="Kr",K113+M113-J113-L113,0)</f>
        <v>0</v>
      </c>
      <c r="P113" s="87">
        <f t="shared" ref="P113:P116" si="212">IF(E113="LR",N113,0)</f>
        <v>0</v>
      </c>
      <c r="Q113" s="87">
        <f t="shared" ref="Q113:Q116" si="213">IF(E113="LR",O113,0)</f>
        <v>0</v>
      </c>
      <c r="R113" s="87">
        <f t="shared" ref="R113:R116" si="214">IF(E113="NRC",N113,0)</f>
        <v>0</v>
      </c>
      <c r="S113" s="87">
        <f t="shared" ref="S113:S116" si="215">IF(E113="NRC",O113,0)</f>
        <v>0</v>
      </c>
    </row>
    <row r="114" spans="2:19" x14ac:dyDescent="0.25">
      <c r="B114" s="40" t="str">
        <f>IF(AKUN!B113="","",AKUN!B113)</f>
        <v>5-810</v>
      </c>
      <c r="C114" s="31" t="str">
        <f t="shared" si="200"/>
        <v>Beban Pelaksanaan UTS dan UAS</v>
      </c>
      <c r="D114" s="31" t="str">
        <f t="shared" si="201"/>
        <v>Db</v>
      </c>
      <c r="E114" s="31" t="str">
        <f t="shared" si="202"/>
        <v>LR</v>
      </c>
      <c r="F114" s="43">
        <f t="shared" si="203"/>
        <v>0</v>
      </c>
      <c r="G114" s="43">
        <f t="shared" si="204"/>
        <v>0</v>
      </c>
      <c r="H114" s="43">
        <f>SUMIF(JURNAL!B:B,'Neraca Lajur'!B114,JURNAL!$M:$M)</f>
        <v>0</v>
      </c>
      <c r="I114" s="43">
        <f t="shared" si="205"/>
        <v>0</v>
      </c>
      <c r="J114" s="43">
        <f t="shared" si="206"/>
        <v>0</v>
      </c>
      <c r="K114" s="43">
        <f t="shared" si="207"/>
        <v>0</v>
      </c>
      <c r="L114" s="43">
        <f t="shared" si="208"/>
        <v>0</v>
      </c>
      <c r="M114" s="43">
        <f t="shared" si="209"/>
        <v>0</v>
      </c>
      <c r="N114" s="43">
        <f t="shared" si="210"/>
        <v>0</v>
      </c>
      <c r="O114" s="43">
        <f t="shared" si="211"/>
        <v>0</v>
      </c>
      <c r="P114" s="43">
        <f t="shared" si="212"/>
        <v>0</v>
      </c>
      <c r="Q114" s="43">
        <f t="shared" si="213"/>
        <v>0</v>
      </c>
      <c r="R114" s="43">
        <f t="shared" si="214"/>
        <v>0</v>
      </c>
      <c r="S114" s="43">
        <f t="shared" si="215"/>
        <v>0</v>
      </c>
    </row>
    <row r="115" spans="2:19" x14ac:dyDescent="0.25">
      <c r="B115" s="40" t="str">
        <f>IF(AKUN!B114="","",AKUN!B114)</f>
        <v>5-820</v>
      </c>
      <c r="C115" s="31" t="str">
        <f t="shared" ref="C115" si="216">IF(B115="","",VLOOKUP(B115,T_Akun,2,0))</f>
        <v>Beban Pelaksanaan Pra Wisuda</v>
      </c>
      <c r="D115" s="31" t="str">
        <f t="shared" ref="D115" si="217">IF(B115="","",VLOOKUP(B115,T_Akun,4,0))</f>
        <v>Db</v>
      </c>
      <c r="E115" s="31" t="str">
        <f t="shared" ref="E115" si="218">IF(B115="","",VLOOKUP(B115,T_Akun,3,0))</f>
        <v>LR</v>
      </c>
      <c r="F115" s="43">
        <f t="shared" ref="F115" si="219">IF(B115="","",VLOOKUP(B115,T_Akun,5,0))</f>
        <v>0</v>
      </c>
      <c r="G115" s="43">
        <f t="shared" ref="G115" si="220">IF(B115="","",VLOOKUP(B115,T_Akun,6,0))</f>
        <v>0</v>
      </c>
      <c r="H115" s="43">
        <f>SUMIF(JURNAL!B:B,'Neraca Lajur'!B115,JURNAL!$M:$M)</f>
        <v>0</v>
      </c>
      <c r="I115" s="43">
        <f t="shared" ref="I115" si="221">SUMIF(KBNS,B115,JKredit)</f>
        <v>0</v>
      </c>
      <c r="J115" s="43">
        <f t="shared" ref="J115" si="222">IF(D115="Db",F115+H115-G115-I115,0)</f>
        <v>0</v>
      </c>
      <c r="K115" s="43">
        <f t="shared" ref="K115" si="223">IF(D115="Kr",G115+I115-F115-H115,0)</f>
        <v>0</v>
      </c>
      <c r="L115" s="43">
        <f t="shared" ref="L115" si="224">SUMIF(KBPny,B115,JDebet)</f>
        <v>0</v>
      </c>
      <c r="M115" s="43">
        <f t="shared" ref="M115" si="225">SUMIF(KBPny,B115,JKredit)</f>
        <v>0</v>
      </c>
      <c r="N115" s="43">
        <f t="shared" ref="N115" si="226">IF(D115="Db",J115+L115-K115-M115,0)</f>
        <v>0</v>
      </c>
      <c r="O115" s="43">
        <f t="shared" ref="O115" si="227">IF(D115="Kr",K115+M115-J115-L115,0)</f>
        <v>0</v>
      </c>
      <c r="P115" s="43">
        <f t="shared" ref="P115" si="228">IF(E115="LR",N115,0)</f>
        <v>0</v>
      </c>
      <c r="Q115" s="43">
        <f t="shared" ref="Q115" si="229">IF(E115="LR",O115,0)</f>
        <v>0</v>
      </c>
      <c r="R115" s="43">
        <f t="shared" ref="R115" si="230">IF(E115="NRC",N115,0)</f>
        <v>0</v>
      </c>
      <c r="S115" s="43">
        <f t="shared" ref="S115" si="231">IF(E115="NRC",O115,0)</f>
        <v>0</v>
      </c>
    </row>
    <row r="116" spans="2:19" x14ac:dyDescent="0.25">
      <c r="B116" s="40" t="str">
        <f>IF(AKUN!B115="","",AKUN!B115)</f>
        <v>5-830</v>
      </c>
      <c r="C116" s="31" t="str">
        <f t="shared" si="200"/>
        <v>Beban Pelaksanaan Laboratorium</v>
      </c>
      <c r="D116" s="31" t="str">
        <f t="shared" si="201"/>
        <v>Db</v>
      </c>
      <c r="E116" s="31" t="str">
        <f t="shared" si="202"/>
        <v>LR</v>
      </c>
      <c r="F116" s="43">
        <f t="shared" si="203"/>
        <v>0</v>
      </c>
      <c r="G116" s="43">
        <f t="shared" si="204"/>
        <v>0</v>
      </c>
      <c r="H116" s="43">
        <f>SUMIF(JURNAL!B:B,'Neraca Lajur'!B116,JURNAL!$M:$M)</f>
        <v>0</v>
      </c>
      <c r="I116" s="43">
        <f t="shared" si="205"/>
        <v>0</v>
      </c>
      <c r="J116" s="43">
        <f t="shared" si="206"/>
        <v>0</v>
      </c>
      <c r="K116" s="43">
        <f t="shared" si="207"/>
        <v>0</v>
      </c>
      <c r="L116" s="43">
        <f t="shared" si="208"/>
        <v>0</v>
      </c>
      <c r="M116" s="43">
        <f t="shared" si="209"/>
        <v>0</v>
      </c>
      <c r="N116" s="43">
        <f t="shared" si="210"/>
        <v>0</v>
      </c>
      <c r="O116" s="43">
        <f t="shared" si="211"/>
        <v>0</v>
      </c>
      <c r="P116" s="43">
        <f t="shared" si="212"/>
        <v>0</v>
      </c>
      <c r="Q116" s="43">
        <f t="shared" si="213"/>
        <v>0</v>
      </c>
      <c r="R116" s="43">
        <f t="shared" si="214"/>
        <v>0</v>
      </c>
      <c r="S116" s="43">
        <f t="shared" si="215"/>
        <v>0</v>
      </c>
    </row>
    <row r="117" spans="2:19" s="6" customFormat="1" ht="13" x14ac:dyDescent="0.3">
      <c r="B117" s="47" t="str">
        <f>IF(AKUN!B116="","",AKUN!B116)</f>
        <v>6-000</v>
      </c>
      <c r="C117" s="29" t="str">
        <f t="shared" ref="C117:C120" si="232">IF(B117="","",VLOOKUP(B117,T_Akun,2,0))</f>
        <v>PENDAPATAN LAINNYA</v>
      </c>
      <c r="D117" s="29" t="str">
        <f t="shared" ref="D117:D120" si="233">IF(B117="","",VLOOKUP(B117,T_Akun,4,0))</f>
        <v>Kr</v>
      </c>
      <c r="E117" s="29" t="str">
        <f t="shared" ref="E117:E120" si="234">IF(B117="","",VLOOKUP(B117,T_Akun,3,0))</f>
        <v>LR</v>
      </c>
      <c r="F117" s="44">
        <f t="shared" ref="F117:F120" si="235">IF(B117="","",VLOOKUP(B117,T_Akun,5,0))</f>
        <v>0</v>
      </c>
      <c r="G117" s="44">
        <f t="shared" ref="G117:G120" si="236">IF(B117="","",VLOOKUP(B117,T_Akun,6,0))</f>
        <v>0</v>
      </c>
      <c r="H117" s="44">
        <f>SUMIF(JURNAL!B:B,'Neraca Lajur'!B117,JURNAL!$M:$M)</f>
        <v>0</v>
      </c>
      <c r="I117" s="44">
        <f t="shared" ref="I117:I120" si="237">SUMIF(KBNS,B117,JKredit)</f>
        <v>0</v>
      </c>
      <c r="J117" s="44">
        <f t="shared" ref="J117:J120" si="238">IF(D117="Db",F117+H117-G117-I117,0)</f>
        <v>0</v>
      </c>
      <c r="K117" s="44">
        <f t="shared" ref="K117:K120" si="239">IF(D117="Kr",G117+I117-F117-H117,0)</f>
        <v>0</v>
      </c>
      <c r="L117" s="44">
        <f t="shared" ref="L117:L120" si="240">SUMIF(KBPny,B117,JDebet)</f>
        <v>0</v>
      </c>
      <c r="M117" s="44">
        <f t="shared" ref="M117:M120" si="241">SUMIF(KBPny,B117,JKredit)</f>
        <v>0</v>
      </c>
      <c r="N117" s="44">
        <f t="shared" ref="N117:N120" si="242">IF(D117="Db",J117+L117-K117-M117,0)</f>
        <v>0</v>
      </c>
      <c r="O117" s="44">
        <f t="shared" ref="O117:O120" si="243">IF(D117="Kr",K117+M117-J117-L117,0)</f>
        <v>0</v>
      </c>
      <c r="P117" s="44">
        <f t="shared" ref="P117:P120" si="244">IF(E117="LR",N117,0)</f>
        <v>0</v>
      </c>
      <c r="Q117" s="44">
        <f t="shared" ref="Q117:Q120" si="245">IF(E117="LR",O117,0)</f>
        <v>0</v>
      </c>
      <c r="R117" s="44">
        <f t="shared" ref="R117:R120" si="246">IF(E117="NRC",N117,0)</f>
        <v>0</v>
      </c>
      <c r="S117" s="44">
        <f t="shared" ref="S117:S120" si="247">IF(E117="NRC",O117,0)</f>
        <v>0</v>
      </c>
    </row>
    <row r="118" spans="2:19" x14ac:dyDescent="0.25">
      <c r="B118" s="40" t="str">
        <f>IF(AKUN!B117="","",AKUN!B117)</f>
        <v>6-100</v>
      </c>
      <c r="C118" s="31" t="str">
        <f t="shared" si="232"/>
        <v>Pendapatan Bunga Bank</v>
      </c>
      <c r="D118" s="31" t="str">
        <f t="shared" si="233"/>
        <v>Kr</v>
      </c>
      <c r="E118" s="31" t="str">
        <f t="shared" si="234"/>
        <v>LR</v>
      </c>
      <c r="F118" s="43">
        <f t="shared" si="235"/>
        <v>0</v>
      </c>
      <c r="G118" s="43">
        <f t="shared" si="236"/>
        <v>0</v>
      </c>
      <c r="H118" s="43">
        <f>SUMIF(JURNAL!B:B,'Neraca Lajur'!B118,JURNAL!$M:$M)</f>
        <v>0</v>
      </c>
      <c r="I118" s="43">
        <f t="shared" si="237"/>
        <v>0</v>
      </c>
      <c r="J118" s="43">
        <f t="shared" si="238"/>
        <v>0</v>
      </c>
      <c r="K118" s="43">
        <f t="shared" si="239"/>
        <v>0</v>
      </c>
      <c r="L118" s="43">
        <f t="shared" si="240"/>
        <v>0</v>
      </c>
      <c r="M118" s="43">
        <f t="shared" si="241"/>
        <v>0</v>
      </c>
      <c r="N118" s="43">
        <f t="shared" si="242"/>
        <v>0</v>
      </c>
      <c r="O118" s="43">
        <f t="shared" si="243"/>
        <v>0</v>
      </c>
      <c r="P118" s="43">
        <f t="shared" si="244"/>
        <v>0</v>
      </c>
      <c r="Q118" s="43">
        <f t="shared" si="245"/>
        <v>0</v>
      </c>
      <c r="R118" s="43">
        <f t="shared" si="246"/>
        <v>0</v>
      </c>
      <c r="S118" s="43">
        <f t="shared" si="247"/>
        <v>0</v>
      </c>
    </row>
    <row r="119" spans="2:19" x14ac:dyDescent="0.25">
      <c r="B119" s="40" t="str">
        <f>IF(AKUN!B118="","",AKUN!B118)</f>
        <v>6-800</v>
      </c>
      <c r="C119" s="31" t="str">
        <f t="shared" ref="C119" si="248">IF(B119="","",VLOOKUP(B119,T_Akun,2,0))</f>
        <v>Pendapatan Keuntungan Penjualan Aktiva Tetap</v>
      </c>
      <c r="D119" s="31" t="str">
        <f t="shared" ref="D119" si="249">IF(B119="","",VLOOKUP(B119,T_Akun,4,0))</f>
        <v>Kr</v>
      </c>
      <c r="E119" s="31" t="str">
        <f t="shared" ref="E119" si="250">IF(B119="","",VLOOKUP(B119,T_Akun,3,0))</f>
        <v>LR</v>
      </c>
      <c r="F119" s="43">
        <f t="shared" ref="F119" si="251">IF(B119="","",VLOOKUP(B119,T_Akun,5,0))</f>
        <v>0</v>
      </c>
      <c r="G119" s="43">
        <f t="shared" ref="G119" si="252">IF(B119="","",VLOOKUP(B119,T_Akun,6,0))</f>
        <v>0</v>
      </c>
      <c r="H119" s="43">
        <f>SUMIF(JURNAL!B:B,'Neraca Lajur'!B119,JURNAL!$M:$M)</f>
        <v>0</v>
      </c>
      <c r="I119" s="43">
        <f t="shared" ref="I119" si="253">SUMIF(KBNS,B119,JKredit)</f>
        <v>0</v>
      </c>
      <c r="J119" s="43">
        <f t="shared" ref="J119" si="254">IF(D119="Db",F119+H119-G119-I119,0)</f>
        <v>0</v>
      </c>
      <c r="K119" s="43">
        <f t="shared" ref="K119" si="255">IF(D119="Kr",G119+I119-F119-H119,0)</f>
        <v>0</v>
      </c>
      <c r="L119" s="43">
        <f t="shared" ref="L119" si="256">SUMIF(KBPny,B119,JDebet)</f>
        <v>0</v>
      </c>
      <c r="M119" s="43">
        <f t="shared" ref="M119" si="257">SUMIF(KBPny,B119,JKredit)</f>
        <v>0</v>
      </c>
      <c r="N119" s="43">
        <f t="shared" ref="N119" si="258">IF(D119="Db",J119+L119-K119-M119,0)</f>
        <v>0</v>
      </c>
      <c r="O119" s="43">
        <f t="shared" ref="O119" si="259">IF(D119="Kr",K119+M119-J119-L119,0)</f>
        <v>0</v>
      </c>
      <c r="P119" s="43">
        <f t="shared" ref="P119" si="260">IF(E119="LR",N119,0)</f>
        <v>0</v>
      </c>
      <c r="Q119" s="43">
        <f t="shared" ref="Q119" si="261">IF(E119="LR",O119,0)</f>
        <v>0</v>
      </c>
      <c r="R119" s="43">
        <f t="shared" ref="R119" si="262">IF(E119="NRC",N119,0)</f>
        <v>0</v>
      </c>
      <c r="S119" s="43">
        <f t="shared" ref="S119" si="263">IF(E119="NRC",O119,0)</f>
        <v>0</v>
      </c>
    </row>
    <row r="120" spans="2:19" s="6" customFormat="1" ht="13" x14ac:dyDescent="0.3">
      <c r="B120" s="47" t="str">
        <f>IF(AKUN!B119="","",AKUN!B119)</f>
        <v>7-000</v>
      </c>
      <c r="C120" s="29" t="str">
        <f t="shared" si="232"/>
        <v>BEBAN LAINNYA</v>
      </c>
      <c r="D120" s="29" t="str">
        <f t="shared" si="233"/>
        <v>Db</v>
      </c>
      <c r="E120" s="29" t="str">
        <f t="shared" si="234"/>
        <v>LR</v>
      </c>
      <c r="F120" s="44">
        <f t="shared" si="235"/>
        <v>0</v>
      </c>
      <c r="G120" s="44">
        <f t="shared" si="236"/>
        <v>0</v>
      </c>
      <c r="H120" s="44">
        <f>SUMIF(JURNAL!B:B,'Neraca Lajur'!B120,JURNAL!$M:$M)</f>
        <v>0</v>
      </c>
      <c r="I120" s="44">
        <f t="shared" si="237"/>
        <v>0</v>
      </c>
      <c r="J120" s="44">
        <f t="shared" si="238"/>
        <v>0</v>
      </c>
      <c r="K120" s="44">
        <f t="shared" si="239"/>
        <v>0</v>
      </c>
      <c r="L120" s="44">
        <f t="shared" si="240"/>
        <v>0</v>
      </c>
      <c r="M120" s="44">
        <f t="shared" si="241"/>
        <v>0</v>
      </c>
      <c r="N120" s="44">
        <f t="shared" si="242"/>
        <v>0</v>
      </c>
      <c r="O120" s="44">
        <f t="shared" si="243"/>
        <v>0</v>
      </c>
      <c r="P120" s="44">
        <f t="shared" si="244"/>
        <v>0</v>
      </c>
      <c r="Q120" s="44">
        <f t="shared" si="245"/>
        <v>0</v>
      </c>
      <c r="R120" s="44">
        <f t="shared" si="246"/>
        <v>0</v>
      </c>
      <c r="S120" s="44">
        <f t="shared" si="247"/>
        <v>0</v>
      </c>
    </row>
    <row r="121" spans="2:19" x14ac:dyDescent="0.25">
      <c r="B121" s="40" t="str">
        <f>IF(AKUN!B120="","",AKUN!B120)</f>
        <v>7-100</v>
      </c>
      <c r="C121" s="31" t="str">
        <f t="shared" ref="C121" si="264">IF(B121="","",VLOOKUP(B121,T_Akun,2,0))</f>
        <v>Beban Administrasi Bank</v>
      </c>
      <c r="D121" s="31" t="str">
        <f t="shared" ref="D121" si="265">IF(B121="","",VLOOKUP(B121,T_Akun,4,0))</f>
        <v>Db</v>
      </c>
      <c r="E121" s="31" t="str">
        <f t="shared" ref="E121" si="266">IF(B121="","",VLOOKUP(B121,T_Akun,3,0))</f>
        <v>LR</v>
      </c>
      <c r="F121" s="43">
        <f t="shared" ref="F121" si="267">IF(B121="","",VLOOKUP(B121,T_Akun,5,0))</f>
        <v>0</v>
      </c>
      <c r="G121" s="43">
        <f t="shared" ref="G121" si="268">IF(B121="","",VLOOKUP(B121,T_Akun,6,0))</f>
        <v>0</v>
      </c>
      <c r="H121" s="43">
        <f>SUMIF(JURNAL!B:B,'Neraca Lajur'!B121,JURNAL!$M:$M)</f>
        <v>0</v>
      </c>
      <c r="I121" s="43">
        <f t="shared" ref="I121" si="269">SUMIF(KBNS,B121,JKredit)</f>
        <v>0</v>
      </c>
      <c r="J121" s="43">
        <f t="shared" ref="J121" si="270">IF(D121="Db",F121+H121-G121-I121,0)</f>
        <v>0</v>
      </c>
      <c r="K121" s="43">
        <f t="shared" ref="K121" si="271">IF(D121="Kr",G121+I121-F121-H121,0)</f>
        <v>0</v>
      </c>
      <c r="L121" s="43">
        <f t="shared" ref="L121" si="272">SUMIF(KBPny,B121,JDebet)</f>
        <v>0</v>
      </c>
      <c r="M121" s="43">
        <f t="shared" ref="M121" si="273">SUMIF(KBPny,B121,JKredit)</f>
        <v>0</v>
      </c>
      <c r="N121" s="43">
        <f t="shared" ref="N121" si="274">IF(D121="Db",J121+L121-K121-M121,0)</f>
        <v>0</v>
      </c>
      <c r="O121" s="43">
        <f t="shared" ref="O121" si="275">IF(D121="Kr",K121+M121-J121-L121,0)</f>
        <v>0</v>
      </c>
      <c r="P121" s="43">
        <f t="shared" ref="P121" si="276">IF(E121="LR",N121,0)</f>
        <v>0</v>
      </c>
      <c r="Q121" s="43">
        <f t="shared" ref="Q121" si="277">IF(E121="LR",O121,0)</f>
        <v>0</v>
      </c>
      <c r="R121" s="43">
        <f t="shared" ref="R121" si="278">IF(E121="NRC",N121,0)</f>
        <v>0</v>
      </c>
      <c r="S121" s="43">
        <f t="shared" ref="S121" si="279">IF(E121="NRC",O121,0)</f>
        <v>0</v>
      </c>
    </row>
    <row r="122" spans="2:19" x14ac:dyDescent="0.25">
      <c r="B122" s="40" t="str">
        <f>IF(AKUN!B121="","",AKUN!B121)</f>
        <v>7-110</v>
      </c>
      <c r="C122" s="31" t="str">
        <f t="shared" ref="C122" si="280">IF(B122="","",VLOOKUP(B122,T_Akun,2,0))</f>
        <v>Beban Bunga Bank</v>
      </c>
      <c r="D122" s="31" t="str">
        <f t="shared" ref="D122" si="281">IF(B122="","",VLOOKUP(B122,T_Akun,4,0))</f>
        <v>Db</v>
      </c>
      <c r="E122" s="31" t="str">
        <f t="shared" ref="E122" si="282">IF(B122="","",VLOOKUP(B122,T_Akun,3,0))</f>
        <v>LR</v>
      </c>
      <c r="F122" s="43">
        <f t="shared" ref="F122" si="283">IF(B122="","",VLOOKUP(B122,T_Akun,5,0))</f>
        <v>0</v>
      </c>
      <c r="G122" s="43">
        <f t="shared" ref="G122" si="284">IF(B122="","",VLOOKUP(B122,T_Akun,6,0))</f>
        <v>0</v>
      </c>
      <c r="H122" s="43">
        <f>SUMIF(JURNAL!B:B,'Neraca Lajur'!B122,JURNAL!$M:$M)</f>
        <v>0</v>
      </c>
      <c r="I122" s="43">
        <f t="shared" ref="I122" si="285">SUMIF(KBNS,B122,JKredit)</f>
        <v>0</v>
      </c>
      <c r="J122" s="43">
        <f t="shared" ref="J122" si="286">IF(D122="Db",F122+H122-G122-I122,0)</f>
        <v>0</v>
      </c>
      <c r="K122" s="43">
        <f t="shared" ref="K122" si="287">IF(D122="Kr",G122+I122-F122-H122,0)</f>
        <v>0</v>
      </c>
      <c r="L122" s="43">
        <f t="shared" ref="L122" si="288">SUMIF(KBPny,B122,JDebet)</f>
        <v>0</v>
      </c>
      <c r="M122" s="43">
        <f t="shared" ref="M122" si="289">SUMIF(KBPny,B122,JKredit)</f>
        <v>0</v>
      </c>
      <c r="N122" s="43">
        <f t="shared" ref="N122" si="290">IF(D122="Db",J122+L122-K122-M122,0)</f>
        <v>0</v>
      </c>
      <c r="O122" s="43">
        <f t="shared" ref="O122" si="291">IF(D122="Kr",K122+M122-J122-L122,0)</f>
        <v>0</v>
      </c>
      <c r="P122" s="43">
        <f t="shared" ref="P122" si="292">IF(E122="LR",N122,0)</f>
        <v>0</v>
      </c>
      <c r="Q122" s="43">
        <f t="shared" ref="Q122" si="293">IF(E122="LR",O122,0)</f>
        <v>0</v>
      </c>
      <c r="R122" s="43">
        <f t="shared" ref="R122" si="294">IF(E122="NRC",N122,0)</f>
        <v>0</v>
      </c>
      <c r="S122" s="43">
        <f t="shared" ref="S122" si="295">IF(E122="NRC",O122,0)</f>
        <v>0</v>
      </c>
    </row>
    <row r="123" spans="2:19" x14ac:dyDescent="0.25">
      <c r="B123" s="40" t="str">
        <f>IF(AKUN!B122="","",AKUN!B122)</f>
        <v>7-200</v>
      </c>
      <c r="C123" s="31" t="str">
        <f t="shared" ref="C123:C127" si="296">IF(B123="","",VLOOKUP(B123,T_Akun,2,0))</f>
        <v>Beban Tunggakan tidak dapat ditagih</v>
      </c>
      <c r="D123" s="31" t="str">
        <f t="shared" ref="D123:D127" si="297">IF(B123="","",VLOOKUP(B123,T_Akun,4,0))</f>
        <v>Db</v>
      </c>
      <c r="E123" s="31" t="str">
        <f t="shared" ref="E123:E127" si="298">IF(B123="","",VLOOKUP(B123,T_Akun,3,0))</f>
        <v>LR</v>
      </c>
      <c r="F123" s="43">
        <f t="shared" ref="F123:F127" si="299">IF(B123="","",VLOOKUP(B123,T_Akun,5,0))</f>
        <v>0</v>
      </c>
      <c r="G123" s="43">
        <f t="shared" ref="G123:G127" si="300">IF(B123="","",VLOOKUP(B123,T_Akun,6,0))</f>
        <v>0</v>
      </c>
      <c r="H123" s="43">
        <f>SUMIF(JURNAL!B:B,'Neraca Lajur'!B123,JURNAL!$M:$M)</f>
        <v>0</v>
      </c>
      <c r="I123" s="43">
        <f t="shared" ref="I123:I127" si="301">SUMIF(KBNS,B123,JKredit)</f>
        <v>0</v>
      </c>
      <c r="J123" s="43">
        <f t="shared" ref="J123:J127" si="302">IF(D123="Db",F123+H123-G123-I123,0)</f>
        <v>0</v>
      </c>
      <c r="K123" s="43">
        <f t="shared" ref="K123:K127" si="303">IF(D123="Kr",G123+I123-F123-H123,0)</f>
        <v>0</v>
      </c>
      <c r="L123" s="43">
        <f t="shared" ref="L123:L127" si="304">SUMIF(KBPny,B123,JDebet)</f>
        <v>0</v>
      </c>
      <c r="M123" s="43">
        <f t="shared" ref="M123:M127" si="305">SUMIF(KBPny,B123,JKredit)</f>
        <v>0</v>
      </c>
      <c r="N123" s="43">
        <f t="shared" ref="N123:N127" si="306">IF(D123="Db",J123+L123-K123-M123,0)</f>
        <v>0</v>
      </c>
      <c r="O123" s="43">
        <f t="shared" ref="O123:O127" si="307">IF(D123="Kr",K123+M123-J123-L123,0)</f>
        <v>0</v>
      </c>
      <c r="P123" s="43">
        <f t="shared" ref="P123:P127" si="308">IF(E123="LR",N123,0)</f>
        <v>0</v>
      </c>
      <c r="Q123" s="43">
        <f t="shared" ref="Q123:Q127" si="309">IF(E123="LR",O123,0)</f>
        <v>0</v>
      </c>
      <c r="R123" s="43">
        <f t="shared" ref="R123:R127" si="310">IF(E123="NRC",N123,0)</f>
        <v>0</v>
      </c>
      <c r="S123" s="43">
        <f t="shared" ref="S123:S127" si="311">IF(E123="NRC",O123,0)</f>
        <v>0</v>
      </c>
    </row>
    <row r="124" spans="2:19" x14ac:dyDescent="0.25">
      <c r="B124" s="40" t="str">
        <f>IF(AKUN!B123="","",AKUN!B123)</f>
        <v>7-300</v>
      </c>
      <c r="C124" s="31" t="str">
        <f t="shared" ref="C124:C126" si="312">IF(B124="","",VLOOKUP(B124,T_Akun,2,0))</f>
        <v>Beban Penyusutan Aset Tetap</v>
      </c>
      <c r="D124" s="31" t="str">
        <f t="shared" ref="D124:D126" si="313">IF(B124="","",VLOOKUP(B124,T_Akun,4,0))</f>
        <v>Db</v>
      </c>
      <c r="E124" s="31" t="str">
        <f t="shared" ref="E124:E126" si="314">IF(B124="","",VLOOKUP(B124,T_Akun,3,0))</f>
        <v>LR</v>
      </c>
      <c r="F124" s="43">
        <f t="shared" ref="F124:F126" si="315">IF(B124="","",VLOOKUP(B124,T_Akun,5,0))</f>
        <v>0</v>
      </c>
      <c r="G124" s="43">
        <f t="shared" ref="G124:G126" si="316">IF(B124="","",VLOOKUP(B124,T_Akun,6,0))</f>
        <v>0</v>
      </c>
      <c r="H124" s="43">
        <f>SUMIF(JURNAL!B:B,'Neraca Lajur'!B124,JURNAL!$M:$M)</f>
        <v>0</v>
      </c>
      <c r="I124" s="43">
        <f t="shared" ref="I124:I126" si="317">SUMIF(KBNS,B124,JKredit)</f>
        <v>0</v>
      </c>
      <c r="J124" s="43">
        <f t="shared" ref="J124:J126" si="318">IF(D124="Db",F124+H124-G124-I124,0)</f>
        <v>0</v>
      </c>
      <c r="K124" s="43">
        <f t="shared" ref="K124:K126" si="319">IF(D124="Kr",G124+I124-F124-H124,0)</f>
        <v>0</v>
      </c>
      <c r="L124" s="43">
        <f t="shared" ref="L124:L126" si="320">SUMIF(KBPny,B124,JDebet)</f>
        <v>0</v>
      </c>
      <c r="M124" s="43">
        <f t="shared" ref="M124:M126" si="321">SUMIF(KBPny,B124,JKredit)</f>
        <v>0</v>
      </c>
      <c r="N124" s="43">
        <f t="shared" ref="N124:N126" si="322">IF(D124="Db",J124+L124-K124-M124,0)</f>
        <v>0</v>
      </c>
      <c r="O124" s="43">
        <f t="shared" ref="O124:O126" si="323">IF(D124="Kr",K124+M124-J124-L124,0)</f>
        <v>0</v>
      </c>
      <c r="P124" s="43">
        <f t="shared" ref="P124:P126" si="324">IF(E124="LR",N124,0)</f>
        <v>0</v>
      </c>
      <c r="Q124" s="43">
        <f t="shared" ref="Q124:Q126" si="325">IF(E124="LR",O124,0)</f>
        <v>0</v>
      </c>
      <c r="R124" s="43">
        <f t="shared" ref="R124:R126" si="326">IF(E124="NRC",N124,0)</f>
        <v>0</v>
      </c>
      <c r="S124" s="43">
        <f t="shared" ref="S124:S126" si="327">IF(E124="NRC",O124,0)</f>
        <v>0</v>
      </c>
    </row>
    <row r="125" spans="2:19" x14ac:dyDescent="0.25">
      <c r="B125" s="40" t="str">
        <f>IF(AKUN!B124="","",AKUN!B124)</f>
        <v>7-800</v>
      </c>
      <c r="C125" s="31" t="str">
        <f t="shared" si="312"/>
        <v>Beban Kerugian Penjualan Aktiva Tetap</v>
      </c>
      <c r="D125" s="31" t="str">
        <f t="shared" si="313"/>
        <v>Db</v>
      </c>
      <c r="E125" s="31" t="str">
        <f t="shared" si="314"/>
        <v>LR</v>
      </c>
      <c r="F125" s="43">
        <f t="shared" si="315"/>
        <v>0</v>
      </c>
      <c r="G125" s="43">
        <f t="shared" si="316"/>
        <v>0</v>
      </c>
      <c r="H125" s="43">
        <f>SUMIF(JURNAL!B:B,'Neraca Lajur'!B125,JURNAL!$M:$M)</f>
        <v>0</v>
      </c>
      <c r="I125" s="43">
        <f t="shared" si="317"/>
        <v>0</v>
      </c>
      <c r="J125" s="43">
        <f t="shared" si="318"/>
        <v>0</v>
      </c>
      <c r="K125" s="43">
        <f t="shared" si="319"/>
        <v>0</v>
      </c>
      <c r="L125" s="43">
        <f t="shared" si="320"/>
        <v>0</v>
      </c>
      <c r="M125" s="43">
        <f t="shared" si="321"/>
        <v>0</v>
      </c>
      <c r="N125" s="43">
        <f t="shared" si="322"/>
        <v>0</v>
      </c>
      <c r="O125" s="43">
        <f t="shared" si="323"/>
        <v>0</v>
      </c>
      <c r="P125" s="43">
        <f t="shared" si="324"/>
        <v>0</v>
      </c>
      <c r="Q125" s="43">
        <f t="shared" si="325"/>
        <v>0</v>
      </c>
      <c r="R125" s="43">
        <f t="shared" si="326"/>
        <v>0</v>
      </c>
      <c r="S125" s="43">
        <f t="shared" si="327"/>
        <v>0</v>
      </c>
    </row>
    <row r="126" spans="2:19" x14ac:dyDescent="0.25">
      <c r="B126" s="40" t="str">
        <f>IF(AKUN!B125="","",AKUN!B125)</f>
        <v>7-900</v>
      </c>
      <c r="C126" s="31" t="str">
        <f t="shared" si="312"/>
        <v>Beban Non Operasional Lainnya</v>
      </c>
      <c r="D126" s="31" t="str">
        <f t="shared" si="313"/>
        <v>Db</v>
      </c>
      <c r="E126" s="31" t="str">
        <f t="shared" si="314"/>
        <v>LR</v>
      </c>
      <c r="F126" s="43">
        <f t="shared" si="315"/>
        <v>0</v>
      </c>
      <c r="G126" s="43">
        <f t="shared" si="316"/>
        <v>0</v>
      </c>
      <c r="H126" s="43">
        <f>SUMIF(JURNAL!B:B,'Neraca Lajur'!B126,JURNAL!$M:$M)</f>
        <v>0</v>
      </c>
      <c r="I126" s="43">
        <f t="shared" si="317"/>
        <v>0</v>
      </c>
      <c r="J126" s="43">
        <f t="shared" si="318"/>
        <v>0</v>
      </c>
      <c r="K126" s="43">
        <f t="shared" si="319"/>
        <v>0</v>
      </c>
      <c r="L126" s="43">
        <f t="shared" si="320"/>
        <v>0</v>
      </c>
      <c r="M126" s="43">
        <f t="shared" si="321"/>
        <v>0</v>
      </c>
      <c r="N126" s="43">
        <f t="shared" si="322"/>
        <v>0</v>
      </c>
      <c r="O126" s="43">
        <f t="shared" si="323"/>
        <v>0</v>
      </c>
      <c r="P126" s="43">
        <f t="shared" si="324"/>
        <v>0</v>
      </c>
      <c r="Q126" s="43">
        <f t="shared" si="325"/>
        <v>0</v>
      </c>
      <c r="R126" s="43">
        <f t="shared" si="326"/>
        <v>0</v>
      </c>
      <c r="S126" s="43">
        <f t="shared" si="327"/>
        <v>0</v>
      </c>
    </row>
    <row r="127" spans="2:19" x14ac:dyDescent="0.25">
      <c r="B127" s="40" t="str">
        <f>IF(AKUN!B126="","",AKUN!B126)</f>
        <v>9-900</v>
      </c>
      <c r="C127" s="31" t="str">
        <f t="shared" si="296"/>
        <v>Adjustment Audit</v>
      </c>
      <c r="D127" s="31" t="str">
        <f t="shared" si="297"/>
        <v>Kr</v>
      </c>
      <c r="E127" s="31" t="str">
        <f t="shared" si="298"/>
        <v>Nrc</v>
      </c>
      <c r="F127" s="43">
        <f t="shared" si="299"/>
        <v>0</v>
      </c>
      <c r="G127" s="43">
        <f t="shared" si="300"/>
        <v>0</v>
      </c>
      <c r="H127" s="43">
        <f>SUMIF(JURNAL!B:B,'Neraca Lajur'!B127,JURNAL!$M:$M)</f>
        <v>0</v>
      </c>
      <c r="I127" s="43">
        <f t="shared" si="301"/>
        <v>0</v>
      </c>
      <c r="J127" s="43">
        <f t="shared" si="302"/>
        <v>0</v>
      </c>
      <c r="K127" s="43">
        <f t="shared" si="303"/>
        <v>0</v>
      </c>
      <c r="L127" s="43">
        <f t="shared" si="304"/>
        <v>0</v>
      </c>
      <c r="M127" s="43">
        <f t="shared" si="305"/>
        <v>0</v>
      </c>
      <c r="N127" s="43">
        <f t="shared" si="306"/>
        <v>0</v>
      </c>
      <c r="O127" s="43">
        <f t="shared" si="307"/>
        <v>0</v>
      </c>
      <c r="P127" s="43">
        <f t="shared" si="308"/>
        <v>0</v>
      </c>
      <c r="Q127" s="43">
        <f t="shared" si="309"/>
        <v>0</v>
      </c>
      <c r="R127" s="43">
        <f t="shared" si="310"/>
        <v>0</v>
      </c>
      <c r="S127" s="43">
        <f t="shared" si="311"/>
        <v>0</v>
      </c>
    </row>
    <row r="128" spans="2:19" ht="13" x14ac:dyDescent="0.3">
      <c r="B128" s="146" t="s">
        <v>95</v>
      </c>
      <c r="C128" s="146"/>
      <c r="D128" s="29"/>
      <c r="E128" s="29"/>
      <c r="F128" s="44"/>
      <c r="G128" s="44"/>
      <c r="H128" s="44"/>
      <c r="I128" s="44"/>
      <c r="J128" s="44">
        <f>SUM(J8:J127)</f>
        <v>0</v>
      </c>
      <c r="K128" s="44">
        <f t="shared" ref="K128:S128" si="328">SUM(K8:K127)</f>
        <v>0</v>
      </c>
      <c r="L128" s="44">
        <f t="shared" si="328"/>
        <v>0</v>
      </c>
      <c r="M128" s="44">
        <f t="shared" si="328"/>
        <v>0</v>
      </c>
      <c r="N128" s="44">
        <f t="shared" si="328"/>
        <v>0</v>
      </c>
      <c r="O128" s="45">
        <f t="shared" si="328"/>
        <v>0</v>
      </c>
      <c r="P128" s="45">
        <f t="shared" si="328"/>
        <v>0</v>
      </c>
      <c r="Q128" s="45">
        <f t="shared" si="328"/>
        <v>0</v>
      </c>
      <c r="R128" s="45">
        <f t="shared" si="328"/>
        <v>0</v>
      </c>
      <c r="S128" s="45">
        <f t="shared" si="328"/>
        <v>0</v>
      </c>
    </row>
    <row r="129" spans="8:19" ht="13" x14ac:dyDescent="0.3">
      <c r="H129" s="25"/>
      <c r="I129" s="25"/>
      <c r="O129" s="46" t="str">
        <f>IF(P129&gt;0,"R U G I",IF(AND(P129=0,Q129=0),"-","L A B A"))</f>
        <v>-</v>
      </c>
      <c r="P129" s="44">
        <f>IF(P128&gt;Q128,P128-Q128,0)</f>
        <v>0</v>
      </c>
      <c r="Q129" s="44">
        <f>IF(P128&lt;Q128,Q128-P128,0)</f>
        <v>0</v>
      </c>
      <c r="R129" s="44">
        <f>P129</f>
        <v>0</v>
      </c>
      <c r="S129" s="44">
        <f>Q129</f>
        <v>0</v>
      </c>
    </row>
    <row r="130" spans="8:19" ht="13" x14ac:dyDescent="0.3">
      <c r="O130" s="11"/>
      <c r="P130" s="11"/>
      <c r="Q130" s="11"/>
      <c r="R130" s="44">
        <f>R128+R129</f>
        <v>0</v>
      </c>
      <c r="S130" s="44">
        <f>+S128+S129</f>
        <v>0</v>
      </c>
    </row>
    <row r="131" spans="8:19" x14ac:dyDescent="0.25">
      <c r="R131" s="10">
        <f>+R130-S130</f>
        <v>0</v>
      </c>
    </row>
    <row r="132" spans="8:19" x14ac:dyDescent="0.25"/>
    <row r="133" spans="8:19" x14ac:dyDescent="0.25"/>
    <row r="134" spans="8:19" x14ac:dyDescent="0.25"/>
    <row r="135" spans="8:19" x14ac:dyDescent="0.25"/>
    <row r="136" spans="8:19" x14ac:dyDescent="0.25"/>
    <row r="137" spans="8:19" x14ac:dyDescent="0.25"/>
    <row r="138" spans="8:19" x14ac:dyDescent="0.25"/>
    <row r="139" spans="8:19" x14ac:dyDescent="0.25"/>
    <row r="140" spans="8:19" x14ac:dyDescent="0.25"/>
    <row r="141" spans="8:19" x14ac:dyDescent="0.25"/>
    <row r="142" spans="8:19" x14ac:dyDescent="0.25"/>
    <row r="143" spans="8:19" x14ac:dyDescent="0.25"/>
  </sheetData>
  <sheetProtection algorithmName="SHA-512" hashValue="72AwWsD416opOOPIl1oE+Vn+KFvIOKm0J3AWFZ41/Dx6AuLbcqdR3FqzqvS65HEOvLUed3ZyBqxNGZX8ZeTMnw==" saltValue="CMSGKhXI1WuDXCYtdcuGpw==" spinCount="100000" sheet="1" objects="1" scenarios="1"/>
  <mergeCells count="15">
    <mergeCell ref="B1:D1"/>
    <mergeCell ref="B128:C128"/>
    <mergeCell ref="L6:M6"/>
    <mergeCell ref="B6:B7"/>
    <mergeCell ref="C6:C7"/>
    <mergeCell ref="D6:D7"/>
    <mergeCell ref="E6:E7"/>
    <mergeCell ref="F6:G6"/>
    <mergeCell ref="J6:K6"/>
    <mergeCell ref="P6:Q6"/>
    <mergeCell ref="R6:S6"/>
    <mergeCell ref="B2:S2"/>
    <mergeCell ref="B3:S3"/>
    <mergeCell ref="B4:S4"/>
    <mergeCell ref="N6:O6"/>
  </mergeCells>
  <conditionalFormatting sqref="B32">
    <cfRule type="duplicateValues" dxfId="27" priority="5"/>
  </conditionalFormatting>
  <conditionalFormatting sqref="B43:B44">
    <cfRule type="duplicateValues" dxfId="26" priority="17"/>
  </conditionalFormatting>
  <conditionalFormatting sqref="B50">
    <cfRule type="duplicateValues" dxfId="25" priority="13"/>
  </conditionalFormatting>
  <conditionalFormatting sqref="B79">
    <cfRule type="duplicateValues" dxfId="24" priority="1"/>
  </conditionalFormatting>
  <conditionalFormatting sqref="B91">
    <cfRule type="duplicateValues" dxfId="23" priority="15"/>
  </conditionalFormatting>
  <conditionalFormatting sqref="B112:B114 B116">
    <cfRule type="duplicateValues" dxfId="22" priority="9"/>
  </conditionalFormatting>
  <conditionalFormatting sqref="B115">
    <cfRule type="duplicateValues" dxfId="21" priority="3"/>
  </conditionalFormatting>
  <conditionalFormatting sqref="B122">
    <cfRule type="duplicateValues" dxfId="20" priority="7"/>
  </conditionalFormatting>
  <conditionalFormatting sqref="B123:B125">
    <cfRule type="duplicateValues" dxfId="19" priority="11"/>
  </conditionalFormatting>
  <conditionalFormatting sqref="B123:B1048576 B51:B78 B33:B42 B80:B111 B2:B31 B45:B49 B117:B121">
    <cfRule type="duplicateValues" dxfId="18" priority="19"/>
  </conditionalFormatting>
  <conditionalFormatting sqref="O129">
    <cfRule type="containsText" dxfId="17" priority="21" operator="containsText" text="R U G I">
      <formula>NOT(ISERROR(SEARCH("R U G I",O129)))</formula>
    </cfRule>
    <cfRule type="containsText" dxfId="16" priority="22" operator="containsText" text="L A B A">
      <formula>NOT(ISERROR(SEARCH("L A B A",O129)))</formula>
    </cfRule>
  </conditionalFormatting>
  <conditionalFormatting sqref="R8:S130">
    <cfRule type="cellIs" dxfId="15" priority="2" operator="lessThan">
      <formula>0</formula>
    </cfRule>
  </conditionalFormatting>
  <hyperlinks>
    <hyperlink ref="B1" location="Awal!A1" display="Kembali ke Halaman Awal" xr:uid="{E6B2216C-5D03-45E5-8C61-05A77A2E9CD5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3A81-A829-452C-A697-E3B1322F2105}">
  <dimension ref="A1:Q197"/>
  <sheetViews>
    <sheetView showGridLines="0" workbookViewId="0">
      <selection activeCell="E6" sqref="E6"/>
    </sheetView>
  </sheetViews>
  <sheetFormatPr defaultColWidth="0" defaultRowHeight="14.5" zeroHeight="1" outlineLevelRow="1" outlineLevelCol="1" x14ac:dyDescent="0.35"/>
  <cols>
    <col min="1" max="1" width="2" customWidth="1"/>
    <col min="2" max="2" width="8" customWidth="1"/>
    <col min="3" max="3" width="36.81640625" bestFit="1" customWidth="1"/>
    <col min="4" max="4" width="18.7265625" customWidth="1"/>
    <col min="5" max="5" width="20.26953125" bestFit="1" customWidth="1"/>
    <col min="6" max="6" width="2" customWidth="1"/>
    <col min="7" max="7" width="7.453125" style="5" hidden="1" customWidth="1" outlineLevel="1"/>
    <col min="8" max="8" width="27.26953125" style="5" hidden="1" customWidth="1" outlineLevel="1"/>
    <col min="9" max="10" width="9.1796875" style="5" hidden="1" customWidth="1" outlineLevel="1"/>
    <col min="11" max="12" width="17.453125" style="5" hidden="1" customWidth="1" outlineLevel="1"/>
    <col min="13" max="13" width="2.26953125" hidden="1" customWidth="1" outlineLevel="1"/>
    <col min="14" max="14" width="9.1796875" style="5" hidden="1" customWidth="1" outlineLevel="1"/>
    <col min="15" max="15" width="28.54296875" style="5" hidden="1" customWidth="1" outlineLevel="1"/>
    <col min="16" max="16" width="14" style="12" hidden="1" customWidth="1" outlineLevel="1"/>
    <col min="17" max="17" width="2.7265625" customWidth="1" collapsed="1"/>
    <col min="18" max="16384" width="9.1796875" hidden="1"/>
  </cols>
  <sheetData>
    <row r="1" spans="1:5" ht="9" customHeight="1" thickBot="1" x14ac:dyDescent="0.4">
      <c r="A1" s="147" t="s">
        <v>161</v>
      </c>
      <c r="B1" s="147"/>
      <c r="C1" s="147"/>
    </row>
    <row r="2" spans="1:5" x14ac:dyDescent="0.35">
      <c r="B2" s="130" t="str">
        <f>Awal!E4</f>
        <v>( -- Nama Instansi -- )</v>
      </c>
      <c r="C2" s="131"/>
      <c r="D2" s="131"/>
      <c r="E2" s="141"/>
    </row>
    <row r="3" spans="1:5" x14ac:dyDescent="0.35">
      <c r="B3" s="133" t="s">
        <v>93</v>
      </c>
      <c r="C3" s="134"/>
      <c r="D3" s="134"/>
      <c r="E3" s="142"/>
    </row>
    <row r="4" spans="1:5" ht="15" thickBot="1" x14ac:dyDescent="0.4">
      <c r="B4" s="143" t="str">
        <f>"Periode "&amp;Awal!D5&amp;" "&amp;Awal!E5</f>
        <v>Periode : Januari</v>
      </c>
      <c r="C4" s="144"/>
      <c r="D4" s="144"/>
      <c r="E4" s="145"/>
    </row>
    <row r="5" spans="1:5" ht="7.5" customHeight="1" x14ac:dyDescent="0.35"/>
    <row r="6" spans="1:5" x14ac:dyDescent="0.35">
      <c r="B6" t="s">
        <v>311</v>
      </c>
      <c r="D6" s="97">
        <f>'Laba-Rugi'!G102</f>
        <v>0</v>
      </c>
    </row>
    <row r="7" spans="1:5" x14ac:dyDescent="0.35">
      <c r="B7" t="s">
        <v>334</v>
      </c>
      <c r="D7" s="97"/>
    </row>
    <row r="8" spans="1:5" x14ac:dyDescent="0.35">
      <c r="C8" t="s">
        <v>313</v>
      </c>
      <c r="D8" s="97">
        <f>SUM(K37:K40)-SUM(P37:P40)</f>
        <v>0</v>
      </c>
    </row>
    <row r="9" spans="1:5" x14ac:dyDescent="0.35">
      <c r="C9" t="s">
        <v>314</v>
      </c>
      <c r="D9" s="97">
        <f>K41-P41</f>
        <v>0</v>
      </c>
    </row>
    <row r="10" spans="1:5" x14ac:dyDescent="0.35">
      <c r="B10" t="s">
        <v>312</v>
      </c>
      <c r="D10" s="97"/>
    </row>
    <row r="11" spans="1:5" x14ac:dyDescent="0.35">
      <c r="C11" t="s">
        <v>322</v>
      </c>
      <c r="D11" s="97">
        <f>P53+P57+P58-L53-L57-L58</f>
        <v>0</v>
      </c>
    </row>
    <row r="12" spans="1:5" ht="15" thickBot="1" x14ac:dyDescent="0.4">
      <c r="B12" s="105" t="s">
        <v>319</v>
      </c>
      <c r="C12" s="105"/>
      <c r="D12" s="106"/>
      <c r="E12" s="107">
        <f>SUM(D6:D11)</f>
        <v>0</v>
      </c>
    </row>
    <row r="13" spans="1:5" ht="7.5" customHeight="1" x14ac:dyDescent="0.35">
      <c r="B13" s="108"/>
      <c r="C13" s="108"/>
      <c r="D13" s="108"/>
      <c r="E13" s="108"/>
    </row>
    <row r="14" spans="1:5" ht="15" thickBot="1" x14ac:dyDescent="0.4">
      <c r="B14" s="105" t="s">
        <v>320</v>
      </c>
      <c r="C14" s="105"/>
      <c r="D14" s="105"/>
      <c r="E14" s="107">
        <f>SUM(K44:K50)-SUM(P44:P50)</f>
        <v>0</v>
      </c>
    </row>
    <row r="15" spans="1:5" ht="7.5" customHeight="1" x14ac:dyDescent="0.35"/>
    <row r="16" spans="1:5" x14ac:dyDescent="0.35">
      <c r="B16" t="s">
        <v>327</v>
      </c>
    </row>
    <row r="17" spans="2:16" x14ac:dyDescent="0.35">
      <c r="C17" t="s">
        <v>325</v>
      </c>
      <c r="D17" s="97">
        <f>P56-L56</f>
        <v>0</v>
      </c>
    </row>
    <row r="18" spans="2:16" x14ac:dyDescent="0.35">
      <c r="C18" t="s">
        <v>326</v>
      </c>
      <c r="D18" s="97">
        <f>P54-L54</f>
        <v>0</v>
      </c>
    </row>
    <row r="19" spans="2:16" x14ac:dyDescent="0.35">
      <c r="B19" t="s">
        <v>315</v>
      </c>
      <c r="D19" s="104">
        <f>'NERACA Akhir'!G49</f>
        <v>0</v>
      </c>
    </row>
    <row r="20" spans="2:16" ht="15" thickBot="1" x14ac:dyDescent="0.4">
      <c r="B20" s="105" t="s">
        <v>321</v>
      </c>
      <c r="C20" s="105"/>
      <c r="D20" s="107"/>
      <c r="E20" s="107">
        <f>SUM(D17:D19)</f>
        <v>0</v>
      </c>
    </row>
    <row r="21" spans="2:16" ht="7.5" customHeight="1" x14ac:dyDescent="0.35">
      <c r="B21" s="108"/>
      <c r="C21" s="108"/>
      <c r="D21" s="108"/>
      <c r="E21" s="108"/>
    </row>
    <row r="22" spans="2:16" ht="15" thickBot="1" x14ac:dyDescent="0.4">
      <c r="B22" s="105" t="s">
        <v>324</v>
      </c>
      <c r="C22" s="106"/>
      <c r="D22" s="106"/>
      <c r="E22" s="107">
        <f>'Neraca Lajur'!S127</f>
        <v>0</v>
      </c>
    </row>
    <row r="23" spans="2:16" ht="7.5" customHeight="1" x14ac:dyDescent="0.35"/>
    <row r="24" spans="2:16" ht="15" thickBot="1" x14ac:dyDescent="0.4">
      <c r="B24" s="105" t="s">
        <v>323</v>
      </c>
      <c r="C24" s="106"/>
      <c r="D24" s="106"/>
      <c r="E24" s="107">
        <f>SUM(E6:E23)</f>
        <v>0</v>
      </c>
    </row>
    <row r="25" spans="2:16" x14ac:dyDescent="0.35">
      <c r="C25" s="96" t="str">
        <f>IF(AND(D28&lt;0.01,D28&gt;-0.01),"","Cek Rumus")</f>
        <v/>
      </c>
    </row>
    <row r="26" spans="2:16" ht="9" customHeight="1" x14ac:dyDescent="0.35">
      <c r="E26" s="97"/>
    </row>
    <row r="27" spans="2:16" ht="15" hidden="1" outlineLevel="1" thickBot="1" x14ac:dyDescent="0.4">
      <c r="D27" s="96" t="s">
        <v>331</v>
      </c>
      <c r="E27" s="109" t="s">
        <v>330</v>
      </c>
      <c r="G27" s="116" t="s">
        <v>317</v>
      </c>
      <c r="H27" s="117"/>
      <c r="I27" s="117"/>
      <c r="J27" s="117"/>
      <c r="K27" s="117"/>
      <c r="L27" s="118"/>
      <c r="N27" s="150" t="s">
        <v>86</v>
      </c>
      <c r="O27" s="151"/>
      <c r="P27" s="151"/>
    </row>
    <row r="28" spans="2:16" hidden="1" outlineLevel="1" x14ac:dyDescent="0.35">
      <c r="D28" s="111">
        <f>E24+E28</f>
        <v>0</v>
      </c>
      <c r="E28" s="110">
        <f>SUM(K33:K36)-SUM(P33:P36)</f>
        <v>0</v>
      </c>
      <c r="G28" s="6"/>
      <c r="H28" s="6"/>
      <c r="I28" s="6"/>
      <c r="J28" s="6"/>
      <c r="K28" s="6"/>
      <c r="N28" s="152" t="s">
        <v>93</v>
      </c>
      <c r="O28" s="134"/>
      <c r="P28" s="134"/>
    </row>
    <row r="29" spans="2:16" ht="15" hidden="1" outlineLevel="1" thickBot="1" x14ac:dyDescent="0.4">
      <c r="G29" s="119" t="s">
        <v>12</v>
      </c>
      <c r="H29" s="119" t="s">
        <v>13</v>
      </c>
      <c r="I29" s="119" t="s">
        <v>14</v>
      </c>
      <c r="J29" s="119" t="s">
        <v>15</v>
      </c>
      <c r="K29" s="119" t="s">
        <v>16</v>
      </c>
      <c r="L29" s="119"/>
      <c r="N29" s="148" t="s">
        <v>318</v>
      </c>
      <c r="O29" s="149"/>
      <c r="P29" s="149"/>
    </row>
    <row r="30" spans="2:16" ht="15" hidden="1" outlineLevel="1" thickBot="1" x14ac:dyDescent="0.4">
      <c r="G30" s="119"/>
      <c r="H30" s="119"/>
      <c r="I30" s="119"/>
      <c r="J30" s="119"/>
      <c r="K30" s="28" t="s">
        <v>17</v>
      </c>
      <c r="L30" s="28" t="s">
        <v>18</v>
      </c>
      <c r="N30" s="13" t="s">
        <v>12</v>
      </c>
      <c r="O30" s="13" t="s">
        <v>13</v>
      </c>
      <c r="P30" s="14" t="s">
        <v>80</v>
      </c>
    </row>
    <row r="31" spans="2:16" hidden="1" outlineLevel="1" x14ac:dyDescent="0.35">
      <c r="G31" s="29" t="s">
        <v>10</v>
      </c>
      <c r="H31" s="29" t="s">
        <v>19</v>
      </c>
      <c r="I31" s="29" t="s">
        <v>69</v>
      </c>
      <c r="J31" s="29" t="s">
        <v>71</v>
      </c>
      <c r="K31" s="52">
        <f>AKUN!F7</f>
        <v>0</v>
      </c>
      <c r="L31" s="52">
        <f>AKUN!G7</f>
        <v>0</v>
      </c>
      <c r="N31" s="6" t="s">
        <v>10</v>
      </c>
      <c r="O31" s="6" t="s">
        <v>19</v>
      </c>
      <c r="P31" s="12">
        <f>'NERACA Akhir'!G7</f>
        <v>0</v>
      </c>
    </row>
    <row r="32" spans="2:16" hidden="1" outlineLevel="1" x14ac:dyDescent="0.35">
      <c r="G32" s="84" t="s">
        <v>20</v>
      </c>
      <c r="H32" s="84" t="s">
        <v>21</v>
      </c>
      <c r="I32" s="84" t="s">
        <v>69</v>
      </c>
      <c r="J32" s="84" t="s">
        <v>71</v>
      </c>
      <c r="K32" s="52">
        <f>AKUN!F8</f>
        <v>0</v>
      </c>
      <c r="L32" s="52">
        <f>AKUN!G8</f>
        <v>0</v>
      </c>
      <c r="N32" s="6" t="s">
        <v>20</v>
      </c>
      <c r="O32" s="6" t="s">
        <v>21</v>
      </c>
      <c r="P32" s="12">
        <f>'NERACA Akhir'!G8</f>
        <v>0</v>
      </c>
    </row>
    <row r="33" spans="7:16" hidden="1" outlineLevel="1" x14ac:dyDescent="0.35">
      <c r="G33" s="30" t="s">
        <v>9</v>
      </c>
      <c r="H33" s="31" t="s">
        <v>0</v>
      </c>
      <c r="I33" s="31" t="s">
        <v>69</v>
      </c>
      <c r="J33" s="31" t="s">
        <v>71</v>
      </c>
      <c r="K33" s="52">
        <f>AKUN!F9</f>
        <v>0</v>
      </c>
      <c r="L33" s="52">
        <f>AKUN!G9</f>
        <v>0</v>
      </c>
      <c r="N33" s="16" t="s">
        <v>9</v>
      </c>
      <c r="O33" s="16" t="s">
        <v>0</v>
      </c>
      <c r="P33" s="12">
        <f>'NERACA Akhir'!G9</f>
        <v>0</v>
      </c>
    </row>
    <row r="34" spans="7:16" hidden="1" outlineLevel="1" x14ac:dyDescent="0.35">
      <c r="G34" s="31" t="s">
        <v>22</v>
      </c>
      <c r="H34" s="31" t="s">
        <v>24</v>
      </c>
      <c r="I34" s="31" t="s">
        <v>69</v>
      </c>
      <c r="J34" s="31" t="s">
        <v>71</v>
      </c>
      <c r="K34" s="52">
        <f>AKUN!F10</f>
        <v>0</v>
      </c>
      <c r="L34" s="52">
        <f>AKUN!G10</f>
        <v>0</v>
      </c>
      <c r="N34" s="16" t="s">
        <v>22</v>
      </c>
      <c r="O34" s="16" t="s">
        <v>24</v>
      </c>
      <c r="P34" s="12">
        <f>'NERACA Akhir'!G10</f>
        <v>0</v>
      </c>
    </row>
    <row r="35" spans="7:16" hidden="1" outlineLevel="1" x14ac:dyDescent="0.35">
      <c r="G35" s="31" t="s">
        <v>23</v>
      </c>
      <c r="H35" s="31" t="s">
        <v>25</v>
      </c>
      <c r="I35" s="31" t="s">
        <v>69</v>
      </c>
      <c r="J35" s="31" t="s">
        <v>71</v>
      </c>
      <c r="K35" s="52">
        <f>AKUN!F11</f>
        <v>0</v>
      </c>
      <c r="L35" s="52">
        <f>AKUN!G11</f>
        <v>0</v>
      </c>
      <c r="N35" s="16" t="s">
        <v>23</v>
      </c>
      <c r="O35" s="16" t="s">
        <v>25</v>
      </c>
      <c r="P35" s="12">
        <f>'NERACA Akhir'!G11</f>
        <v>0</v>
      </c>
    </row>
    <row r="36" spans="7:16" hidden="1" outlineLevel="1" x14ac:dyDescent="0.35">
      <c r="G36" s="31" t="s">
        <v>118</v>
      </c>
      <c r="H36" s="31" t="s">
        <v>119</v>
      </c>
      <c r="I36" s="31" t="s">
        <v>69</v>
      </c>
      <c r="J36" s="31" t="s">
        <v>71</v>
      </c>
      <c r="K36" s="52">
        <f>AKUN!F12</f>
        <v>0</v>
      </c>
      <c r="L36" s="52">
        <f>AKUN!G12</f>
        <v>0</v>
      </c>
      <c r="N36" s="16" t="s">
        <v>118</v>
      </c>
      <c r="O36" s="16" t="s">
        <v>119</v>
      </c>
      <c r="P36" s="12">
        <f>'NERACA Akhir'!G12</f>
        <v>0</v>
      </c>
    </row>
    <row r="37" spans="7:16" hidden="1" outlineLevel="1" x14ac:dyDescent="0.35">
      <c r="G37" s="31" t="s">
        <v>26</v>
      </c>
      <c r="H37" s="31" t="s">
        <v>166</v>
      </c>
      <c r="I37" s="31" t="s">
        <v>69</v>
      </c>
      <c r="J37" s="31" t="s">
        <v>71</v>
      </c>
      <c r="K37" s="52">
        <f>AKUN!F13</f>
        <v>0</v>
      </c>
      <c r="L37" s="52">
        <f>AKUN!G13</f>
        <v>0</v>
      </c>
      <c r="N37" s="16" t="s">
        <v>26</v>
      </c>
      <c r="O37" s="16" t="s">
        <v>166</v>
      </c>
      <c r="P37" s="12">
        <f>'NERACA Akhir'!G13</f>
        <v>0</v>
      </c>
    </row>
    <row r="38" spans="7:16" hidden="1" outlineLevel="1" x14ac:dyDescent="0.35">
      <c r="G38" s="31" t="s">
        <v>121</v>
      </c>
      <c r="H38" s="31" t="s">
        <v>167</v>
      </c>
      <c r="I38" s="31" t="s">
        <v>69</v>
      </c>
      <c r="J38" s="31" t="s">
        <v>71</v>
      </c>
      <c r="K38" s="52">
        <f>AKUN!F14</f>
        <v>0</v>
      </c>
      <c r="L38" s="52">
        <f>AKUN!G14</f>
        <v>0</v>
      </c>
      <c r="N38" s="16" t="s">
        <v>121</v>
      </c>
      <c r="O38" s="16" t="s">
        <v>167</v>
      </c>
      <c r="P38" s="12">
        <f>'NERACA Akhir'!G14</f>
        <v>0</v>
      </c>
    </row>
    <row r="39" spans="7:16" hidden="1" outlineLevel="1" x14ac:dyDescent="0.35">
      <c r="G39" s="31" t="s">
        <v>168</v>
      </c>
      <c r="H39" s="31" t="s">
        <v>169</v>
      </c>
      <c r="I39" s="31" t="s">
        <v>69</v>
      </c>
      <c r="J39" s="31" t="s">
        <v>71</v>
      </c>
      <c r="K39" s="52">
        <f>AKUN!F15</f>
        <v>0</v>
      </c>
      <c r="L39" s="52">
        <f>AKUN!G15</f>
        <v>0</v>
      </c>
      <c r="N39" s="16" t="s">
        <v>168</v>
      </c>
      <c r="O39" s="16" t="s">
        <v>169</v>
      </c>
      <c r="P39" s="12">
        <f>'NERACA Akhir'!G15</f>
        <v>0</v>
      </c>
    </row>
    <row r="40" spans="7:16" hidden="1" outlineLevel="1" x14ac:dyDescent="0.35">
      <c r="G40" s="31" t="s">
        <v>306</v>
      </c>
      <c r="H40" s="31" t="s">
        <v>307</v>
      </c>
      <c r="I40" s="31" t="s">
        <v>69</v>
      </c>
      <c r="J40" s="31" t="s">
        <v>71</v>
      </c>
      <c r="K40" s="52">
        <f>AKUN!F16</f>
        <v>0</v>
      </c>
      <c r="L40" s="52">
        <f>AKUN!G16</f>
        <v>0</v>
      </c>
      <c r="N40" s="16" t="s">
        <v>306</v>
      </c>
      <c r="O40" s="16" t="s">
        <v>307</v>
      </c>
      <c r="P40" s="12">
        <f>'NERACA Akhir'!G16</f>
        <v>0</v>
      </c>
    </row>
    <row r="41" spans="7:16" hidden="1" outlineLevel="1" x14ac:dyDescent="0.35">
      <c r="G41" s="31" t="s">
        <v>29</v>
      </c>
      <c r="H41" s="31" t="s">
        <v>288</v>
      </c>
      <c r="I41" s="31" t="s">
        <v>69</v>
      </c>
      <c r="J41" s="31" t="s">
        <v>71</v>
      </c>
      <c r="K41" s="52">
        <f>AKUN!F17</f>
        <v>0</v>
      </c>
      <c r="L41" s="52">
        <f>AKUN!G17</f>
        <v>0</v>
      </c>
      <c r="N41" s="16" t="s">
        <v>29</v>
      </c>
      <c r="O41" s="16" t="s">
        <v>288</v>
      </c>
      <c r="P41" s="12">
        <f>'NERACA Akhir'!G17</f>
        <v>0</v>
      </c>
    </row>
    <row r="42" spans="7:16" hidden="1" outlineLevel="1" x14ac:dyDescent="0.35">
      <c r="G42" s="31" t="s">
        <v>38</v>
      </c>
      <c r="H42" s="31" t="s">
        <v>39</v>
      </c>
      <c r="I42" s="31" t="s">
        <v>69</v>
      </c>
      <c r="J42" s="31" t="s">
        <v>71</v>
      </c>
      <c r="K42" s="52">
        <f>AKUN!F18</f>
        <v>0</v>
      </c>
      <c r="L42" s="52">
        <f>AKUN!G18</f>
        <v>0</v>
      </c>
      <c r="N42" s="16" t="s">
        <v>38</v>
      </c>
      <c r="O42" s="16" t="s">
        <v>39</v>
      </c>
      <c r="P42" s="12">
        <f>'NERACA Akhir'!G18</f>
        <v>0</v>
      </c>
    </row>
    <row r="43" spans="7:16" hidden="1" outlineLevel="1" x14ac:dyDescent="0.35">
      <c r="G43" s="84" t="s">
        <v>27</v>
      </c>
      <c r="H43" s="84" t="s">
        <v>28</v>
      </c>
      <c r="I43" s="84" t="s">
        <v>69</v>
      </c>
      <c r="J43" s="84" t="s">
        <v>71</v>
      </c>
      <c r="K43" s="52">
        <f>AKUN!F19</f>
        <v>0</v>
      </c>
      <c r="L43" s="52">
        <f>AKUN!G19</f>
        <v>0</v>
      </c>
      <c r="N43" s="6" t="s">
        <v>27</v>
      </c>
      <c r="O43" s="6" t="s">
        <v>28</v>
      </c>
      <c r="P43" s="12">
        <f>'NERACA Akhir'!G22</f>
        <v>0</v>
      </c>
    </row>
    <row r="44" spans="7:16" hidden="1" outlineLevel="1" x14ac:dyDescent="0.35">
      <c r="G44" s="31" t="s">
        <v>32</v>
      </c>
      <c r="H44" s="31" t="s">
        <v>296</v>
      </c>
      <c r="I44" s="31" t="s">
        <v>69</v>
      </c>
      <c r="J44" s="31" t="s">
        <v>71</v>
      </c>
      <c r="K44" s="52">
        <f>AKUN!F20</f>
        <v>0</v>
      </c>
      <c r="L44" s="52">
        <f>AKUN!G20</f>
        <v>0</v>
      </c>
      <c r="N44" s="16" t="s">
        <v>32</v>
      </c>
      <c r="O44" s="16" t="s">
        <v>296</v>
      </c>
      <c r="P44" s="12">
        <f>'NERACA Akhir'!G23</f>
        <v>0</v>
      </c>
    </row>
    <row r="45" spans="7:16" hidden="1" outlineLevel="1" x14ac:dyDescent="0.35">
      <c r="G45" s="31" t="s">
        <v>120</v>
      </c>
      <c r="H45" s="31" t="s">
        <v>297</v>
      </c>
      <c r="I45" s="31" t="s">
        <v>69</v>
      </c>
      <c r="J45" s="31" t="s">
        <v>72</v>
      </c>
      <c r="K45" s="52">
        <f>-L45</f>
        <v>0</v>
      </c>
      <c r="L45" s="52">
        <f>AKUN!G21</f>
        <v>0</v>
      </c>
      <c r="N45" s="16" t="s">
        <v>120</v>
      </c>
      <c r="O45" s="16" t="s">
        <v>297</v>
      </c>
      <c r="P45" s="12">
        <f>'NERACA Akhir'!G24</f>
        <v>0</v>
      </c>
    </row>
    <row r="46" spans="7:16" hidden="1" outlineLevel="1" x14ac:dyDescent="0.35">
      <c r="G46" s="31" t="s">
        <v>33</v>
      </c>
      <c r="H46" s="31" t="s">
        <v>31</v>
      </c>
      <c r="I46" s="31" t="s">
        <v>69</v>
      </c>
      <c r="J46" s="31" t="s">
        <v>71</v>
      </c>
      <c r="K46" s="52">
        <f>AKUN!F22</f>
        <v>0</v>
      </c>
      <c r="L46" s="52">
        <f>AKUN!G22</f>
        <v>0</v>
      </c>
      <c r="N46" s="16" t="s">
        <v>33</v>
      </c>
      <c r="O46" s="16" t="s">
        <v>31</v>
      </c>
      <c r="P46" s="12">
        <f>'NERACA Akhir'!G25</f>
        <v>0</v>
      </c>
    </row>
    <row r="47" spans="7:16" hidden="1" outlineLevel="1" x14ac:dyDescent="0.35">
      <c r="G47" s="31" t="s">
        <v>35</v>
      </c>
      <c r="H47" s="31" t="s">
        <v>116</v>
      </c>
      <c r="I47" s="31" t="s">
        <v>69</v>
      </c>
      <c r="J47" s="31" t="s">
        <v>72</v>
      </c>
      <c r="K47" s="52">
        <f>AKUN!F23</f>
        <v>0</v>
      </c>
      <c r="L47" s="52">
        <f>AKUN!G23</f>
        <v>0</v>
      </c>
      <c r="N47" s="16" t="s">
        <v>35</v>
      </c>
      <c r="O47" s="16" t="s">
        <v>116</v>
      </c>
      <c r="P47" s="12">
        <f>'NERACA Akhir'!G26</f>
        <v>0</v>
      </c>
    </row>
    <row r="48" spans="7:16" hidden="1" outlineLevel="1" x14ac:dyDescent="0.35">
      <c r="G48" s="31" t="s">
        <v>34</v>
      </c>
      <c r="H48" s="31" t="s">
        <v>1</v>
      </c>
      <c r="I48" s="31" t="s">
        <v>69</v>
      </c>
      <c r="J48" s="31" t="s">
        <v>71</v>
      </c>
      <c r="K48" s="52">
        <f>AKUN!F24</f>
        <v>0</v>
      </c>
      <c r="L48" s="52">
        <f>AKUN!G24</f>
        <v>0</v>
      </c>
      <c r="N48" s="16" t="s">
        <v>34</v>
      </c>
      <c r="O48" s="16" t="s">
        <v>1</v>
      </c>
      <c r="P48" s="12">
        <f>'NERACA Akhir'!G27</f>
        <v>0</v>
      </c>
    </row>
    <row r="49" spans="7:16" hidden="1" outlineLevel="1" x14ac:dyDescent="0.35">
      <c r="G49" s="31" t="s">
        <v>117</v>
      </c>
      <c r="H49" s="31" t="s">
        <v>2</v>
      </c>
      <c r="I49" s="31" t="s">
        <v>69</v>
      </c>
      <c r="J49" s="31" t="s">
        <v>72</v>
      </c>
      <c r="K49" s="52">
        <f>-L49</f>
        <v>0</v>
      </c>
      <c r="L49" s="52">
        <f>AKUN!G25</f>
        <v>0</v>
      </c>
      <c r="N49" s="16" t="s">
        <v>117</v>
      </c>
      <c r="O49" s="16" t="s">
        <v>2</v>
      </c>
      <c r="P49" s="12">
        <f>'NERACA Akhir'!G28</f>
        <v>0</v>
      </c>
    </row>
    <row r="50" spans="7:16" hidden="1" outlineLevel="1" x14ac:dyDescent="0.35">
      <c r="G50" s="31" t="s">
        <v>131</v>
      </c>
      <c r="H50" s="31" t="s">
        <v>30</v>
      </c>
      <c r="I50" s="31" t="s">
        <v>69</v>
      </c>
      <c r="J50" s="31" t="s">
        <v>71</v>
      </c>
      <c r="K50" s="52">
        <f>AKUN!F26</f>
        <v>0</v>
      </c>
      <c r="L50" s="52">
        <f>AKUN!G26</f>
        <v>0</v>
      </c>
      <c r="N50" s="16" t="s">
        <v>131</v>
      </c>
      <c r="O50" s="16" t="s">
        <v>30</v>
      </c>
      <c r="P50" s="12">
        <f>'NERACA Akhir'!G29</f>
        <v>0</v>
      </c>
    </row>
    <row r="51" spans="7:16" hidden="1" outlineLevel="1" x14ac:dyDescent="0.35">
      <c r="G51" s="29" t="s">
        <v>36</v>
      </c>
      <c r="H51" s="29" t="s">
        <v>37</v>
      </c>
      <c r="I51" s="29" t="s">
        <v>69</v>
      </c>
      <c r="J51" s="29" t="s">
        <v>72</v>
      </c>
      <c r="K51" s="52">
        <f>AKUN!F27</f>
        <v>0</v>
      </c>
      <c r="L51" s="52">
        <f>AKUN!G27</f>
        <v>0</v>
      </c>
      <c r="N51" s="6" t="s">
        <v>36</v>
      </c>
      <c r="O51" s="6" t="s">
        <v>37</v>
      </c>
      <c r="P51" s="12">
        <f>'NERACA Akhir'!G35</f>
        <v>0</v>
      </c>
    </row>
    <row r="52" spans="7:16" hidden="1" outlineLevel="1" x14ac:dyDescent="0.35">
      <c r="G52" s="31" t="s">
        <v>40</v>
      </c>
      <c r="H52" s="31" t="s">
        <v>112</v>
      </c>
      <c r="I52" s="31" t="s">
        <v>69</v>
      </c>
      <c r="J52" s="31" t="s">
        <v>72</v>
      </c>
      <c r="K52" s="52">
        <f>AKUN!F28</f>
        <v>0</v>
      </c>
      <c r="L52" s="52">
        <f>AKUN!G28</f>
        <v>0</v>
      </c>
      <c r="N52" s="16" t="s">
        <v>40</v>
      </c>
      <c r="O52" s="16" t="s">
        <v>112</v>
      </c>
      <c r="P52" s="12">
        <f>'NERACA Akhir'!G36</f>
        <v>0</v>
      </c>
    </row>
    <row r="53" spans="7:16" hidden="1" outlineLevel="1" x14ac:dyDescent="0.35">
      <c r="G53" s="31" t="s">
        <v>41</v>
      </c>
      <c r="H53" s="31" t="s">
        <v>3</v>
      </c>
      <c r="I53" s="31" t="s">
        <v>69</v>
      </c>
      <c r="J53" s="31" t="s">
        <v>72</v>
      </c>
      <c r="K53" s="52">
        <f>AKUN!F29</f>
        <v>0</v>
      </c>
      <c r="L53" s="52">
        <f>AKUN!G29</f>
        <v>0</v>
      </c>
      <c r="N53" s="16" t="s">
        <v>41</v>
      </c>
      <c r="O53" s="16" t="s">
        <v>3</v>
      </c>
      <c r="P53" s="12">
        <f>'NERACA Akhir'!G37</f>
        <v>0</v>
      </c>
    </row>
    <row r="54" spans="7:16" hidden="1" outlineLevel="1" x14ac:dyDescent="0.35">
      <c r="G54" s="31" t="s">
        <v>42</v>
      </c>
      <c r="H54" s="31" t="s">
        <v>4</v>
      </c>
      <c r="I54" s="31" t="s">
        <v>69</v>
      </c>
      <c r="J54" s="31" t="s">
        <v>72</v>
      </c>
      <c r="K54" s="52">
        <f>AKUN!F30</f>
        <v>0</v>
      </c>
      <c r="L54" s="52">
        <f>AKUN!G30</f>
        <v>0</v>
      </c>
      <c r="N54" s="16" t="s">
        <v>42</v>
      </c>
      <c r="O54" s="16" t="s">
        <v>4</v>
      </c>
      <c r="P54" s="12">
        <f>'NERACA Akhir'!G38</f>
        <v>0</v>
      </c>
    </row>
    <row r="55" spans="7:16" hidden="1" outlineLevel="1" x14ac:dyDescent="0.35">
      <c r="G55" s="31" t="s">
        <v>113</v>
      </c>
      <c r="H55" s="31" t="s">
        <v>280</v>
      </c>
      <c r="I55" s="31" t="s">
        <v>69</v>
      </c>
      <c r="J55" s="31" t="s">
        <v>72</v>
      </c>
      <c r="K55" s="52">
        <f>AKUN!F31</f>
        <v>0</v>
      </c>
      <c r="L55" s="52">
        <f>AKUN!G31</f>
        <v>0</v>
      </c>
      <c r="N55" s="16" t="s">
        <v>113</v>
      </c>
      <c r="O55" s="16" t="s">
        <v>280</v>
      </c>
      <c r="P55" s="12">
        <f>'NERACA Akhir'!G39</f>
        <v>0</v>
      </c>
    </row>
    <row r="56" spans="7:16" hidden="1" outlineLevel="1" x14ac:dyDescent="0.35">
      <c r="G56" s="31" t="s">
        <v>279</v>
      </c>
      <c r="H56" s="31" t="s">
        <v>114</v>
      </c>
      <c r="I56" s="31" t="s">
        <v>69</v>
      </c>
      <c r="J56" s="31" t="s">
        <v>72</v>
      </c>
      <c r="K56" s="52">
        <f>AKUN!F32</f>
        <v>0</v>
      </c>
      <c r="L56" s="52">
        <f>AKUN!G32</f>
        <v>0</v>
      </c>
      <c r="N56" s="16" t="s">
        <v>279</v>
      </c>
      <c r="O56" s="16" t="s">
        <v>114</v>
      </c>
      <c r="P56" s="12">
        <f>'NERACA Akhir'!G40</f>
        <v>0</v>
      </c>
    </row>
    <row r="57" spans="7:16" hidden="1" outlineLevel="1" x14ac:dyDescent="0.35">
      <c r="G57" s="31" t="s">
        <v>43</v>
      </c>
      <c r="H57" s="31" t="s">
        <v>5</v>
      </c>
      <c r="I57" s="31" t="s">
        <v>69</v>
      </c>
      <c r="J57" s="31" t="s">
        <v>72</v>
      </c>
      <c r="K57" s="52">
        <f>AKUN!F33</f>
        <v>0</v>
      </c>
      <c r="L57" s="52">
        <f>AKUN!G33</f>
        <v>0</v>
      </c>
      <c r="N57" s="16" t="s">
        <v>43</v>
      </c>
      <c r="O57" s="16" t="s">
        <v>5</v>
      </c>
      <c r="P57" s="12">
        <f>'NERACA Akhir'!G41</f>
        <v>0</v>
      </c>
    </row>
    <row r="58" spans="7:16" hidden="1" outlineLevel="1" x14ac:dyDescent="0.35">
      <c r="G58" s="31" t="s">
        <v>44</v>
      </c>
      <c r="H58" s="31" t="s">
        <v>6</v>
      </c>
      <c r="I58" s="31" t="s">
        <v>69</v>
      </c>
      <c r="J58" s="31" t="s">
        <v>72</v>
      </c>
      <c r="K58" s="52">
        <f>AKUN!F34</f>
        <v>0</v>
      </c>
      <c r="L58" s="52">
        <f>AKUN!G34</f>
        <v>0</v>
      </c>
      <c r="N58" s="16" t="s">
        <v>44</v>
      </c>
      <c r="O58" s="16" t="s">
        <v>6</v>
      </c>
      <c r="P58" s="12">
        <f>'NERACA Akhir'!G42</f>
        <v>0</v>
      </c>
    </row>
    <row r="59" spans="7:16" ht="15" hidden="1" outlineLevel="1" thickBot="1" x14ac:dyDescent="0.4">
      <c r="G59" s="29" t="s">
        <v>45</v>
      </c>
      <c r="H59" s="29" t="s">
        <v>7</v>
      </c>
      <c r="I59" s="29" t="s">
        <v>69</v>
      </c>
      <c r="J59" s="29" t="s">
        <v>72</v>
      </c>
      <c r="K59" s="52">
        <f>AKUN!F35</f>
        <v>0</v>
      </c>
      <c r="L59" s="52">
        <f>AKUN!G35</f>
        <v>0</v>
      </c>
      <c r="N59" s="18" t="s">
        <v>45</v>
      </c>
      <c r="O59" s="18" t="s">
        <v>7</v>
      </c>
      <c r="P59" s="12">
        <f>'NERACA Akhir'!G46</f>
        <v>0</v>
      </c>
    </row>
    <row r="60" spans="7:16" hidden="1" outlineLevel="1" x14ac:dyDescent="0.35">
      <c r="G60" s="31" t="s">
        <v>46</v>
      </c>
      <c r="H60" s="31" t="s">
        <v>310</v>
      </c>
      <c r="I60" s="31" t="s">
        <v>69</v>
      </c>
      <c r="J60" s="31" t="s">
        <v>72</v>
      </c>
      <c r="K60" s="52">
        <f>AKUN!F36</f>
        <v>0</v>
      </c>
      <c r="L60" s="52">
        <f>AKUN!G36</f>
        <v>0</v>
      </c>
      <c r="N60" s="16" t="s">
        <v>46</v>
      </c>
      <c r="O60" s="16" t="s">
        <v>310</v>
      </c>
      <c r="P60" s="12">
        <f>'NERACA Akhir'!G47+'NERACA Akhir'!G49+'NERACA Akhir'!G50</f>
        <v>0</v>
      </c>
    </row>
    <row r="61" spans="7:16" hidden="1" outlineLevel="1" x14ac:dyDescent="0.35">
      <c r="G61" s="31" t="s">
        <v>49</v>
      </c>
      <c r="H61" s="31" t="s">
        <v>47</v>
      </c>
      <c r="I61" s="31" t="s">
        <v>69</v>
      </c>
      <c r="J61" s="31" t="s">
        <v>72</v>
      </c>
      <c r="K61" s="52">
        <f>AKUN!F37</f>
        <v>0</v>
      </c>
      <c r="L61" s="52">
        <f>AKUN!G37</f>
        <v>0</v>
      </c>
      <c r="N61" s="16" t="s">
        <v>49</v>
      </c>
      <c r="O61" s="16" t="s">
        <v>47</v>
      </c>
      <c r="P61" s="12">
        <f>'NERACA Akhir'!G48</f>
        <v>0</v>
      </c>
    </row>
    <row r="62" spans="7:16" hidden="1" outlineLevel="1" x14ac:dyDescent="0.35">
      <c r="G62" s="31" t="s">
        <v>50</v>
      </c>
      <c r="H62" s="31" t="s">
        <v>48</v>
      </c>
      <c r="I62" s="31" t="s">
        <v>69</v>
      </c>
      <c r="J62" s="31" t="s">
        <v>71</v>
      </c>
      <c r="K62" s="52">
        <f>AKUN!F38</f>
        <v>0</v>
      </c>
      <c r="L62" s="52">
        <f>AKUN!G38</f>
        <v>0</v>
      </c>
      <c r="N62" s="16" t="s">
        <v>50</v>
      </c>
      <c r="O62" s="16" t="s">
        <v>48</v>
      </c>
    </row>
    <row r="63" spans="7:16" hidden="1" outlineLevel="1" x14ac:dyDescent="0.35">
      <c r="G63" s="31" t="s">
        <v>51</v>
      </c>
      <c r="H63" s="31" t="s">
        <v>8</v>
      </c>
      <c r="I63" s="31" t="s">
        <v>69</v>
      </c>
      <c r="J63" s="31" t="s">
        <v>72</v>
      </c>
      <c r="K63" s="52">
        <f>AKUN!F39</f>
        <v>0</v>
      </c>
      <c r="L63" s="52">
        <f>AKUN!G39</f>
        <v>0</v>
      </c>
      <c r="N63" s="16" t="s">
        <v>51</v>
      </c>
      <c r="O63" s="16" t="s">
        <v>8</v>
      </c>
    </row>
    <row r="64" spans="7:16" hidden="1" outlineLevel="1" x14ac:dyDescent="0.35">
      <c r="G64"/>
      <c r="H64" s="103" t="s">
        <v>316</v>
      </c>
      <c r="I64"/>
      <c r="J64"/>
      <c r="K64" s="97">
        <f>SUM(K31:K63)</f>
        <v>0</v>
      </c>
      <c r="L64" s="97">
        <f>SUM(L31:L63)</f>
        <v>0</v>
      </c>
    </row>
    <row r="65" spans="7:12" hidden="1" outlineLevel="1" x14ac:dyDescent="0.35">
      <c r="G65"/>
      <c r="H65"/>
      <c r="I65"/>
      <c r="J65"/>
      <c r="K65" s="97">
        <f>K64-L64-K49-K45</f>
        <v>0</v>
      </c>
      <c r="L65"/>
    </row>
    <row r="66" spans="7:12" hidden="1" outlineLevel="1" x14ac:dyDescent="0.35">
      <c r="G66"/>
      <c r="H66"/>
      <c r="I66"/>
      <c r="J66"/>
      <c r="K66"/>
      <c r="L66"/>
    </row>
    <row r="67" spans="7:12" hidden="1" outlineLevel="1" x14ac:dyDescent="0.35">
      <c r="G67"/>
      <c r="H67"/>
      <c r="I67"/>
      <c r="J67"/>
      <c r="K67"/>
      <c r="L67"/>
    </row>
    <row r="68" spans="7:12" hidden="1" outlineLevel="1" x14ac:dyDescent="0.35">
      <c r="G68"/>
      <c r="H68"/>
      <c r="I68"/>
      <c r="J68"/>
      <c r="K68"/>
      <c r="L68"/>
    </row>
    <row r="69" spans="7:12" hidden="1" outlineLevel="1" x14ac:dyDescent="0.35">
      <c r="G69"/>
      <c r="H69"/>
      <c r="I69"/>
      <c r="J69"/>
      <c r="K69"/>
      <c r="L69"/>
    </row>
    <row r="70" spans="7:12" collapsed="1" x14ac:dyDescent="0.35">
      <c r="G70"/>
      <c r="H70"/>
      <c r="I70"/>
      <c r="J70"/>
      <c r="K70"/>
      <c r="L70"/>
    </row>
    <row r="71" spans="7:12" hidden="1" x14ac:dyDescent="0.35">
      <c r="G71"/>
      <c r="H71"/>
      <c r="I71"/>
      <c r="J71"/>
      <c r="K71"/>
      <c r="L71"/>
    </row>
    <row r="72" spans="7:12" hidden="1" x14ac:dyDescent="0.35">
      <c r="G72"/>
      <c r="H72"/>
      <c r="I72"/>
      <c r="J72"/>
      <c r="K72"/>
      <c r="L72"/>
    </row>
    <row r="73" spans="7:12" hidden="1" x14ac:dyDescent="0.35">
      <c r="G73"/>
      <c r="H73"/>
      <c r="I73"/>
      <c r="J73"/>
      <c r="K73"/>
      <c r="L73"/>
    </row>
    <row r="74" spans="7:12" hidden="1" x14ac:dyDescent="0.35">
      <c r="G74"/>
      <c r="H74"/>
      <c r="I74"/>
      <c r="J74"/>
      <c r="K74"/>
      <c r="L74"/>
    </row>
    <row r="75" spans="7:12" hidden="1" x14ac:dyDescent="0.35">
      <c r="G75"/>
      <c r="H75"/>
      <c r="I75"/>
      <c r="J75"/>
      <c r="K75"/>
      <c r="L75"/>
    </row>
    <row r="76" spans="7:12" hidden="1" x14ac:dyDescent="0.35">
      <c r="G76"/>
      <c r="H76"/>
      <c r="I76"/>
      <c r="J76"/>
      <c r="K76"/>
      <c r="L76"/>
    </row>
    <row r="77" spans="7:12" hidden="1" x14ac:dyDescent="0.35">
      <c r="G77"/>
      <c r="H77"/>
      <c r="I77"/>
      <c r="J77"/>
      <c r="K77"/>
      <c r="L77"/>
    </row>
    <row r="78" spans="7:12" hidden="1" x14ac:dyDescent="0.35">
      <c r="G78"/>
      <c r="H78"/>
      <c r="I78"/>
      <c r="J78"/>
      <c r="K78"/>
      <c r="L78"/>
    </row>
    <row r="79" spans="7:12" hidden="1" x14ac:dyDescent="0.35">
      <c r="G79"/>
      <c r="H79"/>
      <c r="I79"/>
      <c r="J79"/>
      <c r="K79"/>
      <c r="L79"/>
    </row>
    <row r="80" spans="7:12" hidden="1" x14ac:dyDescent="0.35">
      <c r="G80"/>
      <c r="H80"/>
      <c r="I80"/>
      <c r="J80"/>
      <c r="K80"/>
      <c r="L80"/>
    </row>
    <row r="81" spans="7:12" hidden="1" x14ac:dyDescent="0.35">
      <c r="G81"/>
      <c r="H81"/>
      <c r="I81"/>
      <c r="J81"/>
      <c r="K81"/>
      <c r="L81"/>
    </row>
    <row r="82" spans="7:12" hidden="1" x14ac:dyDescent="0.35">
      <c r="G82"/>
      <c r="H82"/>
      <c r="I82"/>
      <c r="J82"/>
      <c r="K82"/>
      <c r="L82"/>
    </row>
    <row r="83" spans="7:12" hidden="1" x14ac:dyDescent="0.35">
      <c r="G83"/>
      <c r="H83"/>
      <c r="I83"/>
      <c r="J83"/>
      <c r="K83"/>
      <c r="L83"/>
    </row>
    <row r="84" spans="7:12" hidden="1" x14ac:dyDescent="0.35">
      <c r="G84"/>
      <c r="H84"/>
      <c r="I84"/>
      <c r="J84"/>
      <c r="K84"/>
      <c r="L84"/>
    </row>
    <row r="85" spans="7:12" hidden="1" x14ac:dyDescent="0.35">
      <c r="G85"/>
      <c r="H85"/>
      <c r="I85"/>
      <c r="J85"/>
      <c r="K85"/>
      <c r="L85"/>
    </row>
    <row r="86" spans="7:12" hidden="1" x14ac:dyDescent="0.35">
      <c r="G86"/>
      <c r="H86"/>
      <c r="I86"/>
      <c r="J86"/>
      <c r="K86"/>
      <c r="L86"/>
    </row>
    <row r="87" spans="7:12" hidden="1" x14ac:dyDescent="0.35">
      <c r="G87"/>
      <c r="H87"/>
      <c r="I87"/>
      <c r="J87"/>
      <c r="K87"/>
      <c r="L87"/>
    </row>
    <row r="88" spans="7:12" hidden="1" x14ac:dyDescent="0.35">
      <c r="G88"/>
      <c r="H88"/>
      <c r="I88"/>
      <c r="J88"/>
      <c r="K88"/>
      <c r="L88"/>
    </row>
    <row r="89" spans="7:12" hidden="1" x14ac:dyDescent="0.35">
      <c r="G89"/>
      <c r="H89"/>
      <c r="I89"/>
      <c r="J89"/>
      <c r="K89"/>
      <c r="L89"/>
    </row>
    <row r="90" spans="7:12" hidden="1" x14ac:dyDescent="0.35">
      <c r="G90"/>
      <c r="H90"/>
      <c r="I90"/>
      <c r="J90"/>
      <c r="K90"/>
      <c r="L90"/>
    </row>
    <row r="91" spans="7:12" hidden="1" x14ac:dyDescent="0.35">
      <c r="G91"/>
      <c r="H91"/>
      <c r="I91"/>
      <c r="J91"/>
      <c r="K91"/>
      <c r="L91"/>
    </row>
    <row r="92" spans="7:12" hidden="1" x14ac:dyDescent="0.35">
      <c r="G92"/>
      <c r="H92"/>
      <c r="I92"/>
      <c r="J92"/>
      <c r="K92"/>
      <c r="L92"/>
    </row>
    <row r="93" spans="7:12" hidden="1" x14ac:dyDescent="0.35">
      <c r="G93"/>
      <c r="H93"/>
      <c r="I93"/>
      <c r="J93"/>
      <c r="K93"/>
      <c r="L93"/>
    </row>
    <row r="94" spans="7:12" hidden="1" x14ac:dyDescent="0.35">
      <c r="G94"/>
      <c r="H94"/>
      <c r="I94"/>
      <c r="J94"/>
      <c r="K94"/>
      <c r="L94"/>
    </row>
    <row r="95" spans="7:12" hidden="1" x14ac:dyDescent="0.35">
      <c r="G95"/>
      <c r="H95"/>
      <c r="I95"/>
      <c r="J95"/>
      <c r="K95"/>
      <c r="L95"/>
    </row>
    <row r="96" spans="7:12" hidden="1" x14ac:dyDescent="0.35">
      <c r="G96"/>
      <c r="H96"/>
      <c r="I96"/>
      <c r="J96"/>
      <c r="K96"/>
      <c r="L96"/>
    </row>
    <row r="97" spans="7:12" hidden="1" x14ac:dyDescent="0.35">
      <c r="G97"/>
      <c r="H97"/>
      <c r="I97"/>
      <c r="J97"/>
      <c r="K97"/>
      <c r="L97"/>
    </row>
    <row r="98" spans="7:12" hidden="1" x14ac:dyDescent="0.35">
      <c r="G98"/>
      <c r="H98"/>
      <c r="I98"/>
      <c r="J98"/>
      <c r="K98"/>
      <c r="L98"/>
    </row>
    <row r="99" spans="7:12" hidden="1" x14ac:dyDescent="0.35">
      <c r="G99"/>
      <c r="H99"/>
      <c r="I99"/>
      <c r="J99"/>
      <c r="K99"/>
      <c r="L99"/>
    </row>
    <row r="100" spans="7:12" hidden="1" x14ac:dyDescent="0.35">
      <c r="G100"/>
      <c r="H100"/>
      <c r="I100"/>
      <c r="J100"/>
      <c r="K100"/>
      <c r="L100"/>
    </row>
    <row r="101" spans="7:12" hidden="1" x14ac:dyDescent="0.35">
      <c r="G101"/>
      <c r="H101"/>
      <c r="I101"/>
      <c r="J101"/>
      <c r="K101"/>
      <c r="L101"/>
    </row>
    <row r="102" spans="7:12" hidden="1" x14ac:dyDescent="0.35">
      <c r="G102"/>
      <c r="H102"/>
      <c r="I102"/>
      <c r="J102"/>
      <c r="K102"/>
      <c r="L102"/>
    </row>
    <row r="103" spans="7:12" hidden="1" x14ac:dyDescent="0.35">
      <c r="G103"/>
      <c r="H103"/>
      <c r="I103"/>
      <c r="J103"/>
      <c r="K103"/>
      <c r="L103"/>
    </row>
    <row r="104" spans="7:12" hidden="1" x14ac:dyDescent="0.35">
      <c r="G104"/>
      <c r="H104"/>
      <c r="I104"/>
      <c r="J104"/>
      <c r="K104"/>
      <c r="L104"/>
    </row>
    <row r="105" spans="7:12" hidden="1" x14ac:dyDescent="0.35">
      <c r="G105"/>
      <c r="H105"/>
      <c r="I105"/>
      <c r="J105"/>
      <c r="K105"/>
      <c r="L105"/>
    </row>
    <row r="106" spans="7:12" hidden="1" x14ac:dyDescent="0.35">
      <c r="G106"/>
      <c r="H106"/>
      <c r="I106"/>
      <c r="J106"/>
      <c r="K106"/>
      <c r="L106"/>
    </row>
    <row r="107" spans="7:12" hidden="1" x14ac:dyDescent="0.35">
      <c r="G107"/>
      <c r="H107"/>
      <c r="I107"/>
      <c r="J107"/>
      <c r="K107"/>
      <c r="L107"/>
    </row>
    <row r="108" spans="7:12" hidden="1" x14ac:dyDescent="0.35">
      <c r="G108"/>
      <c r="H108"/>
      <c r="I108"/>
      <c r="J108"/>
      <c r="K108"/>
      <c r="L108"/>
    </row>
    <row r="109" spans="7:12" hidden="1" x14ac:dyDescent="0.35">
      <c r="G109"/>
      <c r="H109"/>
      <c r="I109"/>
      <c r="J109"/>
      <c r="K109"/>
      <c r="L109"/>
    </row>
    <row r="110" spans="7:12" hidden="1" x14ac:dyDescent="0.35">
      <c r="G110"/>
      <c r="H110"/>
      <c r="I110"/>
      <c r="J110"/>
      <c r="K110"/>
      <c r="L110"/>
    </row>
    <row r="111" spans="7:12" hidden="1" x14ac:dyDescent="0.35">
      <c r="G111"/>
      <c r="H111"/>
      <c r="I111"/>
      <c r="J111"/>
      <c r="K111"/>
      <c r="L111"/>
    </row>
    <row r="112" spans="7:12" hidden="1" x14ac:dyDescent="0.35">
      <c r="G112"/>
      <c r="H112"/>
      <c r="I112"/>
      <c r="J112"/>
      <c r="K112"/>
      <c r="L112"/>
    </row>
    <row r="113" spans="7:12" hidden="1" x14ac:dyDescent="0.35">
      <c r="G113"/>
      <c r="H113"/>
      <c r="I113"/>
      <c r="J113"/>
      <c r="K113"/>
      <c r="L113"/>
    </row>
    <row r="114" spans="7:12" hidden="1" x14ac:dyDescent="0.35">
      <c r="G114"/>
      <c r="H114"/>
      <c r="I114"/>
      <c r="J114"/>
      <c r="K114"/>
      <c r="L114"/>
    </row>
    <row r="115" spans="7:12" hidden="1" x14ac:dyDescent="0.35">
      <c r="G115"/>
      <c r="H115"/>
      <c r="I115"/>
      <c r="J115"/>
      <c r="K115"/>
      <c r="L115"/>
    </row>
    <row r="116" spans="7:12" hidden="1" x14ac:dyDescent="0.35">
      <c r="G116"/>
      <c r="H116"/>
      <c r="I116"/>
      <c r="J116"/>
      <c r="K116"/>
      <c r="L116"/>
    </row>
    <row r="117" spans="7:12" hidden="1" x14ac:dyDescent="0.35">
      <c r="G117"/>
      <c r="H117"/>
      <c r="I117"/>
      <c r="J117"/>
      <c r="K117"/>
      <c r="L117"/>
    </row>
    <row r="118" spans="7:12" hidden="1" x14ac:dyDescent="0.35">
      <c r="G118"/>
      <c r="H118"/>
      <c r="I118"/>
      <c r="J118"/>
      <c r="K118"/>
      <c r="L118"/>
    </row>
    <row r="119" spans="7:12" hidden="1" x14ac:dyDescent="0.35">
      <c r="G119"/>
      <c r="H119"/>
      <c r="I119"/>
      <c r="J119"/>
      <c r="K119"/>
      <c r="L119"/>
    </row>
    <row r="120" spans="7:12" hidden="1" x14ac:dyDescent="0.35">
      <c r="G120"/>
      <c r="H120"/>
      <c r="I120"/>
      <c r="J120"/>
      <c r="K120"/>
      <c r="L120"/>
    </row>
    <row r="121" spans="7:12" hidden="1" x14ac:dyDescent="0.35">
      <c r="G121"/>
      <c r="H121"/>
      <c r="I121"/>
      <c r="J121"/>
      <c r="K121"/>
      <c r="L121"/>
    </row>
    <row r="122" spans="7:12" hidden="1" x14ac:dyDescent="0.35">
      <c r="G122"/>
      <c r="H122"/>
      <c r="I122"/>
      <c r="J122"/>
      <c r="K122"/>
      <c r="L122"/>
    </row>
    <row r="123" spans="7:12" hidden="1" x14ac:dyDescent="0.35">
      <c r="G123"/>
      <c r="H123"/>
      <c r="I123"/>
      <c r="J123"/>
      <c r="K123"/>
      <c r="L123"/>
    </row>
    <row r="124" spans="7:12" hidden="1" x14ac:dyDescent="0.35">
      <c r="G124"/>
      <c r="H124"/>
      <c r="I124"/>
      <c r="J124"/>
      <c r="K124"/>
      <c r="L124"/>
    </row>
    <row r="125" spans="7:12" hidden="1" x14ac:dyDescent="0.35">
      <c r="G125"/>
      <c r="H125"/>
      <c r="I125"/>
      <c r="J125"/>
      <c r="K125"/>
      <c r="L125"/>
    </row>
    <row r="126" spans="7:12" hidden="1" x14ac:dyDescent="0.35">
      <c r="G126"/>
      <c r="H126"/>
      <c r="I126"/>
      <c r="J126"/>
      <c r="K126"/>
      <c r="L126"/>
    </row>
    <row r="127" spans="7:12" hidden="1" x14ac:dyDescent="0.35">
      <c r="G127"/>
      <c r="H127"/>
      <c r="I127"/>
      <c r="J127"/>
      <c r="K127"/>
      <c r="L127"/>
    </row>
    <row r="128" spans="7:12" hidden="1" x14ac:dyDescent="0.35">
      <c r="G128"/>
      <c r="H128"/>
      <c r="I128"/>
      <c r="J128"/>
      <c r="K128"/>
      <c r="L128"/>
    </row>
    <row r="129" spans="7:12" hidden="1" x14ac:dyDescent="0.35">
      <c r="G129"/>
      <c r="H129"/>
      <c r="I129"/>
      <c r="J129"/>
      <c r="K129"/>
      <c r="L129"/>
    </row>
    <row r="130" spans="7:12" hidden="1" x14ac:dyDescent="0.35">
      <c r="G130"/>
      <c r="H130"/>
      <c r="I130"/>
      <c r="J130"/>
      <c r="K130"/>
      <c r="L130"/>
    </row>
    <row r="131" spans="7:12" hidden="1" x14ac:dyDescent="0.35">
      <c r="G131"/>
      <c r="H131"/>
      <c r="I131"/>
      <c r="J131"/>
      <c r="K131"/>
      <c r="L131"/>
    </row>
    <row r="132" spans="7:12" hidden="1" x14ac:dyDescent="0.35">
      <c r="G132"/>
      <c r="H132"/>
      <c r="I132"/>
      <c r="J132"/>
      <c r="K132"/>
      <c r="L132"/>
    </row>
    <row r="133" spans="7:12" hidden="1" x14ac:dyDescent="0.35">
      <c r="G133"/>
      <c r="H133"/>
      <c r="I133"/>
      <c r="J133"/>
      <c r="K133"/>
      <c r="L133"/>
    </row>
    <row r="134" spans="7:12" hidden="1" x14ac:dyDescent="0.35">
      <c r="G134"/>
      <c r="H134"/>
      <c r="I134"/>
      <c r="J134"/>
      <c r="K134"/>
      <c r="L134"/>
    </row>
    <row r="135" spans="7:12" hidden="1" x14ac:dyDescent="0.35">
      <c r="G135"/>
      <c r="H135"/>
      <c r="I135"/>
      <c r="J135"/>
      <c r="K135"/>
      <c r="L135"/>
    </row>
    <row r="136" spans="7:12" hidden="1" x14ac:dyDescent="0.35">
      <c r="G136"/>
      <c r="H136"/>
      <c r="I136"/>
      <c r="J136"/>
      <c r="K136"/>
      <c r="L136"/>
    </row>
    <row r="137" spans="7:12" hidden="1" x14ac:dyDescent="0.35">
      <c r="G137"/>
      <c r="H137"/>
      <c r="I137"/>
      <c r="J137"/>
      <c r="K137"/>
      <c r="L137"/>
    </row>
    <row r="138" spans="7:12" hidden="1" x14ac:dyDescent="0.35">
      <c r="G138"/>
      <c r="H138"/>
      <c r="I138"/>
      <c r="J138"/>
      <c r="K138"/>
      <c r="L138"/>
    </row>
    <row r="139" spans="7:12" hidden="1" x14ac:dyDescent="0.35">
      <c r="G139"/>
      <c r="H139"/>
      <c r="I139"/>
      <c r="J139"/>
      <c r="K139"/>
      <c r="L139"/>
    </row>
    <row r="140" spans="7:12" hidden="1" x14ac:dyDescent="0.35">
      <c r="G140"/>
      <c r="H140"/>
      <c r="I140"/>
      <c r="J140"/>
      <c r="K140"/>
      <c r="L140"/>
    </row>
    <row r="141" spans="7:12" hidden="1" x14ac:dyDescent="0.35">
      <c r="G141"/>
      <c r="H141"/>
      <c r="I141"/>
      <c r="J141"/>
      <c r="K141"/>
      <c r="L141"/>
    </row>
    <row r="142" spans="7:12" hidden="1" x14ac:dyDescent="0.35">
      <c r="G142"/>
      <c r="H142"/>
      <c r="I142"/>
      <c r="J142"/>
      <c r="K142"/>
      <c r="L142"/>
    </row>
    <row r="143" spans="7:12" hidden="1" x14ac:dyDescent="0.35">
      <c r="G143"/>
      <c r="H143"/>
      <c r="I143"/>
      <c r="J143"/>
      <c r="K143"/>
      <c r="L143"/>
    </row>
    <row r="144" spans="7:12" hidden="1" x14ac:dyDescent="0.35">
      <c r="G144"/>
      <c r="H144"/>
      <c r="I144"/>
      <c r="J144"/>
      <c r="K144"/>
      <c r="L144"/>
    </row>
    <row r="145" spans="7:12" hidden="1" x14ac:dyDescent="0.35">
      <c r="G145"/>
      <c r="H145"/>
      <c r="I145"/>
      <c r="J145"/>
      <c r="K145"/>
      <c r="L145"/>
    </row>
    <row r="146" spans="7:12" hidden="1" x14ac:dyDescent="0.35">
      <c r="G146"/>
      <c r="H146"/>
      <c r="I146"/>
      <c r="J146"/>
      <c r="K146"/>
      <c r="L146"/>
    </row>
    <row r="147" spans="7:12" hidden="1" x14ac:dyDescent="0.35">
      <c r="G147"/>
      <c r="H147"/>
      <c r="I147"/>
      <c r="J147"/>
      <c r="K147"/>
      <c r="L147"/>
    </row>
    <row r="148" spans="7:12" hidden="1" x14ac:dyDescent="0.35">
      <c r="G148"/>
      <c r="H148"/>
      <c r="I148"/>
      <c r="J148"/>
      <c r="K148"/>
      <c r="L148"/>
    </row>
    <row r="149" spans="7:12" hidden="1" x14ac:dyDescent="0.35">
      <c r="G149"/>
      <c r="H149"/>
      <c r="I149"/>
      <c r="J149"/>
      <c r="K149"/>
      <c r="L149"/>
    </row>
    <row r="150" spans="7:12" hidden="1" x14ac:dyDescent="0.35">
      <c r="G150"/>
      <c r="H150"/>
      <c r="I150"/>
      <c r="J150"/>
      <c r="K150"/>
      <c r="L150"/>
    </row>
    <row r="151" spans="7:12" hidden="1" x14ac:dyDescent="0.35">
      <c r="G151"/>
      <c r="H151"/>
      <c r="I151"/>
      <c r="J151"/>
      <c r="K151"/>
      <c r="L151"/>
    </row>
    <row r="152" spans="7:12" hidden="1" x14ac:dyDescent="0.35">
      <c r="G152"/>
      <c r="H152"/>
      <c r="I152"/>
      <c r="J152"/>
      <c r="K152"/>
      <c r="L152"/>
    </row>
    <row r="153" spans="7:12" hidden="1" x14ac:dyDescent="0.35">
      <c r="G153"/>
      <c r="H153"/>
      <c r="I153"/>
      <c r="J153"/>
      <c r="K153"/>
      <c r="L153"/>
    </row>
    <row r="154" spans="7:12" hidden="1" x14ac:dyDescent="0.35">
      <c r="G154"/>
      <c r="H154"/>
      <c r="I154"/>
      <c r="J154"/>
      <c r="K154"/>
      <c r="L154"/>
    </row>
    <row r="155" spans="7:12" hidden="1" x14ac:dyDescent="0.35">
      <c r="G155"/>
      <c r="H155"/>
      <c r="I155"/>
      <c r="J155"/>
      <c r="K155"/>
      <c r="L155"/>
    </row>
    <row r="156" spans="7:12" hidden="1" x14ac:dyDescent="0.35">
      <c r="G156"/>
      <c r="H156"/>
      <c r="I156"/>
      <c r="J156"/>
      <c r="K156"/>
      <c r="L156"/>
    </row>
    <row r="157" spans="7:12" hidden="1" x14ac:dyDescent="0.35">
      <c r="G157"/>
      <c r="H157"/>
      <c r="I157"/>
      <c r="J157"/>
      <c r="K157"/>
      <c r="L157"/>
    </row>
    <row r="158" spans="7:12" hidden="1" x14ac:dyDescent="0.35">
      <c r="G158"/>
      <c r="H158"/>
      <c r="I158"/>
      <c r="J158"/>
      <c r="K158"/>
      <c r="L158"/>
    </row>
    <row r="159" spans="7:12" hidden="1" x14ac:dyDescent="0.35">
      <c r="G159"/>
      <c r="H159"/>
      <c r="I159"/>
      <c r="J159"/>
      <c r="K159"/>
      <c r="L159"/>
    </row>
    <row r="192" spans="7:8" hidden="1" x14ac:dyDescent="0.35">
      <c r="G192" s="5" t="s">
        <v>308</v>
      </c>
      <c r="H192" s="93">
        <v>9560338.2699999809</v>
      </c>
    </row>
    <row r="193" spans="7:8" hidden="1" x14ac:dyDescent="0.35">
      <c r="G193" s="5" t="s">
        <v>309</v>
      </c>
    </row>
    <row r="195" spans="7:8" hidden="1" x14ac:dyDescent="0.35">
      <c r="H195" s="5">
        <v>1304245</v>
      </c>
    </row>
    <row r="196" spans="7:8" hidden="1" x14ac:dyDescent="0.35">
      <c r="H196" s="93">
        <v>36229.027777777774</v>
      </c>
    </row>
    <row r="197" spans="7:8" hidden="1" x14ac:dyDescent="0.35">
      <c r="H197" s="94">
        <v>1268015.9722222222</v>
      </c>
    </row>
  </sheetData>
  <sheetProtection algorithmName="SHA-512" hashValue="uASwaslW5oReD6MsnNNtWkZd9ZkxOGwI/j9gVDfpxCsLH+t4RL9E1Mv2NJ2yFVchsOMGI3aSgaVKgX3w9bO93A==" saltValue="ZCmgTGfWIp9VnJAacdgylw==" spinCount="100000" sheet="1" objects="1" scenarios="1"/>
  <mergeCells count="13">
    <mergeCell ref="A1:C1"/>
    <mergeCell ref="N29:P29"/>
    <mergeCell ref="G27:L27"/>
    <mergeCell ref="G29:G30"/>
    <mergeCell ref="H29:H30"/>
    <mergeCell ref="I29:I30"/>
    <mergeCell ref="J29:J30"/>
    <mergeCell ref="K29:L29"/>
    <mergeCell ref="B2:E2"/>
    <mergeCell ref="B3:E3"/>
    <mergeCell ref="B4:E4"/>
    <mergeCell ref="N27:P27"/>
    <mergeCell ref="N28:P28"/>
  </mergeCells>
  <conditionalFormatting sqref="B2:B4">
    <cfRule type="duplicateValues" dxfId="14" priority="1"/>
  </conditionalFormatting>
  <conditionalFormatting sqref="G63">
    <cfRule type="duplicateValues" dxfId="13" priority="7"/>
  </conditionalFormatting>
  <conditionalFormatting sqref="G160:G1048576 G27:G62">
    <cfRule type="duplicateValues" dxfId="12" priority="15"/>
  </conditionalFormatting>
  <conditionalFormatting sqref="K31:L63">
    <cfRule type="expression" dxfId="11" priority="14">
      <formula>#REF!="Kr"</formula>
    </cfRule>
  </conditionalFormatting>
  <conditionalFormatting sqref="L31:L63">
    <cfRule type="expression" dxfId="10" priority="13">
      <formula>#REF!="Db"</formula>
    </cfRule>
  </conditionalFormatting>
  <conditionalFormatting sqref="N1:N1048576">
    <cfRule type="duplicateValues" dxfId="9" priority="3"/>
  </conditionalFormatting>
  <hyperlinks>
    <hyperlink ref="A1" location="Awal!A1" display="Kembali ke Halaman Awal" xr:uid="{F58B138C-F57A-4AFE-A85D-09E8C24A1975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4"/>
  <sheetViews>
    <sheetView showGridLines="0" zoomScaleNormal="100" workbookViewId="0">
      <pane ySplit="6" topLeftCell="A7" activePane="bottomLeft" state="frozen"/>
      <selection pane="bottomLeft" activeCell="B3" sqref="B3:G3"/>
    </sheetView>
  </sheetViews>
  <sheetFormatPr defaultColWidth="0" defaultRowHeight="12.5" zeroHeight="1" x14ac:dyDescent="0.25"/>
  <cols>
    <col min="1" max="1" width="1.7265625" style="5" customWidth="1"/>
    <col min="2" max="2" width="9.1796875" style="5" customWidth="1"/>
    <col min="3" max="3" width="47.453125" style="5" bestFit="1" customWidth="1"/>
    <col min="4" max="4" width="3.453125" style="5" bestFit="1" customWidth="1"/>
    <col min="5" max="7" width="15.54296875" style="12" customWidth="1"/>
    <col min="8" max="8" width="1.7265625" style="5" customWidth="1"/>
    <col min="9" max="16384" width="9.1796875" style="5" hidden="1"/>
  </cols>
  <sheetData>
    <row r="1" spans="2:7" ht="13" thickBot="1" x14ac:dyDescent="0.3">
      <c r="B1" s="139" t="s">
        <v>161</v>
      </c>
      <c r="C1" s="139"/>
      <c r="D1" s="139"/>
    </row>
    <row r="2" spans="2:7" ht="13" x14ac:dyDescent="0.25">
      <c r="B2" s="150" t="str">
        <f>Awal!E4</f>
        <v>( -- Nama Instansi -- )</v>
      </c>
      <c r="C2" s="151"/>
      <c r="D2" s="151"/>
      <c r="E2" s="151"/>
      <c r="F2" s="151"/>
      <c r="G2" s="153"/>
    </row>
    <row r="3" spans="2:7" ht="13" x14ac:dyDescent="0.25">
      <c r="B3" s="152" t="s">
        <v>92</v>
      </c>
      <c r="C3" s="134"/>
      <c r="D3" s="134"/>
      <c r="E3" s="134"/>
      <c r="F3" s="134"/>
      <c r="G3" s="154"/>
    </row>
    <row r="4" spans="2:7" ht="13" thickBot="1" x14ac:dyDescent="0.3">
      <c r="B4" s="148" t="str">
        <f>"Periode "&amp;Awal!E5&amp;" "&amp;Awal!F5&amp;" - "&amp;Awal!E6&amp;" "&amp;Awal!F6</f>
        <v>Periode Januari 2021 - Desember 2021</v>
      </c>
      <c r="C4" s="149"/>
      <c r="D4" s="149"/>
      <c r="E4" s="149"/>
      <c r="F4" s="149"/>
      <c r="G4" s="155"/>
    </row>
    <row r="5" spans="2:7" ht="5.25" customHeight="1" thickBot="1" x14ac:dyDescent="0.3">
      <c r="B5" s="21"/>
      <c r="C5" s="21"/>
      <c r="D5" s="21"/>
      <c r="E5" s="22"/>
      <c r="F5" s="22"/>
      <c r="G5" s="22"/>
    </row>
    <row r="6" spans="2:7" ht="13.5" thickBot="1" x14ac:dyDescent="0.35">
      <c r="B6" s="13" t="s">
        <v>12</v>
      </c>
      <c r="C6" s="13" t="s">
        <v>76</v>
      </c>
      <c r="D6" s="13" t="s">
        <v>15</v>
      </c>
      <c r="E6" s="14" t="s">
        <v>17</v>
      </c>
      <c r="F6" s="14" t="s">
        <v>18</v>
      </c>
      <c r="G6" s="14" t="s">
        <v>80</v>
      </c>
    </row>
    <row r="7" spans="2:7" ht="5.25" customHeight="1" x14ac:dyDescent="0.3">
      <c r="B7" s="6"/>
      <c r="C7" s="6"/>
      <c r="D7" s="6"/>
      <c r="E7" s="15"/>
      <c r="F7" s="15"/>
      <c r="G7" s="15"/>
    </row>
    <row r="8" spans="2:7" ht="13" x14ac:dyDescent="0.3">
      <c r="B8" s="6" t="str">
        <f>'Neraca Lajur'!B41</f>
        <v>4-000</v>
      </c>
      <c r="C8" s="6" t="str">
        <f t="shared" ref="C8:C18" si="0">VLOOKUP(B8,Neraca_Lj,2,0)</f>
        <v>PENDAPATAN</v>
      </c>
      <c r="D8" s="6" t="str">
        <f t="shared" ref="D8:D18" si="1">VLOOKUP(B8,Neraca_Lj,3,0)</f>
        <v>Kr</v>
      </c>
      <c r="E8" s="90">
        <f t="shared" ref="E8:E18" si="2">VLOOKUP(B8,Neraca_Lj,15,0)</f>
        <v>0</v>
      </c>
      <c r="F8" s="90">
        <f t="shared" ref="F8:F18" si="3">VLOOKUP(B8,Neraca_Lj,16,0)</f>
        <v>0</v>
      </c>
      <c r="G8" s="90">
        <f>IF(D8="kr",F8-E8,E8-F8)</f>
        <v>0</v>
      </c>
    </row>
    <row r="9" spans="2:7" x14ac:dyDescent="0.25">
      <c r="B9" s="16" t="str">
        <f>'Neraca Lajur'!B42</f>
        <v>4-100</v>
      </c>
      <c r="C9" s="16" t="str">
        <f t="shared" si="0"/>
        <v>Pendapatan Pelaksanaan Perkuliahan Mahasiswa</v>
      </c>
      <c r="D9" s="5" t="str">
        <f t="shared" si="1"/>
        <v>Kr</v>
      </c>
      <c r="E9" s="12">
        <f t="shared" si="2"/>
        <v>0</v>
      </c>
      <c r="F9" s="12">
        <f t="shared" si="3"/>
        <v>0</v>
      </c>
      <c r="G9" s="12">
        <f t="shared" ref="G9:G93" si="4">IF(D9="kr",F9-E9,E9-F9)</f>
        <v>0</v>
      </c>
    </row>
    <row r="10" spans="2:7" x14ac:dyDescent="0.25">
      <c r="B10" s="16" t="str">
        <f>'Neraca Lajur'!B43</f>
        <v>4-101</v>
      </c>
      <c r="C10" s="16" t="str">
        <f t="shared" si="0"/>
        <v>Pendapatan Registrasi Awal</v>
      </c>
      <c r="D10" s="5" t="str">
        <f t="shared" ref="D10:D11" si="5">VLOOKUP(B10,Neraca_Lj,3,0)</f>
        <v>Kr</v>
      </c>
      <c r="E10" s="12">
        <f t="shared" ref="E10:E11" si="6">VLOOKUP(B10,Neraca_Lj,15,0)</f>
        <v>0</v>
      </c>
      <c r="F10" s="12">
        <f t="shared" ref="F10:F11" si="7">VLOOKUP(B10,Neraca_Lj,16,0)</f>
        <v>0</v>
      </c>
      <c r="G10" s="12">
        <f t="shared" ref="G10:G11" si="8">IF(D10="kr",F10-E10,E10-F10)</f>
        <v>0</v>
      </c>
    </row>
    <row r="11" spans="2:7" x14ac:dyDescent="0.25">
      <c r="B11" s="16" t="str">
        <f>'Neraca Lajur'!B44</f>
        <v>4-102</v>
      </c>
      <c r="C11" s="16" t="str">
        <f t="shared" si="0"/>
        <v>Pendapatan Cas Semester</v>
      </c>
      <c r="D11" s="5" t="str">
        <f t="shared" si="5"/>
        <v>Kr</v>
      </c>
      <c r="E11" s="12">
        <f t="shared" si="6"/>
        <v>0</v>
      </c>
      <c r="F11" s="12">
        <f t="shared" si="7"/>
        <v>0</v>
      </c>
      <c r="G11" s="12">
        <f t="shared" si="8"/>
        <v>0</v>
      </c>
    </row>
    <row r="12" spans="2:7" x14ac:dyDescent="0.25">
      <c r="B12" s="16" t="str">
        <f>'Neraca Lajur'!B45</f>
        <v>4-110</v>
      </c>
      <c r="C12" s="16" t="str">
        <f t="shared" si="0"/>
        <v>Pendapatan Pra Wisuda</v>
      </c>
      <c r="D12" s="5" t="str">
        <f t="shared" si="1"/>
        <v>Kr</v>
      </c>
      <c r="E12" s="12">
        <f t="shared" si="2"/>
        <v>0</v>
      </c>
      <c r="F12" s="12">
        <f t="shared" si="3"/>
        <v>0</v>
      </c>
      <c r="G12" s="12">
        <f t="shared" ref="G12:G14" si="9">IF(D12="kr",F12-E12,E12-F12)</f>
        <v>0</v>
      </c>
    </row>
    <row r="13" spans="2:7" x14ac:dyDescent="0.25">
      <c r="B13" s="16" t="str">
        <f>'Neraca Lajur'!B46</f>
        <v>4-120</v>
      </c>
      <c r="C13" s="16" t="str">
        <f t="shared" si="0"/>
        <v>Pendapatan Praktek Kerja Lapangan dan sejenisnya</v>
      </c>
      <c r="D13" s="5" t="str">
        <f t="shared" si="1"/>
        <v>Kr</v>
      </c>
      <c r="E13" s="12">
        <f t="shared" si="2"/>
        <v>0</v>
      </c>
      <c r="F13" s="12">
        <f t="shared" si="3"/>
        <v>0</v>
      </c>
      <c r="G13" s="12">
        <f t="shared" si="9"/>
        <v>0</v>
      </c>
    </row>
    <row r="14" spans="2:7" x14ac:dyDescent="0.25">
      <c r="B14" s="16" t="str">
        <f>'Neraca Lajur'!B47</f>
        <v>4-130</v>
      </c>
      <c r="C14" s="16" t="str">
        <f t="shared" si="0"/>
        <v>Pendapatan Wisuda</v>
      </c>
      <c r="D14" s="5" t="str">
        <f t="shared" si="1"/>
        <v>Kr</v>
      </c>
      <c r="E14" s="12">
        <f t="shared" si="2"/>
        <v>0</v>
      </c>
      <c r="F14" s="12">
        <f t="shared" si="3"/>
        <v>0</v>
      </c>
      <c r="G14" s="12">
        <f t="shared" si="9"/>
        <v>0</v>
      </c>
    </row>
    <row r="15" spans="2:7" x14ac:dyDescent="0.25">
      <c r="B15" s="16" t="str">
        <f>'Neraca Lajur'!B48</f>
        <v>4-140</v>
      </c>
      <c r="C15" s="16" t="str">
        <f t="shared" ref="C15" si="10">VLOOKUP(B15,Neraca_Lj,2,0)</f>
        <v>Pendapatan Infaq Alumni</v>
      </c>
      <c r="D15" s="5" t="str">
        <f t="shared" ref="D15" si="11">VLOOKUP(B15,Neraca_Lj,3,0)</f>
        <v>Kr</v>
      </c>
      <c r="E15" s="12">
        <f t="shared" ref="E15" si="12">VLOOKUP(B15,Neraca_Lj,15,0)</f>
        <v>0</v>
      </c>
      <c r="F15" s="12">
        <f t="shared" ref="F15" si="13">VLOOKUP(B15,Neraca_Lj,16,0)</f>
        <v>0</v>
      </c>
      <c r="G15" s="12">
        <f t="shared" ref="G15" si="14">IF(D15="kr",F15-E15,E15-F15)</f>
        <v>0</v>
      </c>
    </row>
    <row r="16" spans="2:7" x14ac:dyDescent="0.25">
      <c r="B16" s="16" t="str">
        <f>'Neraca Lajur'!B49</f>
        <v>4-200</v>
      </c>
      <c r="C16" s="16" t="str">
        <f t="shared" si="0"/>
        <v>Pendapatan Sewa</v>
      </c>
      <c r="D16" s="5" t="str">
        <f t="shared" si="1"/>
        <v>Kr</v>
      </c>
      <c r="E16" s="12">
        <f t="shared" si="2"/>
        <v>0</v>
      </c>
      <c r="F16" s="12">
        <f t="shared" si="3"/>
        <v>0</v>
      </c>
      <c r="G16" s="12">
        <f t="shared" si="4"/>
        <v>0</v>
      </c>
    </row>
    <row r="17" spans="2:7" x14ac:dyDescent="0.25">
      <c r="B17" s="16" t="str">
        <f>'Neraca Lajur'!B50</f>
        <v>4-300</v>
      </c>
      <c r="C17" s="16" t="str">
        <f t="shared" ref="C17" si="15">VLOOKUP(B17,Neraca_Lj,2,0)</f>
        <v>Pendapatan Hibah/Bantuan</v>
      </c>
      <c r="D17" s="5" t="str">
        <f t="shared" ref="D17" si="16">VLOOKUP(B17,Neraca_Lj,3,0)</f>
        <v>Kr</v>
      </c>
      <c r="E17" s="12">
        <f t="shared" ref="E17" si="17">VLOOKUP(B17,Neraca_Lj,15,0)</f>
        <v>0</v>
      </c>
      <c r="F17" s="12">
        <f t="shared" ref="F17" si="18">VLOOKUP(B17,Neraca_Lj,16,0)</f>
        <v>0</v>
      </c>
      <c r="G17" s="12">
        <f t="shared" ref="G17" si="19">IF(D17="kr",F17-E17,E17-F17)</f>
        <v>0</v>
      </c>
    </row>
    <row r="18" spans="2:7" x14ac:dyDescent="0.25">
      <c r="B18" s="16" t="str">
        <f>'Neraca Lajur'!B51</f>
        <v>4-900</v>
      </c>
      <c r="C18" s="16" t="str">
        <f t="shared" si="0"/>
        <v>Pendapatan lainnya</v>
      </c>
      <c r="D18" s="5" t="str">
        <f t="shared" si="1"/>
        <v>Kr</v>
      </c>
      <c r="E18" s="12">
        <f t="shared" si="2"/>
        <v>0</v>
      </c>
      <c r="F18" s="12">
        <f t="shared" si="3"/>
        <v>0</v>
      </c>
      <c r="G18" s="12">
        <f t="shared" si="4"/>
        <v>0</v>
      </c>
    </row>
    <row r="19" spans="2:7" ht="13.5" thickBot="1" x14ac:dyDescent="0.35">
      <c r="B19" s="18"/>
      <c r="C19" s="18" t="s">
        <v>102</v>
      </c>
      <c r="D19" s="18"/>
      <c r="E19" s="19"/>
      <c r="F19" s="19"/>
      <c r="G19" s="19">
        <f>+SUM(G8:G18)</f>
        <v>0</v>
      </c>
    </row>
    <row r="20" spans="2:7" ht="5.25" customHeight="1" x14ac:dyDescent="0.25"/>
    <row r="21" spans="2:7" ht="13" x14ac:dyDescent="0.3">
      <c r="B21" s="6" t="str">
        <f>'Neraca Lajur'!B52</f>
        <v>5-000</v>
      </c>
      <c r="C21" s="6" t="str">
        <f t="shared" ref="C21:C22" si="20">VLOOKUP(B21,Neraca_Lj,2,0)</f>
        <v>BEBAN OPERASIONAL</v>
      </c>
      <c r="D21" s="6" t="str">
        <f t="shared" ref="D21:D22" si="21">VLOOKUP(B21,Neraca_Lj,3,0)</f>
        <v>Db</v>
      </c>
      <c r="E21" s="90">
        <f t="shared" ref="E21:E22" si="22">VLOOKUP(B21,Neraca_Lj,15,0)</f>
        <v>0</v>
      </c>
      <c r="F21" s="90">
        <f t="shared" ref="F21:F22" si="23">VLOOKUP(B21,Neraca_Lj,16,0)</f>
        <v>0</v>
      </c>
      <c r="G21" s="90">
        <f t="shared" si="4"/>
        <v>0</v>
      </c>
    </row>
    <row r="22" spans="2:7" ht="13" x14ac:dyDescent="0.3">
      <c r="B22" s="89" t="str">
        <f>'Neraca Lajur'!B53</f>
        <v>5-100</v>
      </c>
      <c r="C22" s="89" t="str">
        <f t="shared" si="20"/>
        <v>Beban Belanja Pegawai:</v>
      </c>
      <c r="D22" s="88" t="str">
        <f t="shared" si="21"/>
        <v>Db</v>
      </c>
      <c r="E22" s="90">
        <f t="shared" si="22"/>
        <v>0</v>
      </c>
      <c r="F22" s="90">
        <f t="shared" si="23"/>
        <v>0</v>
      </c>
      <c r="G22" s="90">
        <f t="shared" si="4"/>
        <v>0</v>
      </c>
    </row>
    <row r="23" spans="2:7" x14ac:dyDescent="0.25">
      <c r="B23" s="16" t="str">
        <f>'Neraca Lajur'!B54</f>
        <v>5-111</v>
      </c>
      <c r="C23" s="16" t="str">
        <f t="shared" ref="C23:C79" si="24">VLOOKUP(B23,Neraca_Lj,2,0)</f>
        <v>B. Gaji dan Tunjangan Pimpinan dan Karyawan</v>
      </c>
      <c r="D23" s="5" t="str">
        <f t="shared" ref="D23:D79" si="25">VLOOKUP(B23,Neraca_Lj,3,0)</f>
        <v>Db</v>
      </c>
      <c r="E23" s="12">
        <f t="shared" ref="E23:E79" si="26">VLOOKUP(B23,Neraca_Lj,15,0)</f>
        <v>0</v>
      </c>
      <c r="F23" s="12">
        <f t="shared" ref="F23:F79" si="27">VLOOKUP(B23,Neraca_Lj,16,0)</f>
        <v>0</v>
      </c>
      <c r="G23" s="12">
        <f t="shared" ref="G23:G79" si="28">IF(D23="kr",F23-E23,E23-F23)</f>
        <v>0</v>
      </c>
    </row>
    <row r="24" spans="2:7" x14ac:dyDescent="0.25">
      <c r="B24" s="16" t="str">
        <f>'Neraca Lajur'!B55</f>
        <v>5-113</v>
      </c>
      <c r="C24" s="16" t="str">
        <f t="shared" si="24"/>
        <v>B. Gaji Dosen</v>
      </c>
      <c r="D24" s="5" t="str">
        <f t="shared" si="25"/>
        <v>Db</v>
      </c>
      <c r="E24" s="12">
        <f t="shared" si="26"/>
        <v>0</v>
      </c>
      <c r="F24" s="12">
        <f t="shared" si="27"/>
        <v>0</v>
      </c>
      <c r="G24" s="12">
        <f t="shared" si="28"/>
        <v>0</v>
      </c>
    </row>
    <row r="25" spans="2:7" x14ac:dyDescent="0.25">
      <c r="B25" s="16" t="str">
        <f>'Neraca Lajur'!B56</f>
        <v>5-114</v>
      </c>
      <c r="C25" s="16" t="str">
        <f t="shared" si="24"/>
        <v>Insentif Dosen Wali</v>
      </c>
      <c r="D25" s="5" t="str">
        <f t="shared" si="25"/>
        <v>Db</v>
      </c>
      <c r="E25" s="12">
        <f t="shared" si="26"/>
        <v>0</v>
      </c>
      <c r="F25" s="12">
        <f t="shared" si="27"/>
        <v>0</v>
      </c>
      <c r="G25" s="12">
        <f t="shared" si="28"/>
        <v>0</v>
      </c>
    </row>
    <row r="26" spans="2:7" x14ac:dyDescent="0.25">
      <c r="B26" s="16" t="str">
        <f>'Neraca Lajur'!B57</f>
        <v>5-115</v>
      </c>
      <c r="C26" s="16" t="str">
        <f t="shared" si="24"/>
        <v>B. Lembur Karyawan/Dosen</v>
      </c>
      <c r="D26" s="5" t="str">
        <f t="shared" si="25"/>
        <v>Db</v>
      </c>
      <c r="E26" s="12">
        <f t="shared" si="26"/>
        <v>0</v>
      </c>
      <c r="F26" s="12">
        <f t="shared" si="27"/>
        <v>0</v>
      </c>
      <c r="G26" s="12">
        <f t="shared" si="28"/>
        <v>0</v>
      </c>
    </row>
    <row r="27" spans="2:7" x14ac:dyDescent="0.25">
      <c r="B27" s="16" t="str">
        <f>'Neraca Lajur'!B58</f>
        <v>5-120</v>
      </c>
      <c r="C27" s="16" t="str">
        <f t="shared" si="24"/>
        <v>Beban Tunjangan Hari Raya</v>
      </c>
      <c r="D27" s="5" t="str">
        <f t="shared" si="25"/>
        <v>Db</v>
      </c>
      <c r="E27" s="12">
        <f t="shared" si="26"/>
        <v>0</v>
      </c>
      <c r="F27" s="12">
        <f t="shared" si="27"/>
        <v>0</v>
      </c>
      <c r="G27" s="12">
        <f t="shared" si="28"/>
        <v>0</v>
      </c>
    </row>
    <row r="28" spans="2:7" x14ac:dyDescent="0.25">
      <c r="B28" s="16" t="str">
        <f>'Neraca Lajur'!B59</f>
        <v>5-130</v>
      </c>
      <c r="C28" s="16" t="str">
        <f t="shared" si="24"/>
        <v>Beban Konsumsi Karyawan</v>
      </c>
      <c r="D28" s="5" t="str">
        <f t="shared" si="25"/>
        <v>Db</v>
      </c>
      <c r="E28" s="12">
        <f t="shared" si="26"/>
        <v>0</v>
      </c>
      <c r="F28" s="12">
        <f t="shared" si="27"/>
        <v>0</v>
      </c>
      <c r="G28" s="12">
        <f t="shared" si="28"/>
        <v>0</v>
      </c>
    </row>
    <row r="29" spans="2:7" x14ac:dyDescent="0.25">
      <c r="B29" s="16" t="str">
        <f>'Neraca Lajur'!B60</f>
        <v>5-140</v>
      </c>
      <c r="C29" s="16" t="str">
        <f t="shared" si="24"/>
        <v>Beban BPJS Kesehatan</v>
      </c>
      <c r="D29" s="5" t="str">
        <f t="shared" si="25"/>
        <v>Db</v>
      </c>
      <c r="E29" s="12">
        <f t="shared" si="26"/>
        <v>0</v>
      </c>
      <c r="F29" s="12">
        <f t="shared" si="27"/>
        <v>0</v>
      </c>
      <c r="G29" s="12">
        <f t="shared" si="28"/>
        <v>0</v>
      </c>
    </row>
    <row r="30" spans="2:7" x14ac:dyDescent="0.25">
      <c r="B30" s="16" t="str">
        <f>'Neraca Lajur'!B61</f>
        <v>5-150</v>
      </c>
      <c r="C30" s="16" t="str">
        <f t="shared" si="24"/>
        <v>Upah, Transport, dan Operasional</v>
      </c>
      <c r="D30" s="5" t="str">
        <f t="shared" si="25"/>
        <v>Db</v>
      </c>
      <c r="E30" s="12">
        <f t="shared" si="26"/>
        <v>0</v>
      </c>
      <c r="F30" s="12">
        <f t="shared" si="27"/>
        <v>0</v>
      </c>
      <c r="G30" s="12">
        <f t="shared" si="28"/>
        <v>0</v>
      </c>
    </row>
    <row r="31" spans="2:7" ht="13" x14ac:dyDescent="0.3">
      <c r="B31" s="89" t="str">
        <f>'Neraca Lajur'!B62</f>
        <v>5-200</v>
      </c>
      <c r="C31" s="89" t="str">
        <f t="shared" si="24"/>
        <v>Beban Belanja Barang:</v>
      </c>
      <c r="D31" s="88" t="str">
        <f t="shared" si="25"/>
        <v>Db</v>
      </c>
      <c r="E31" s="90">
        <f t="shared" si="26"/>
        <v>0</v>
      </c>
      <c r="F31" s="90">
        <f t="shared" si="27"/>
        <v>0</v>
      </c>
      <c r="G31" s="90">
        <f t="shared" si="28"/>
        <v>0</v>
      </c>
    </row>
    <row r="32" spans="2:7" x14ac:dyDescent="0.25">
      <c r="B32" s="16" t="str">
        <f>'Neraca Lajur'!B63</f>
        <v>5-210</v>
      </c>
      <c r="C32" s="16" t="str">
        <f t="shared" si="24"/>
        <v>Beban Alat Tulis Kantor</v>
      </c>
      <c r="D32" s="5" t="str">
        <f t="shared" si="25"/>
        <v>Db</v>
      </c>
      <c r="E32" s="12">
        <f t="shared" si="26"/>
        <v>0</v>
      </c>
      <c r="F32" s="12">
        <f t="shared" si="27"/>
        <v>0</v>
      </c>
      <c r="G32" s="12">
        <f t="shared" si="28"/>
        <v>0</v>
      </c>
    </row>
    <row r="33" spans="2:7" x14ac:dyDescent="0.25">
      <c r="B33" s="16" t="str">
        <f>'Neraca Lajur'!B64</f>
        <v>5-220</v>
      </c>
      <c r="C33" s="16" t="str">
        <f t="shared" si="24"/>
        <v>Beban Perlengkapan Perpustakaan</v>
      </c>
      <c r="D33" s="5" t="str">
        <f t="shared" si="25"/>
        <v>Db</v>
      </c>
      <c r="E33" s="12">
        <f t="shared" si="26"/>
        <v>0</v>
      </c>
      <c r="F33" s="12">
        <f t="shared" si="27"/>
        <v>0</v>
      </c>
      <c r="G33" s="12">
        <f t="shared" si="28"/>
        <v>0</v>
      </c>
    </row>
    <row r="34" spans="2:7" x14ac:dyDescent="0.25">
      <c r="B34" s="16" t="str">
        <f>'Neraca Lajur'!B65</f>
        <v>5-230</v>
      </c>
      <c r="C34" s="16" t="str">
        <f t="shared" si="24"/>
        <v>Beban Cetakan dan Fotocopy</v>
      </c>
      <c r="D34" s="5" t="str">
        <f t="shared" si="25"/>
        <v>Db</v>
      </c>
      <c r="E34" s="12">
        <f t="shared" si="26"/>
        <v>0</v>
      </c>
      <c r="F34" s="12">
        <f t="shared" si="27"/>
        <v>0</v>
      </c>
      <c r="G34" s="12">
        <f t="shared" si="28"/>
        <v>0</v>
      </c>
    </row>
    <row r="35" spans="2:7" x14ac:dyDescent="0.25">
      <c r="B35" s="16" t="str">
        <f>'Neraca Lajur'!B66</f>
        <v>5-240</v>
      </c>
      <c r="C35" s="16" t="str">
        <f t="shared" si="24"/>
        <v>Beban Materai, Perangko dan Telgram</v>
      </c>
      <c r="D35" s="5" t="str">
        <f t="shared" si="25"/>
        <v>Db</v>
      </c>
      <c r="E35" s="12">
        <f t="shared" si="26"/>
        <v>0</v>
      </c>
      <c r="F35" s="12">
        <f t="shared" si="27"/>
        <v>0</v>
      </c>
      <c r="G35" s="12">
        <f t="shared" si="28"/>
        <v>0</v>
      </c>
    </row>
    <row r="36" spans="2:7" x14ac:dyDescent="0.25">
      <c r="B36" s="16" t="str">
        <f>'Neraca Lajur'!B67</f>
        <v>5-250</v>
      </c>
      <c r="C36" s="16" t="str">
        <f t="shared" si="24"/>
        <v>Beban Pakaian Seragam Karyawan</v>
      </c>
      <c r="D36" s="5" t="str">
        <f t="shared" si="25"/>
        <v>Db</v>
      </c>
      <c r="E36" s="12">
        <f t="shared" si="26"/>
        <v>0</v>
      </c>
      <c r="F36" s="12">
        <f t="shared" si="27"/>
        <v>0</v>
      </c>
      <c r="G36" s="12">
        <f t="shared" si="28"/>
        <v>0</v>
      </c>
    </row>
    <row r="37" spans="2:7" x14ac:dyDescent="0.25">
      <c r="B37" s="16" t="str">
        <f>'Neraca Lajur'!B68</f>
        <v>5-260</v>
      </c>
      <c r="C37" s="16" t="str">
        <f t="shared" si="24"/>
        <v>Beban Perlengkapan Kebersihan</v>
      </c>
      <c r="D37" s="5" t="str">
        <f t="shared" si="25"/>
        <v>Db</v>
      </c>
      <c r="E37" s="12">
        <f t="shared" si="26"/>
        <v>0</v>
      </c>
      <c r="F37" s="12">
        <f t="shared" si="27"/>
        <v>0</v>
      </c>
      <c r="G37" s="12">
        <f t="shared" si="28"/>
        <v>0</v>
      </c>
    </row>
    <row r="38" spans="2:7" x14ac:dyDescent="0.25">
      <c r="B38" s="16" t="str">
        <f>'Neraca Lajur'!B69</f>
        <v>5-270</v>
      </c>
      <c r="C38" s="16" t="str">
        <f t="shared" si="24"/>
        <v>Beban Perlengkapan Kantor/Kampus</v>
      </c>
      <c r="D38" s="5" t="str">
        <f t="shared" si="25"/>
        <v>Db</v>
      </c>
      <c r="E38" s="12">
        <f t="shared" si="26"/>
        <v>0</v>
      </c>
      <c r="F38" s="12">
        <f t="shared" si="27"/>
        <v>0</v>
      </c>
      <c r="G38" s="12">
        <f t="shared" si="28"/>
        <v>0</v>
      </c>
    </row>
    <row r="39" spans="2:7" x14ac:dyDescent="0.25">
      <c r="B39" s="16" t="str">
        <f>'Neraca Lajur'!B70</f>
        <v>5-280</v>
      </c>
      <c r="C39" s="16" t="str">
        <f t="shared" si="24"/>
        <v>Beban Perlengkapan Pemadam Kebakaran</v>
      </c>
      <c r="D39" s="5" t="str">
        <f t="shared" si="25"/>
        <v>Db</v>
      </c>
      <c r="E39" s="12">
        <f t="shared" si="26"/>
        <v>0</v>
      </c>
      <c r="F39" s="12">
        <f t="shared" si="27"/>
        <v>0</v>
      </c>
      <c r="G39" s="12">
        <f t="shared" si="28"/>
        <v>0</v>
      </c>
    </row>
    <row r="40" spans="2:7" ht="13" x14ac:dyDescent="0.3">
      <c r="B40" s="89" t="str">
        <f>'Neraca Lajur'!B71</f>
        <v>5-300</v>
      </c>
      <c r="C40" s="89" t="str">
        <f t="shared" si="24"/>
        <v>Beban Belanja Penunjang Kegiatan Pendidikan:</v>
      </c>
      <c r="D40" s="88" t="str">
        <f t="shared" si="25"/>
        <v>Db</v>
      </c>
      <c r="E40" s="90">
        <f t="shared" si="26"/>
        <v>0</v>
      </c>
      <c r="F40" s="90">
        <f t="shared" si="27"/>
        <v>0</v>
      </c>
      <c r="G40" s="90">
        <f t="shared" si="28"/>
        <v>0</v>
      </c>
    </row>
    <row r="41" spans="2:7" x14ac:dyDescent="0.25">
      <c r="B41" s="16" t="str">
        <f>'Neraca Lajur'!B72</f>
        <v>5-311</v>
      </c>
      <c r="C41" s="16" t="str">
        <f t="shared" si="24"/>
        <v>Beban Panitia Penerimaan Mahasiswa Baru</v>
      </c>
      <c r="D41" s="5" t="str">
        <f t="shared" si="25"/>
        <v>Db</v>
      </c>
      <c r="E41" s="12">
        <f t="shared" si="26"/>
        <v>0</v>
      </c>
      <c r="F41" s="12">
        <f t="shared" si="27"/>
        <v>0</v>
      </c>
      <c r="G41" s="12">
        <f t="shared" si="28"/>
        <v>0</v>
      </c>
    </row>
    <row r="42" spans="2:7" x14ac:dyDescent="0.25">
      <c r="B42" s="16" t="str">
        <f>'Neraca Lajur'!B73</f>
        <v>5-312</v>
      </c>
      <c r="C42" s="16" t="str">
        <f t="shared" si="24"/>
        <v>Beban Pelaksanaan Perkuliahan Mahasiswa</v>
      </c>
      <c r="D42" s="5" t="str">
        <f t="shared" si="25"/>
        <v>Db</v>
      </c>
      <c r="E42" s="12">
        <f t="shared" si="26"/>
        <v>0</v>
      </c>
      <c r="F42" s="12">
        <f t="shared" si="27"/>
        <v>0</v>
      </c>
      <c r="G42" s="12">
        <f t="shared" si="28"/>
        <v>0</v>
      </c>
    </row>
    <row r="43" spans="2:7" x14ac:dyDescent="0.25">
      <c r="B43" s="16" t="str">
        <f>'Neraca Lajur'!B74</f>
        <v>5-313</v>
      </c>
      <c r="C43" s="16" t="str">
        <f t="shared" si="24"/>
        <v>Beban Praktek Kerja Lapangan dan sejenisnya</v>
      </c>
      <c r="D43" s="5" t="str">
        <f t="shared" si="25"/>
        <v>Db</v>
      </c>
      <c r="E43" s="12">
        <f t="shared" si="26"/>
        <v>0</v>
      </c>
      <c r="F43" s="12">
        <f t="shared" si="27"/>
        <v>0</v>
      </c>
      <c r="G43" s="12">
        <f t="shared" si="28"/>
        <v>0</v>
      </c>
    </row>
    <row r="44" spans="2:7" x14ac:dyDescent="0.25">
      <c r="B44" s="16" t="str">
        <f>'Neraca Lajur'!B75</f>
        <v>5-320</v>
      </c>
      <c r="C44" s="16" t="str">
        <f t="shared" si="24"/>
        <v>Beban Dies, Lustrum, dan Wisuda</v>
      </c>
      <c r="D44" s="5" t="str">
        <f t="shared" si="25"/>
        <v>Db</v>
      </c>
      <c r="E44" s="12">
        <f t="shared" si="26"/>
        <v>0</v>
      </c>
      <c r="F44" s="12">
        <f t="shared" si="27"/>
        <v>0</v>
      </c>
      <c r="G44" s="12">
        <f t="shared" si="28"/>
        <v>0</v>
      </c>
    </row>
    <row r="45" spans="2:7" x14ac:dyDescent="0.25">
      <c r="B45" s="16" t="str">
        <f>'Neraca Lajur'!B76</f>
        <v>5-330</v>
      </c>
      <c r="C45" s="16" t="str">
        <f t="shared" si="24"/>
        <v>Beban Visitasi, Borang dan Evaluasi Diri Prodi</v>
      </c>
      <c r="D45" s="5" t="str">
        <f t="shared" si="25"/>
        <v>Db</v>
      </c>
      <c r="E45" s="12">
        <f t="shared" si="26"/>
        <v>0</v>
      </c>
      <c r="F45" s="12">
        <f t="shared" si="27"/>
        <v>0</v>
      </c>
      <c r="G45" s="12">
        <f t="shared" si="28"/>
        <v>0</v>
      </c>
    </row>
    <row r="46" spans="2:7" x14ac:dyDescent="0.25">
      <c r="B46" s="16" t="str">
        <f>'Neraca Lajur'!B77</f>
        <v>5-340</v>
      </c>
      <c r="C46" s="16" t="str">
        <f t="shared" si="24"/>
        <v>Beban Penelitian &amp; Karya Ilmiah</v>
      </c>
      <c r="D46" s="5" t="str">
        <f t="shared" si="25"/>
        <v>Db</v>
      </c>
      <c r="E46" s="12">
        <f t="shared" si="26"/>
        <v>0</v>
      </c>
      <c r="F46" s="12">
        <f t="shared" si="27"/>
        <v>0</v>
      </c>
      <c r="G46" s="12">
        <f t="shared" si="28"/>
        <v>0</v>
      </c>
    </row>
    <row r="47" spans="2:7" x14ac:dyDescent="0.25">
      <c r="B47" s="16" t="str">
        <f>'Neraca Lajur'!B78</f>
        <v>5-350</v>
      </c>
      <c r="C47" s="16" t="str">
        <f t="shared" si="24"/>
        <v>Beban Seminar, Pelatihan, Lokakarya dan Workshop</v>
      </c>
      <c r="D47" s="5" t="str">
        <f t="shared" si="25"/>
        <v>Db</v>
      </c>
      <c r="E47" s="12">
        <f t="shared" si="26"/>
        <v>0</v>
      </c>
      <c r="F47" s="12">
        <f t="shared" si="27"/>
        <v>0</v>
      </c>
      <c r="G47" s="12">
        <f t="shared" si="28"/>
        <v>0</v>
      </c>
    </row>
    <row r="48" spans="2:7" x14ac:dyDescent="0.25">
      <c r="B48" s="16" t="str">
        <f>'Neraca Lajur'!B79</f>
        <v>5-355</v>
      </c>
      <c r="C48" s="16" t="str">
        <f t="shared" ref="C48" si="29">VLOOKUP(B48,Neraca_Lj,2,0)</f>
        <v>Beban Beasiswa / Potongan Biaya Kuliah</v>
      </c>
      <c r="D48" s="5" t="str">
        <f t="shared" ref="D48" si="30">VLOOKUP(B48,Neraca_Lj,3,0)</f>
        <v>Db</v>
      </c>
      <c r="E48" s="12">
        <f t="shared" ref="E48" si="31">VLOOKUP(B48,Neraca_Lj,15,0)</f>
        <v>0</v>
      </c>
      <c r="F48" s="12">
        <f t="shared" ref="F48" si="32">VLOOKUP(B48,Neraca_Lj,16,0)</f>
        <v>0</v>
      </c>
      <c r="G48" s="12">
        <f t="shared" ref="G48" si="33">IF(D48="kr",F48-E48,E48-F48)</f>
        <v>0</v>
      </c>
    </row>
    <row r="49" spans="2:7" x14ac:dyDescent="0.25">
      <c r="B49" s="16" t="str">
        <f>'Neraca Lajur'!B80</f>
        <v>5-360</v>
      </c>
      <c r="C49" s="16" t="str">
        <f t="shared" si="24"/>
        <v>Beban Semester Pendek</v>
      </c>
      <c r="D49" s="5" t="str">
        <f t="shared" si="25"/>
        <v>Db</v>
      </c>
      <c r="E49" s="12">
        <f t="shared" si="26"/>
        <v>0</v>
      </c>
      <c r="F49" s="12">
        <f t="shared" si="27"/>
        <v>0</v>
      </c>
      <c r="G49" s="12">
        <f t="shared" si="28"/>
        <v>0</v>
      </c>
    </row>
    <row r="50" spans="2:7" x14ac:dyDescent="0.25">
      <c r="B50" s="16" t="str">
        <f>'Neraca Lajur'!B81</f>
        <v>5-370</v>
      </c>
      <c r="C50" s="16" t="str">
        <f t="shared" si="24"/>
        <v>Beban Unit Kegiatan Mahasiswa</v>
      </c>
      <c r="D50" s="5" t="str">
        <f t="shared" si="25"/>
        <v>Db</v>
      </c>
      <c r="E50" s="12">
        <f t="shared" si="26"/>
        <v>0</v>
      </c>
      <c r="F50" s="12">
        <f t="shared" si="27"/>
        <v>0</v>
      </c>
      <c r="G50" s="12">
        <f t="shared" si="28"/>
        <v>0</v>
      </c>
    </row>
    <row r="51" spans="2:7" x14ac:dyDescent="0.25">
      <c r="B51" s="16" t="str">
        <f>'Neraca Lajur'!B82</f>
        <v>5-380</v>
      </c>
      <c r="C51" s="16" t="str">
        <f t="shared" si="24"/>
        <v>Beban Asuransi Kesehatan Mahasiswa</v>
      </c>
      <c r="D51" s="5" t="str">
        <f t="shared" si="25"/>
        <v>Db</v>
      </c>
      <c r="E51" s="12">
        <f t="shared" si="26"/>
        <v>0</v>
      </c>
      <c r="F51" s="12">
        <f t="shared" si="27"/>
        <v>0</v>
      </c>
      <c r="G51" s="12">
        <f t="shared" si="28"/>
        <v>0</v>
      </c>
    </row>
    <row r="52" spans="2:7" x14ac:dyDescent="0.25">
      <c r="B52" s="16" t="str">
        <f>'Neraca Lajur'!B83</f>
        <v>5-390</v>
      </c>
      <c r="C52" s="16" t="str">
        <f t="shared" si="24"/>
        <v>Beban Registrasi Mahasiswa</v>
      </c>
      <c r="D52" s="5" t="str">
        <f t="shared" si="25"/>
        <v>Db</v>
      </c>
      <c r="E52" s="12">
        <f t="shared" si="26"/>
        <v>0</v>
      </c>
      <c r="F52" s="12">
        <f t="shared" si="27"/>
        <v>0</v>
      </c>
      <c r="G52" s="12">
        <f t="shared" si="28"/>
        <v>0</v>
      </c>
    </row>
    <row r="53" spans="2:7" s="88" customFormat="1" ht="13" x14ac:dyDescent="0.3">
      <c r="B53" s="89" t="str">
        <f>'Neraca Lajur'!B84</f>
        <v>5-400</v>
      </c>
      <c r="C53" s="89" t="str">
        <f t="shared" si="24"/>
        <v>Belanja Pemeliharaan:</v>
      </c>
      <c r="D53" s="88" t="str">
        <f t="shared" si="25"/>
        <v>Db</v>
      </c>
      <c r="E53" s="90">
        <f t="shared" si="26"/>
        <v>0</v>
      </c>
      <c r="F53" s="90">
        <f t="shared" si="27"/>
        <v>0</v>
      </c>
      <c r="G53" s="90">
        <f t="shared" si="28"/>
        <v>0</v>
      </c>
    </row>
    <row r="54" spans="2:7" x14ac:dyDescent="0.25">
      <c r="B54" s="16" t="str">
        <f>'Neraca Lajur'!B85</f>
        <v>5-410</v>
      </c>
      <c r="C54" s="16" t="str">
        <f t="shared" si="24"/>
        <v>Beban Pemeliharaan Gedung</v>
      </c>
      <c r="D54" s="5" t="str">
        <f t="shared" si="25"/>
        <v>Db</v>
      </c>
      <c r="E54" s="12">
        <f t="shared" si="26"/>
        <v>0</v>
      </c>
      <c r="F54" s="12">
        <f t="shared" si="27"/>
        <v>0</v>
      </c>
      <c r="G54" s="12">
        <f t="shared" si="28"/>
        <v>0</v>
      </c>
    </row>
    <row r="55" spans="2:7" x14ac:dyDescent="0.25">
      <c r="B55" s="16" t="str">
        <f>'Neraca Lajur'!B86</f>
        <v>5-420</v>
      </c>
      <c r="C55" s="16" t="str">
        <f t="shared" si="24"/>
        <v>Beban Pemeliharaan Kendaraan</v>
      </c>
      <c r="D55" s="5" t="str">
        <f t="shared" si="25"/>
        <v>Db</v>
      </c>
      <c r="E55" s="12">
        <f t="shared" si="26"/>
        <v>0</v>
      </c>
      <c r="F55" s="12">
        <f t="shared" si="27"/>
        <v>0</v>
      </c>
      <c r="G55" s="12">
        <f t="shared" si="28"/>
        <v>0</v>
      </c>
    </row>
    <row r="56" spans="2:7" x14ac:dyDescent="0.25">
      <c r="B56" s="16" t="str">
        <f>'Neraca Lajur'!B87</f>
        <v>5-430</v>
      </c>
      <c r="C56" s="16" t="str">
        <f t="shared" si="24"/>
        <v>Beban Pemeliharaan Peralatan dan Mesin</v>
      </c>
      <c r="D56" s="5" t="str">
        <f t="shared" si="25"/>
        <v>Db</v>
      </c>
      <c r="E56" s="12">
        <f t="shared" si="26"/>
        <v>0</v>
      </c>
      <c r="F56" s="12">
        <f t="shared" si="27"/>
        <v>0</v>
      </c>
      <c r="G56" s="12">
        <f t="shared" si="28"/>
        <v>0</v>
      </c>
    </row>
    <row r="57" spans="2:7" x14ac:dyDescent="0.25">
      <c r="B57" s="16" t="str">
        <f>'Neraca Lajur'!B88</f>
        <v>5-440</v>
      </c>
      <c r="C57" s="16" t="str">
        <f t="shared" si="24"/>
        <v>Beban Kebersihan</v>
      </c>
      <c r="D57" s="5" t="str">
        <f t="shared" si="25"/>
        <v>Db</v>
      </c>
      <c r="E57" s="12">
        <f t="shared" si="26"/>
        <v>0</v>
      </c>
      <c r="F57" s="12">
        <f t="shared" si="27"/>
        <v>0</v>
      </c>
      <c r="G57" s="12">
        <f t="shared" si="28"/>
        <v>0</v>
      </c>
    </row>
    <row r="58" spans="2:7" x14ac:dyDescent="0.25">
      <c r="B58" s="16" t="str">
        <f>'Neraca Lajur'!B89</f>
        <v>5-450</v>
      </c>
      <c r="C58" s="16" t="str">
        <f t="shared" si="24"/>
        <v>Beban Asuransi</v>
      </c>
      <c r="D58" s="5" t="str">
        <f t="shared" si="25"/>
        <v>Db</v>
      </c>
      <c r="E58" s="12">
        <f t="shared" si="26"/>
        <v>0</v>
      </c>
      <c r="F58" s="12">
        <f t="shared" si="27"/>
        <v>0</v>
      </c>
      <c r="G58" s="12">
        <f t="shared" si="28"/>
        <v>0</v>
      </c>
    </row>
    <row r="59" spans="2:7" s="88" customFormat="1" ht="13" x14ac:dyDescent="0.3">
      <c r="B59" s="89" t="str">
        <f>'Neraca Lajur'!B90</f>
        <v>5-500</v>
      </c>
      <c r="C59" s="89" t="str">
        <f t="shared" si="24"/>
        <v>Belanja Perjalanan:</v>
      </c>
      <c r="D59" s="88" t="str">
        <f t="shared" si="25"/>
        <v>Db</v>
      </c>
      <c r="E59" s="90">
        <f t="shared" si="26"/>
        <v>0</v>
      </c>
      <c r="F59" s="90">
        <f t="shared" si="27"/>
        <v>0</v>
      </c>
      <c r="G59" s="90">
        <f t="shared" si="28"/>
        <v>0</v>
      </c>
    </row>
    <row r="60" spans="2:7" x14ac:dyDescent="0.25">
      <c r="B60" s="16" t="str">
        <f>'Neraca Lajur'!B91</f>
        <v>5-510</v>
      </c>
      <c r="C60" s="16" t="str">
        <f t="shared" si="24"/>
        <v>Beban Perjalanan Dinas</v>
      </c>
      <c r="D60" s="5" t="str">
        <f t="shared" si="25"/>
        <v>Db</v>
      </c>
      <c r="E60" s="12">
        <f t="shared" si="26"/>
        <v>0</v>
      </c>
      <c r="F60" s="12">
        <f t="shared" si="27"/>
        <v>0</v>
      </c>
      <c r="G60" s="12">
        <f t="shared" si="28"/>
        <v>0</v>
      </c>
    </row>
    <row r="61" spans="2:7" x14ac:dyDescent="0.25">
      <c r="B61" s="16" t="str">
        <f>'Neraca Lajur'!B92</f>
        <v>5-520</v>
      </c>
      <c r="C61" s="16" t="str">
        <f t="shared" si="24"/>
        <v>Beban Transport Lokal</v>
      </c>
      <c r="D61" s="5" t="str">
        <f t="shared" si="25"/>
        <v>Db</v>
      </c>
      <c r="E61" s="12">
        <f t="shared" si="26"/>
        <v>0</v>
      </c>
      <c r="F61" s="12">
        <f t="shared" si="27"/>
        <v>0</v>
      </c>
      <c r="G61" s="12">
        <f t="shared" si="28"/>
        <v>0</v>
      </c>
    </row>
    <row r="62" spans="2:7" x14ac:dyDescent="0.25">
      <c r="B62" s="16" t="str">
        <f>'Neraca Lajur'!B93</f>
        <v>5-530</v>
      </c>
      <c r="C62" s="16" t="str">
        <f t="shared" si="24"/>
        <v>Beban Sewa Kendaraan</v>
      </c>
      <c r="D62" s="5" t="str">
        <f t="shared" si="25"/>
        <v>Db</v>
      </c>
      <c r="E62" s="12">
        <f t="shared" si="26"/>
        <v>0</v>
      </c>
      <c r="F62" s="12">
        <f t="shared" si="27"/>
        <v>0</v>
      </c>
      <c r="G62" s="12">
        <f t="shared" si="28"/>
        <v>0</v>
      </c>
    </row>
    <row r="63" spans="2:7" x14ac:dyDescent="0.25">
      <c r="B63" s="16" t="str">
        <f>'Neraca Lajur'!B94</f>
        <v>5-540</v>
      </c>
      <c r="C63" s="16" t="str">
        <f t="shared" si="24"/>
        <v>Lain Lain Perjalanan</v>
      </c>
      <c r="D63" s="5" t="str">
        <f t="shared" si="25"/>
        <v>Db</v>
      </c>
      <c r="E63" s="12">
        <f t="shared" si="26"/>
        <v>0</v>
      </c>
      <c r="F63" s="12">
        <f t="shared" si="27"/>
        <v>0</v>
      </c>
      <c r="G63" s="12">
        <f t="shared" si="28"/>
        <v>0</v>
      </c>
    </row>
    <row r="64" spans="2:7" s="88" customFormat="1" ht="13" x14ac:dyDescent="0.3">
      <c r="B64" s="89" t="str">
        <f>'Neraca Lajur'!B95</f>
        <v>5-600</v>
      </c>
      <c r="C64" s="89" t="str">
        <f t="shared" si="24"/>
        <v>Belanja Daya dan Jasa:</v>
      </c>
      <c r="D64" s="88" t="str">
        <f t="shared" si="25"/>
        <v>Db</v>
      </c>
      <c r="E64" s="90">
        <f t="shared" si="26"/>
        <v>0</v>
      </c>
      <c r="F64" s="90">
        <f t="shared" si="27"/>
        <v>0</v>
      </c>
      <c r="G64" s="90">
        <f t="shared" si="28"/>
        <v>0</v>
      </c>
    </row>
    <row r="65" spans="2:7" x14ac:dyDescent="0.25">
      <c r="B65" s="16" t="str">
        <f>'Neraca Lajur'!B96</f>
        <v>5-610</v>
      </c>
      <c r="C65" s="16" t="str">
        <f t="shared" si="24"/>
        <v>Beban Tagihan Telpon</v>
      </c>
      <c r="D65" s="5" t="str">
        <f t="shared" si="25"/>
        <v>Db</v>
      </c>
      <c r="E65" s="12">
        <f t="shared" si="26"/>
        <v>0</v>
      </c>
      <c r="F65" s="12">
        <f t="shared" si="27"/>
        <v>0</v>
      </c>
      <c r="G65" s="12">
        <f t="shared" si="28"/>
        <v>0</v>
      </c>
    </row>
    <row r="66" spans="2:7" x14ac:dyDescent="0.25">
      <c r="B66" s="16" t="str">
        <f>'Neraca Lajur'!B97</f>
        <v>5-620</v>
      </c>
      <c r="C66" s="16" t="str">
        <f t="shared" si="24"/>
        <v>Beban Tagihan Listrik</v>
      </c>
      <c r="D66" s="5" t="str">
        <f t="shared" si="25"/>
        <v>Db</v>
      </c>
      <c r="E66" s="12">
        <f t="shared" si="26"/>
        <v>0</v>
      </c>
      <c r="F66" s="12">
        <f t="shared" si="27"/>
        <v>0</v>
      </c>
      <c r="G66" s="12">
        <f t="shared" si="28"/>
        <v>0</v>
      </c>
    </row>
    <row r="67" spans="2:7" x14ac:dyDescent="0.25">
      <c r="B67" s="16" t="str">
        <f>'Neraca Lajur'!B98</f>
        <v>5-630</v>
      </c>
      <c r="C67" s="16" t="str">
        <f t="shared" si="24"/>
        <v>Beban Tagihan Internet</v>
      </c>
      <c r="D67" s="5" t="str">
        <f t="shared" si="25"/>
        <v>Db</v>
      </c>
      <c r="E67" s="12">
        <f t="shared" si="26"/>
        <v>0</v>
      </c>
      <c r="F67" s="12">
        <f t="shared" si="27"/>
        <v>0</v>
      </c>
      <c r="G67" s="12">
        <f t="shared" si="28"/>
        <v>0</v>
      </c>
    </row>
    <row r="68" spans="2:7" x14ac:dyDescent="0.25">
      <c r="B68" s="16" t="str">
        <f>'Neraca Lajur'!B99</f>
        <v>5-640</v>
      </c>
      <c r="C68" s="16" t="str">
        <f t="shared" si="24"/>
        <v>Beban Tagihan Sevima (Siakad)</v>
      </c>
      <c r="D68" s="5" t="str">
        <f t="shared" si="25"/>
        <v>Db</v>
      </c>
      <c r="E68" s="12">
        <f t="shared" si="26"/>
        <v>0</v>
      </c>
      <c r="F68" s="12">
        <f t="shared" si="27"/>
        <v>0</v>
      </c>
      <c r="G68" s="12">
        <f t="shared" si="28"/>
        <v>0</v>
      </c>
    </row>
    <row r="69" spans="2:7" x14ac:dyDescent="0.25">
      <c r="B69" s="16" t="str">
        <f>'Neraca Lajur'!B100</f>
        <v>5-650</v>
      </c>
      <c r="C69" s="16" t="str">
        <f t="shared" si="24"/>
        <v>Beban Keperluan kantor lainnya</v>
      </c>
      <c r="D69" s="5" t="str">
        <f t="shared" si="25"/>
        <v>Db</v>
      </c>
      <c r="E69" s="12">
        <f t="shared" si="26"/>
        <v>0</v>
      </c>
      <c r="F69" s="12">
        <f t="shared" si="27"/>
        <v>0</v>
      </c>
      <c r="G69" s="12">
        <f t="shared" si="28"/>
        <v>0</v>
      </c>
    </row>
    <row r="70" spans="2:7" s="88" customFormat="1" ht="13" x14ac:dyDescent="0.3">
      <c r="B70" s="89" t="str">
        <f>'Neraca Lajur'!B101</f>
        <v>5-700</v>
      </c>
      <c r="C70" s="89" t="str">
        <f t="shared" si="24"/>
        <v>Belanja Administrasi &amp; Manajemen Pendidikan:</v>
      </c>
      <c r="D70" s="88" t="str">
        <f t="shared" si="25"/>
        <v>Db</v>
      </c>
      <c r="E70" s="90">
        <f t="shared" si="26"/>
        <v>0</v>
      </c>
      <c r="F70" s="90">
        <f t="shared" si="27"/>
        <v>0</v>
      </c>
      <c r="G70" s="90">
        <f t="shared" si="28"/>
        <v>0</v>
      </c>
    </row>
    <row r="71" spans="2:7" x14ac:dyDescent="0.25">
      <c r="B71" s="16" t="str">
        <f>'Neraca Lajur'!B102</f>
        <v>5-710</v>
      </c>
      <c r="C71" s="16" t="str">
        <f t="shared" si="24"/>
        <v>Beban Iklan</v>
      </c>
      <c r="D71" s="5" t="str">
        <f t="shared" si="25"/>
        <v>Db</v>
      </c>
      <c r="E71" s="12">
        <f t="shared" si="26"/>
        <v>0</v>
      </c>
      <c r="F71" s="12">
        <f t="shared" si="27"/>
        <v>0</v>
      </c>
      <c r="G71" s="12">
        <f t="shared" si="28"/>
        <v>0</v>
      </c>
    </row>
    <row r="72" spans="2:7" x14ac:dyDescent="0.25">
      <c r="B72" s="16" t="str">
        <f>'Neraca Lajur'!B103</f>
        <v>5-720</v>
      </c>
      <c r="C72" s="16" t="str">
        <f t="shared" si="24"/>
        <v>Beban Rapat, tamu dan jamuan</v>
      </c>
      <c r="D72" s="5" t="str">
        <f t="shared" si="25"/>
        <v>Db</v>
      </c>
      <c r="E72" s="12">
        <f t="shared" si="26"/>
        <v>0</v>
      </c>
      <c r="F72" s="12">
        <f t="shared" si="27"/>
        <v>0</v>
      </c>
      <c r="G72" s="12">
        <f t="shared" si="28"/>
        <v>0</v>
      </c>
    </row>
    <row r="73" spans="2:7" x14ac:dyDescent="0.25">
      <c r="B73" s="16" t="str">
        <f>'Neraca Lajur'!B104</f>
        <v>5-730</v>
      </c>
      <c r="C73" s="16" t="str">
        <f t="shared" si="24"/>
        <v>Beban Sumbangan sosial kemasyarakatan</v>
      </c>
      <c r="D73" s="5" t="str">
        <f t="shared" si="25"/>
        <v>Db</v>
      </c>
      <c r="E73" s="12">
        <f t="shared" si="26"/>
        <v>0</v>
      </c>
      <c r="F73" s="12">
        <f t="shared" si="27"/>
        <v>0</v>
      </c>
      <c r="G73" s="12">
        <f t="shared" si="28"/>
        <v>0</v>
      </c>
    </row>
    <row r="74" spans="2:7" x14ac:dyDescent="0.25">
      <c r="B74" s="16" t="str">
        <f>'Neraca Lajur'!B105</f>
        <v>5-741</v>
      </c>
      <c r="C74" s="16" t="str">
        <f t="shared" si="24"/>
        <v>Beban Dokumentasi, Pers dan Wartawan</v>
      </c>
      <c r="D74" s="5" t="str">
        <f t="shared" si="25"/>
        <v>Db</v>
      </c>
      <c r="E74" s="12">
        <f t="shared" si="26"/>
        <v>0</v>
      </c>
      <c r="F74" s="12">
        <f t="shared" si="27"/>
        <v>0</v>
      </c>
      <c r="G74" s="12">
        <f t="shared" si="28"/>
        <v>0</v>
      </c>
    </row>
    <row r="75" spans="2:7" x14ac:dyDescent="0.25">
      <c r="B75" s="16" t="str">
        <f>'Neraca Lajur'!B106</f>
        <v>5-742</v>
      </c>
      <c r="C75" s="16" t="str">
        <f t="shared" si="24"/>
        <v>Beban Karangan bunga dan cinderamata</v>
      </c>
      <c r="D75" s="5" t="str">
        <f t="shared" si="25"/>
        <v>Db</v>
      </c>
      <c r="E75" s="12">
        <f t="shared" si="26"/>
        <v>0</v>
      </c>
      <c r="F75" s="12">
        <f t="shared" si="27"/>
        <v>0</v>
      </c>
      <c r="G75" s="12">
        <f t="shared" si="28"/>
        <v>0</v>
      </c>
    </row>
    <row r="76" spans="2:7" x14ac:dyDescent="0.25">
      <c r="B76" s="16" t="str">
        <f>'Neraca Lajur'!B107</f>
        <v>5-743</v>
      </c>
      <c r="C76" s="16" t="str">
        <f t="shared" si="24"/>
        <v>Beban Sumbangan kepada Instansi/Yayasan Terkait</v>
      </c>
      <c r="D76" s="5" t="str">
        <f t="shared" si="25"/>
        <v>Db</v>
      </c>
      <c r="E76" s="12">
        <f t="shared" si="26"/>
        <v>0</v>
      </c>
      <c r="F76" s="12">
        <f t="shared" si="27"/>
        <v>0</v>
      </c>
      <c r="G76" s="12">
        <f t="shared" si="28"/>
        <v>0</v>
      </c>
    </row>
    <row r="77" spans="2:7" x14ac:dyDescent="0.25">
      <c r="B77" s="16" t="str">
        <f>'Neraca Lajur'!B108</f>
        <v>5-751</v>
      </c>
      <c r="C77" s="16" t="str">
        <f t="shared" si="24"/>
        <v>Beban Kegiatan Senat Universitas</v>
      </c>
      <c r="D77" s="5" t="str">
        <f t="shared" si="25"/>
        <v>Db</v>
      </c>
      <c r="E77" s="12">
        <f t="shared" si="26"/>
        <v>0</v>
      </c>
      <c r="F77" s="12">
        <f t="shared" si="27"/>
        <v>0</v>
      </c>
      <c r="G77" s="12">
        <f t="shared" si="28"/>
        <v>0</v>
      </c>
    </row>
    <row r="78" spans="2:7" x14ac:dyDescent="0.25">
      <c r="B78" s="16" t="str">
        <f>'Neraca Lajur'!B109</f>
        <v>5-752</v>
      </c>
      <c r="C78" s="16" t="str">
        <f t="shared" si="24"/>
        <v>Beban Pendiri / Pembina Yayasan Pendidikan Tinggi</v>
      </c>
      <c r="D78" s="5" t="str">
        <f t="shared" si="25"/>
        <v>Db</v>
      </c>
      <c r="E78" s="12">
        <f t="shared" si="26"/>
        <v>0</v>
      </c>
      <c r="F78" s="12">
        <f t="shared" si="27"/>
        <v>0</v>
      </c>
      <c r="G78" s="12">
        <f t="shared" si="28"/>
        <v>0</v>
      </c>
    </row>
    <row r="79" spans="2:7" x14ac:dyDescent="0.25">
      <c r="B79" s="16" t="str">
        <f>'Neraca Lajur'!B110</f>
        <v>5-753</v>
      </c>
      <c r="C79" s="16" t="str">
        <f t="shared" si="24"/>
        <v>Beban Operasional Perguruan Tinggi</v>
      </c>
      <c r="D79" s="5" t="str">
        <f t="shared" si="25"/>
        <v>Db</v>
      </c>
      <c r="E79" s="12">
        <f t="shared" si="26"/>
        <v>0</v>
      </c>
      <c r="F79" s="12">
        <f t="shared" si="27"/>
        <v>0</v>
      </c>
      <c r="G79" s="12">
        <f t="shared" si="28"/>
        <v>0</v>
      </c>
    </row>
    <row r="80" spans="2:7" x14ac:dyDescent="0.25">
      <c r="B80" s="16" t="str">
        <f>'Neraca Lajur'!B111</f>
        <v>5-760</v>
      </c>
      <c r="C80" s="16" t="str">
        <f t="shared" ref="C80:C85" si="34">VLOOKUP(B80,Neraca_Lj,2,0)</f>
        <v>Beban Kepanitiaan</v>
      </c>
      <c r="D80" s="5" t="str">
        <f t="shared" ref="D80:D85" si="35">VLOOKUP(B80,Neraca_Lj,3,0)</f>
        <v>Db</v>
      </c>
      <c r="E80" s="12">
        <f t="shared" ref="E80:E85" si="36">VLOOKUP(B80,Neraca_Lj,15,0)</f>
        <v>0</v>
      </c>
      <c r="F80" s="12">
        <f t="shared" ref="F80:F85" si="37">VLOOKUP(B80,Neraca_Lj,16,0)</f>
        <v>0</v>
      </c>
      <c r="G80" s="12">
        <f t="shared" ref="G80:G85" si="38">IF(D80="kr",F80-E80,E80-F80)</f>
        <v>0</v>
      </c>
    </row>
    <row r="81" spans="2:7" x14ac:dyDescent="0.25">
      <c r="B81" s="16" t="str">
        <f>'Neraca Lajur'!B112</f>
        <v>5-790</v>
      </c>
      <c r="C81" s="16" t="str">
        <f t="shared" si="34"/>
        <v>Biaya Operasional Lain-Lain</v>
      </c>
      <c r="D81" s="5" t="str">
        <f t="shared" si="35"/>
        <v>Db</v>
      </c>
      <c r="E81" s="12">
        <f t="shared" si="36"/>
        <v>0</v>
      </c>
      <c r="F81" s="12">
        <f t="shared" si="37"/>
        <v>0</v>
      </c>
      <c r="G81" s="12">
        <f t="shared" si="38"/>
        <v>0</v>
      </c>
    </row>
    <row r="82" spans="2:7" s="88" customFormat="1" ht="13" x14ac:dyDescent="0.3">
      <c r="B82" s="89" t="str">
        <f>'Neraca Lajur'!B113</f>
        <v>5-800</v>
      </c>
      <c r="C82" s="89" t="str">
        <f t="shared" si="34"/>
        <v>Biaya Ujian dan Praktikum:</v>
      </c>
      <c r="D82" s="88" t="str">
        <f t="shared" si="35"/>
        <v>Db</v>
      </c>
      <c r="E82" s="90">
        <f t="shared" si="36"/>
        <v>0</v>
      </c>
      <c r="F82" s="90">
        <f t="shared" si="37"/>
        <v>0</v>
      </c>
      <c r="G82" s="90">
        <f t="shared" si="38"/>
        <v>0</v>
      </c>
    </row>
    <row r="83" spans="2:7" x14ac:dyDescent="0.25">
      <c r="B83" s="16" t="str">
        <f>'Neraca Lajur'!B114</f>
        <v>5-810</v>
      </c>
      <c r="C83" s="16" t="str">
        <f t="shared" si="34"/>
        <v>Beban Pelaksanaan UTS dan UAS</v>
      </c>
      <c r="D83" s="5" t="str">
        <f t="shared" si="35"/>
        <v>Db</v>
      </c>
      <c r="E83" s="12">
        <f t="shared" si="36"/>
        <v>0</v>
      </c>
      <c r="F83" s="12">
        <f t="shared" si="37"/>
        <v>0</v>
      </c>
      <c r="G83" s="12">
        <f t="shared" si="38"/>
        <v>0</v>
      </c>
    </row>
    <row r="84" spans="2:7" x14ac:dyDescent="0.25">
      <c r="B84" s="16" t="str">
        <f>'Neraca Lajur'!B115</f>
        <v>5-820</v>
      </c>
      <c r="C84" s="16" t="str">
        <f t="shared" ref="C84" si="39">VLOOKUP(B84,Neraca_Lj,2,0)</f>
        <v>Beban Pelaksanaan Pra Wisuda</v>
      </c>
      <c r="D84" s="5" t="str">
        <f t="shared" ref="D84" si="40">VLOOKUP(B84,Neraca_Lj,3,0)</f>
        <v>Db</v>
      </c>
      <c r="E84" s="12">
        <f t="shared" ref="E84" si="41">VLOOKUP(B84,Neraca_Lj,15,0)</f>
        <v>0</v>
      </c>
      <c r="F84" s="12">
        <f t="shared" ref="F84" si="42">VLOOKUP(B84,Neraca_Lj,16,0)</f>
        <v>0</v>
      </c>
      <c r="G84" s="12">
        <f t="shared" ref="G84" si="43">IF(D84="kr",F84-E84,E84-F84)</f>
        <v>0</v>
      </c>
    </row>
    <row r="85" spans="2:7" x14ac:dyDescent="0.25">
      <c r="B85" s="16" t="str">
        <f>'Neraca Lajur'!B116</f>
        <v>5-830</v>
      </c>
      <c r="C85" s="16" t="str">
        <f t="shared" si="34"/>
        <v>Beban Pelaksanaan Laboratorium</v>
      </c>
      <c r="D85" s="5" t="str">
        <f t="shared" si="35"/>
        <v>Db</v>
      </c>
      <c r="E85" s="12">
        <f t="shared" si="36"/>
        <v>0</v>
      </c>
      <c r="F85" s="12">
        <f t="shared" si="37"/>
        <v>0</v>
      </c>
      <c r="G85" s="12">
        <f t="shared" si="38"/>
        <v>0</v>
      </c>
    </row>
    <row r="86" spans="2:7" ht="13.5" thickBot="1" x14ac:dyDescent="0.35">
      <c r="B86" s="23"/>
      <c r="C86" s="23" t="s">
        <v>103</v>
      </c>
      <c r="D86" s="18"/>
      <c r="E86" s="19"/>
      <c r="F86" s="19"/>
      <c r="G86" s="19">
        <f>SUM(G21:G85)</f>
        <v>0</v>
      </c>
    </row>
    <row r="87" spans="2:7" ht="5.25" customHeight="1" x14ac:dyDescent="0.25">
      <c r="B87" s="16"/>
      <c r="C87" s="16"/>
    </row>
    <row r="88" spans="2:7" ht="13" x14ac:dyDescent="0.3">
      <c r="B88" s="6" t="str">
        <f>'Neraca Lajur'!B117</f>
        <v>6-000</v>
      </c>
      <c r="C88" s="6" t="str">
        <f>VLOOKUP(B88,Neraca_Lj,2,0)</f>
        <v>PENDAPATAN LAINNYA</v>
      </c>
      <c r="D88" s="6" t="str">
        <f>VLOOKUP(B88,Neraca_Lj,3,0)</f>
        <v>Kr</v>
      </c>
      <c r="E88" s="90">
        <f>VLOOKUP(B88,Neraca_Lj,15,0)</f>
        <v>0</v>
      </c>
      <c r="F88" s="90">
        <f>VLOOKUP(B88,Neraca_Lj,16,0)</f>
        <v>0</v>
      </c>
      <c r="G88" s="90">
        <f t="shared" si="4"/>
        <v>0</v>
      </c>
    </row>
    <row r="89" spans="2:7" x14ac:dyDescent="0.25">
      <c r="B89" s="5" t="str">
        <f>'Neraca Lajur'!B118</f>
        <v>6-100</v>
      </c>
      <c r="C89" s="5" t="str">
        <f>VLOOKUP(B89,Neraca_Lj,2,0)</f>
        <v>Pendapatan Bunga Bank</v>
      </c>
      <c r="D89" s="5" t="str">
        <f>VLOOKUP(B89,Neraca_Lj,3,0)</f>
        <v>Kr</v>
      </c>
      <c r="E89" s="12">
        <f>VLOOKUP(B89,Neraca_Lj,15,0)</f>
        <v>0</v>
      </c>
      <c r="F89" s="12">
        <f>VLOOKUP(B89,Neraca_Lj,16,0)</f>
        <v>0</v>
      </c>
      <c r="G89" s="12">
        <f t="shared" si="4"/>
        <v>0</v>
      </c>
    </row>
    <row r="90" spans="2:7" x14ac:dyDescent="0.25">
      <c r="B90" s="5" t="str">
        <f>'Neraca Lajur'!B119</f>
        <v>6-800</v>
      </c>
      <c r="C90" s="5" t="str">
        <f>VLOOKUP(B90,Neraca_Lj,2,0)</f>
        <v>Pendapatan Keuntungan Penjualan Aktiva Tetap</v>
      </c>
      <c r="D90" s="5" t="str">
        <f>VLOOKUP(B90,Neraca_Lj,3,0)</f>
        <v>Kr</v>
      </c>
      <c r="E90" s="12">
        <f>VLOOKUP(B90,Neraca_Lj,15,0)</f>
        <v>0</v>
      </c>
      <c r="F90" s="12">
        <f>VLOOKUP(B90,Neraca_Lj,16,0)</f>
        <v>0</v>
      </c>
      <c r="G90" s="12">
        <f t="shared" ref="G90" si="44">IF(D90="kr",F90-E90,E90-F90)</f>
        <v>0</v>
      </c>
    </row>
    <row r="91" spans="2:7" ht="13.5" thickBot="1" x14ac:dyDescent="0.35">
      <c r="B91" s="18"/>
      <c r="C91" s="18" t="s">
        <v>104</v>
      </c>
      <c r="D91" s="18"/>
      <c r="E91" s="19"/>
      <c r="F91" s="19"/>
      <c r="G91" s="19">
        <f>SUM(G88:G90)</f>
        <v>0</v>
      </c>
    </row>
    <row r="92" spans="2:7" ht="5.25" customHeight="1" x14ac:dyDescent="0.25"/>
    <row r="93" spans="2:7" ht="13" x14ac:dyDescent="0.3">
      <c r="B93" s="6" t="str">
        <f>'Neraca Lajur'!B120</f>
        <v>7-000</v>
      </c>
      <c r="C93" s="6" t="str">
        <f t="shared" ref="C93:C97" si="45">VLOOKUP(B93,Neraca_Lj,2,0)</f>
        <v>BEBAN LAINNYA</v>
      </c>
      <c r="D93" s="6" t="str">
        <f t="shared" ref="D93:D97" si="46">VLOOKUP(B93,Neraca_Lj,3,0)</f>
        <v>Db</v>
      </c>
      <c r="E93" s="90">
        <f t="shared" ref="E93:E97" si="47">VLOOKUP(B93,Neraca_Lj,15,0)</f>
        <v>0</v>
      </c>
      <c r="F93" s="90">
        <f t="shared" ref="F93:F97" si="48">VLOOKUP(B93,Neraca_Lj,16,0)</f>
        <v>0</v>
      </c>
      <c r="G93" s="90">
        <f t="shared" si="4"/>
        <v>0</v>
      </c>
    </row>
    <row r="94" spans="2:7" x14ac:dyDescent="0.25">
      <c r="B94" s="5" t="str">
        <f>'Neraca Lajur'!B121</f>
        <v>7-100</v>
      </c>
      <c r="C94" s="5" t="str">
        <f t="shared" si="45"/>
        <v>Beban Administrasi Bank</v>
      </c>
      <c r="D94" s="5" t="str">
        <f t="shared" si="46"/>
        <v>Db</v>
      </c>
      <c r="E94" s="12">
        <f t="shared" si="47"/>
        <v>0</v>
      </c>
      <c r="F94" s="12">
        <f t="shared" si="48"/>
        <v>0</v>
      </c>
      <c r="G94" s="12">
        <f t="shared" ref="G94" si="49">IF(D94="kr",F94-E94,E94-F94)</f>
        <v>0</v>
      </c>
    </row>
    <row r="95" spans="2:7" x14ac:dyDescent="0.25">
      <c r="B95" s="5" t="str">
        <f>'Neraca Lajur'!B122</f>
        <v>7-110</v>
      </c>
      <c r="C95" s="5" t="str">
        <f t="shared" si="45"/>
        <v>Beban Bunga Bank</v>
      </c>
      <c r="D95" s="5" t="str">
        <f t="shared" si="46"/>
        <v>Db</v>
      </c>
      <c r="E95" s="12">
        <f t="shared" si="47"/>
        <v>0</v>
      </c>
      <c r="F95" s="12">
        <f t="shared" si="48"/>
        <v>0</v>
      </c>
      <c r="G95" s="12">
        <f t="shared" ref="G95" si="50">IF(D95="kr",F95-E95,E95-F95)</f>
        <v>0</v>
      </c>
    </row>
    <row r="96" spans="2:7" x14ac:dyDescent="0.25">
      <c r="B96" s="5" t="str">
        <f>'Neraca Lajur'!B123</f>
        <v>7-200</v>
      </c>
      <c r="C96" s="5" t="str">
        <f t="shared" si="45"/>
        <v>Beban Tunggakan tidak dapat ditagih</v>
      </c>
      <c r="D96" s="5" t="str">
        <f t="shared" si="46"/>
        <v>Db</v>
      </c>
      <c r="E96" s="12">
        <f t="shared" si="47"/>
        <v>0</v>
      </c>
      <c r="F96" s="12">
        <f t="shared" si="48"/>
        <v>0</v>
      </c>
      <c r="G96" s="12">
        <f t="shared" ref="G96:G97" si="51">IF(D96="kr",F96-E96,E96-F96)</f>
        <v>0</v>
      </c>
    </row>
    <row r="97" spans="2:7" x14ac:dyDescent="0.25">
      <c r="B97" s="5" t="str">
        <f>'Neraca Lajur'!B124</f>
        <v>7-300</v>
      </c>
      <c r="C97" s="5" t="str">
        <f t="shared" si="45"/>
        <v>Beban Penyusutan Aset Tetap</v>
      </c>
      <c r="D97" s="5" t="str">
        <f t="shared" si="46"/>
        <v>Db</v>
      </c>
      <c r="E97" s="12">
        <f t="shared" si="47"/>
        <v>0</v>
      </c>
      <c r="F97" s="12">
        <f t="shared" si="48"/>
        <v>0</v>
      </c>
      <c r="G97" s="12">
        <f t="shared" si="51"/>
        <v>0</v>
      </c>
    </row>
    <row r="98" spans="2:7" x14ac:dyDescent="0.25">
      <c r="B98" s="5" t="str">
        <f>'Neraca Lajur'!B125</f>
        <v>7-800</v>
      </c>
      <c r="C98" s="5" t="str">
        <f t="shared" ref="C98" si="52">VLOOKUP(B98,Neraca_Lj,2,0)</f>
        <v>Beban Kerugian Penjualan Aktiva Tetap</v>
      </c>
      <c r="D98" s="5" t="str">
        <f t="shared" ref="D98" si="53">VLOOKUP(B98,Neraca_Lj,3,0)</f>
        <v>Db</v>
      </c>
      <c r="E98" s="12">
        <f t="shared" ref="E98" si="54">VLOOKUP(B98,Neraca_Lj,15,0)</f>
        <v>0</v>
      </c>
      <c r="F98" s="12">
        <f t="shared" ref="F98" si="55">VLOOKUP(B98,Neraca_Lj,16,0)</f>
        <v>0</v>
      </c>
      <c r="G98" s="12">
        <f t="shared" ref="G98" si="56">IF(D98="kr",F98-E98,E98-F98)</f>
        <v>0</v>
      </c>
    </row>
    <row r="99" spans="2:7" x14ac:dyDescent="0.25">
      <c r="B99" s="5" t="str">
        <f>'Neraca Lajur'!B126</f>
        <v>7-900</v>
      </c>
      <c r="C99" s="5" t="str">
        <f t="shared" ref="C99" si="57">VLOOKUP(B99,Neraca_Lj,2,0)</f>
        <v>Beban Non Operasional Lainnya</v>
      </c>
      <c r="D99" s="5" t="str">
        <f t="shared" ref="D99" si="58">VLOOKUP(B99,Neraca_Lj,3,0)</f>
        <v>Db</v>
      </c>
      <c r="E99" s="12">
        <f t="shared" ref="E99" si="59">VLOOKUP(B99,Neraca_Lj,15,0)</f>
        <v>0</v>
      </c>
      <c r="F99" s="12">
        <f t="shared" ref="F99" si="60">VLOOKUP(B99,Neraca_Lj,16,0)</f>
        <v>0</v>
      </c>
      <c r="G99" s="12">
        <f t="shared" ref="G99" si="61">IF(D99="kr",F99-E99,E99-F99)</f>
        <v>0</v>
      </c>
    </row>
    <row r="100" spans="2:7" ht="13.5" thickBot="1" x14ac:dyDescent="0.35">
      <c r="B100" s="18"/>
      <c r="C100" s="18" t="s">
        <v>105</v>
      </c>
      <c r="D100" s="18"/>
      <c r="E100" s="19"/>
      <c r="F100" s="19"/>
      <c r="G100" s="19">
        <f>SUM(G93:G99)</f>
        <v>0</v>
      </c>
    </row>
    <row r="101" spans="2:7" ht="5.25" customHeight="1" x14ac:dyDescent="0.25"/>
    <row r="102" spans="2:7" ht="13.5" thickBot="1" x14ac:dyDescent="0.35">
      <c r="B102" s="17"/>
      <c r="C102" s="18" t="str">
        <f>IF(G102&lt;0,"Rugi",IF(G102=0,"Laba / Rugi","Laba"))</f>
        <v>Laba / Rugi</v>
      </c>
      <c r="D102" s="17"/>
      <c r="E102" s="20"/>
      <c r="F102" s="20"/>
      <c r="G102" s="20">
        <f>+G19-G86+G91-G100</f>
        <v>0</v>
      </c>
    </row>
    <row r="103" spans="2:7" x14ac:dyDescent="0.25"/>
    <row r="104" spans="2:7" x14ac:dyDescent="0.25"/>
  </sheetData>
  <sheetProtection algorithmName="SHA-512" hashValue="OJrVihOpYOaIPE9EoWS1x2eulHjcROCuSxbb8BkuQJVVEv1EHc4a51FXrDx2tMaxW5LURHuZRtBghzJEOZobRA==" saltValue="nqwS1m8htsCQFxF9At5u0w==" spinCount="100000" sheet="1" objects="1" scenarios="1"/>
  <mergeCells count="4">
    <mergeCell ref="B2:G2"/>
    <mergeCell ref="B3:G3"/>
    <mergeCell ref="B4:G4"/>
    <mergeCell ref="B1:D1"/>
  </mergeCells>
  <conditionalFormatting sqref="B48">
    <cfRule type="duplicateValues" dxfId="8" priority="1"/>
  </conditionalFormatting>
  <conditionalFormatting sqref="B49:B83 B1:B47 B85:B1048576">
    <cfRule type="duplicateValues" dxfId="7" priority="3"/>
  </conditionalFormatting>
  <conditionalFormatting sqref="B84">
    <cfRule type="duplicateValues" dxfId="6" priority="2"/>
  </conditionalFormatting>
  <hyperlinks>
    <hyperlink ref="B1" location="Awal!A1" display="Kembali ke Halaman Awal" xr:uid="{5AD5C8A6-4854-4EC6-865F-3246D842749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XEJ59"/>
  <sheetViews>
    <sheetView showGridLines="0" zoomScale="115" zoomScaleNormal="115" workbookViewId="0">
      <pane ySplit="6" topLeftCell="A7" activePane="bottomLeft" state="frozen"/>
      <selection pane="bottomLeft" activeCell="B3" sqref="B3:H3"/>
    </sheetView>
  </sheetViews>
  <sheetFormatPr defaultColWidth="0" defaultRowHeight="14.5" zeroHeight="1" outlineLevelCol="1" x14ac:dyDescent="0.35"/>
  <cols>
    <col min="1" max="1" width="1.7265625" style="5" customWidth="1"/>
    <col min="2" max="2" width="9.1796875" style="5" customWidth="1"/>
    <col min="3" max="3" width="27.81640625" style="5" customWidth="1"/>
    <col min="4" max="4" width="9.1796875" style="5" hidden="1" customWidth="1" outlineLevel="1"/>
    <col min="5" max="6" width="14" style="12" hidden="1" customWidth="1" outlineLevel="1"/>
    <col min="7" max="7" width="14" style="12" customWidth="1" collapsed="1"/>
    <col min="8" max="8" width="14" style="12" customWidth="1"/>
    <col min="9" max="9" width="1.7265625" style="5" customWidth="1"/>
    <col min="10" max="22" width="0" style="5" hidden="1"/>
    <col min="24" max="16364" width="9.1796875" style="5" hidden="1"/>
    <col min="16365" max="16384" width="0" style="5" hidden="1"/>
  </cols>
  <sheetData>
    <row r="1" spans="2:23" ht="13" thickBot="1" x14ac:dyDescent="0.3">
      <c r="B1" s="139" t="s">
        <v>161</v>
      </c>
      <c r="C1" s="139"/>
      <c r="D1" s="139"/>
      <c r="W1" s="5"/>
    </row>
    <row r="2" spans="2:23" ht="13" x14ac:dyDescent="0.25">
      <c r="B2" s="150" t="str">
        <f>Awal!E4</f>
        <v>( -- Nama Instansi -- )</v>
      </c>
      <c r="C2" s="151"/>
      <c r="D2" s="151"/>
      <c r="E2" s="151"/>
      <c r="F2" s="151"/>
      <c r="G2" s="151"/>
      <c r="H2" s="153"/>
      <c r="W2" s="5"/>
    </row>
    <row r="3" spans="2:23" ht="13" x14ac:dyDescent="0.25">
      <c r="B3" s="152" t="s">
        <v>93</v>
      </c>
      <c r="C3" s="134"/>
      <c r="D3" s="134"/>
      <c r="E3" s="134"/>
      <c r="F3" s="134"/>
      <c r="G3" s="134"/>
      <c r="H3" s="154"/>
      <c r="W3" s="5"/>
    </row>
    <row r="4" spans="2:23" ht="13" thickBot="1" x14ac:dyDescent="0.3">
      <c r="B4" s="148" t="str">
        <f>"Periode "&amp;Awal!E6&amp;" "&amp;Awal!F6</f>
        <v>Periode Desember 2021</v>
      </c>
      <c r="C4" s="149"/>
      <c r="D4" s="149"/>
      <c r="E4" s="149"/>
      <c r="F4" s="149"/>
      <c r="G4" s="149"/>
      <c r="H4" s="155"/>
      <c r="W4" s="5"/>
    </row>
    <row r="5" spans="2:23" ht="5.25" customHeight="1" thickBot="1" x14ac:dyDescent="0.3">
      <c r="B5" s="21"/>
      <c r="C5" s="21"/>
      <c r="D5" s="21"/>
      <c r="E5" s="22"/>
      <c r="F5" s="22"/>
      <c r="G5" s="22"/>
      <c r="H5" s="22"/>
      <c r="W5" s="5"/>
    </row>
    <row r="6" spans="2:23" ht="13.5" thickBot="1" x14ac:dyDescent="0.35">
      <c r="B6" s="13" t="s">
        <v>12</v>
      </c>
      <c r="C6" s="13" t="s">
        <v>13</v>
      </c>
      <c r="D6" s="13" t="s">
        <v>15</v>
      </c>
      <c r="E6" s="14" t="s">
        <v>17</v>
      </c>
      <c r="F6" s="14" t="s">
        <v>18</v>
      </c>
      <c r="G6" s="14" t="s">
        <v>80</v>
      </c>
      <c r="H6" s="14"/>
      <c r="W6" s="5"/>
    </row>
    <row r="7" spans="2:23" ht="13" x14ac:dyDescent="0.3">
      <c r="B7" s="6" t="str">
        <f>'Neraca Lajur'!B8</f>
        <v>1-000</v>
      </c>
      <c r="C7" s="6" t="str">
        <f>'Neraca Lajur'!C8</f>
        <v>AKTIVA</v>
      </c>
      <c r="D7" s="6" t="str">
        <f t="shared" ref="D7:D9" si="0">VLOOKUP(B7,T_Akun,4,0)</f>
        <v>Db</v>
      </c>
      <c r="E7" s="15">
        <f t="shared" ref="E7:E9" si="1">VLOOKUP(B7,Neraca_Lj,17,0)</f>
        <v>0</v>
      </c>
      <c r="F7" s="15">
        <f t="shared" ref="F7:F9" si="2">VLOOKUP(B7,Neraca_Lj,18,0)</f>
        <v>0</v>
      </c>
      <c r="G7" s="15"/>
      <c r="H7" s="15"/>
      <c r="W7" s="5"/>
    </row>
    <row r="8" spans="2:23" ht="13" x14ac:dyDescent="0.3">
      <c r="B8" s="6" t="str">
        <f>'Neraca Lajur'!B9</f>
        <v>1-100</v>
      </c>
      <c r="C8" s="6" t="str">
        <f>'Neraca Lajur'!C9</f>
        <v>Aktiva Lancar</v>
      </c>
      <c r="D8" s="6" t="str">
        <f t="shared" si="0"/>
        <v>Db</v>
      </c>
      <c r="E8" s="15">
        <f t="shared" si="1"/>
        <v>0</v>
      </c>
      <c r="F8" s="15">
        <f t="shared" si="2"/>
        <v>0</v>
      </c>
      <c r="G8" s="15"/>
      <c r="H8" s="15"/>
      <c r="W8" s="5"/>
    </row>
    <row r="9" spans="2:23" ht="12.5" x14ac:dyDescent="0.25">
      <c r="B9" s="16" t="str">
        <f>'Neraca Lajur'!B10</f>
        <v>1-110</v>
      </c>
      <c r="C9" s="16" t="str">
        <f>'Neraca Lajur'!C10</f>
        <v>Kas</v>
      </c>
      <c r="D9" s="5" t="str">
        <f t="shared" si="0"/>
        <v>Db</v>
      </c>
      <c r="E9" s="12">
        <f t="shared" si="1"/>
        <v>0</v>
      </c>
      <c r="F9" s="12">
        <f t="shared" si="2"/>
        <v>0</v>
      </c>
      <c r="G9" s="12">
        <f>IF(D9="Db",E9-F9,F9-E9)*IF(LEFT(C9,5)="Akm. ",-1,1)</f>
        <v>0</v>
      </c>
      <c r="W9" s="5"/>
    </row>
    <row r="10" spans="2:23" ht="12.5" x14ac:dyDescent="0.25">
      <c r="B10" s="16" t="str">
        <f>'Neraca Lajur'!B11</f>
        <v>1-120</v>
      </c>
      <c r="C10" s="16" t="str">
        <f>'Neraca Lajur'!C11</f>
        <v>Bank BRI</v>
      </c>
      <c r="D10" s="5" t="str">
        <f t="shared" ref="D10:D18" si="3">VLOOKUP(B10,T_Akun,4,0)</f>
        <v>Db</v>
      </c>
      <c r="E10" s="12">
        <f t="shared" ref="E10:E18" si="4">VLOOKUP(B10,Neraca_Lj,17,0)</f>
        <v>0</v>
      </c>
      <c r="F10" s="12">
        <f t="shared" ref="F10:F18" si="5">VLOOKUP(B10,Neraca_Lj,18,0)</f>
        <v>0</v>
      </c>
      <c r="G10" s="12">
        <f t="shared" ref="G10:G18" si="6">IF(D10="Db",E10-F10,F10-E10)</f>
        <v>0</v>
      </c>
      <c r="W10" s="5"/>
    </row>
    <row r="11" spans="2:23" ht="12.5" x14ac:dyDescent="0.25">
      <c r="B11" s="16" t="str">
        <f>'Neraca Lajur'!B12</f>
        <v>1-121</v>
      </c>
      <c r="C11" s="16" t="str">
        <f>'Neraca Lajur'!C12</f>
        <v>Bank BTN</v>
      </c>
      <c r="D11" s="5" t="str">
        <f t="shared" si="3"/>
        <v>Db</v>
      </c>
      <c r="E11" s="12">
        <f t="shared" si="4"/>
        <v>0</v>
      </c>
      <c r="F11" s="12">
        <f t="shared" si="5"/>
        <v>0</v>
      </c>
      <c r="G11" s="12">
        <f t="shared" si="6"/>
        <v>0</v>
      </c>
      <c r="W11" s="5"/>
    </row>
    <row r="12" spans="2:23" ht="12.5" x14ac:dyDescent="0.25">
      <c r="B12" s="16" t="str">
        <f>'Neraca Lajur'!B13</f>
        <v>1-122</v>
      </c>
      <c r="C12" s="16" t="str">
        <f>'Neraca Lajur'!C13</f>
        <v>Bank BSI</v>
      </c>
      <c r="D12" s="5" t="str">
        <f t="shared" si="3"/>
        <v>Db</v>
      </c>
      <c r="E12" s="12">
        <f t="shared" si="4"/>
        <v>0</v>
      </c>
      <c r="F12" s="12">
        <f t="shared" si="5"/>
        <v>0</v>
      </c>
      <c r="G12" s="12">
        <f t="shared" si="6"/>
        <v>0</v>
      </c>
      <c r="W12" s="5"/>
    </row>
    <row r="13" spans="2:23" ht="12.5" x14ac:dyDescent="0.25">
      <c r="B13" s="16" t="str">
        <f>'Neraca Lajur'!B14</f>
        <v>1-130</v>
      </c>
      <c r="C13" s="16" t="str">
        <f>'Neraca Lajur'!C14</f>
        <v>Tunggakan Mahasiswa</v>
      </c>
      <c r="D13" s="5" t="str">
        <f t="shared" si="3"/>
        <v>Db</v>
      </c>
      <c r="E13" s="12">
        <f t="shared" si="4"/>
        <v>0</v>
      </c>
      <c r="F13" s="12">
        <f t="shared" si="5"/>
        <v>0</v>
      </c>
      <c r="G13" s="12">
        <f t="shared" si="6"/>
        <v>0</v>
      </c>
      <c r="W13" s="5"/>
    </row>
    <row r="14" spans="2:23" ht="12.5" x14ac:dyDescent="0.25">
      <c r="B14" s="16" t="str">
        <f>'Neraca Lajur'!B15</f>
        <v>1-131</v>
      </c>
      <c r="C14" s="16" t="str">
        <f>'Neraca Lajur'!C15</f>
        <v>Penyisihan Tungg. Mahasiswa</v>
      </c>
      <c r="D14" s="5" t="str">
        <f t="shared" si="3"/>
        <v>Db</v>
      </c>
      <c r="E14" s="12">
        <f t="shared" si="4"/>
        <v>0</v>
      </c>
      <c r="F14" s="12">
        <f t="shared" si="5"/>
        <v>0</v>
      </c>
      <c r="G14" s="12">
        <f t="shared" si="6"/>
        <v>0</v>
      </c>
      <c r="W14" s="5"/>
    </row>
    <row r="15" spans="2:23" ht="12.5" x14ac:dyDescent="0.25">
      <c r="B15" s="16" t="str">
        <f>'Neraca Lajur'!B16</f>
        <v>1-135</v>
      </c>
      <c r="C15" s="16" t="str">
        <f>'Neraca Lajur'!C16</f>
        <v>Piutang Karyawan dan Dosen</v>
      </c>
      <c r="D15" s="5" t="str">
        <f t="shared" ref="D15" si="7">VLOOKUP(B15,T_Akun,4,0)</f>
        <v>Db</v>
      </c>
      <c r="E15" s="12">
        <f t="shared" ref="E15" si="8">VLOOKUP(B15,Neraca_Lj,17,0)</f>
        <v>0</v>
      </c>
      <c r="F15" s="12">
        <f t="shared" ref="F15" si="9">VLOOKUP(B15,Neraca_Lj,18,0)</f>
        <v>0</v>
      </c>
      <c r="G15" s="12">
        <f t="shared" ref="G15" si="10">IF(D15="Db",E15-F15,F15-E15)</f>
        <v>0</v>
      </c>
      <c r="W15" s="5"/>
    </row>
    <row r="16" spans="2:23" ht="12.5" x14ac:dyDescent="0.25">
      <c r="B16" s="16" t="str">
        <f>'Neraca Lajur'!B17</f>
        <v>1-136</v>
      </c>
      <c r="C16" s="16" t="str">
        <f>'Neraca Lajur'!C17</f>
        <v>Piutang Pihak Ketiga</v>
      </c>
      <c r="D16" s="5" t="str">
        <f t="shared" si="3"/>
        <v>Db</v>
      </c>
      <c r="E16" s="12">
        <f t="shared" si="4"/>
        <v>0</v>
      </c>
      <c r="F16" s="12">
        <f t="shared" si="5"/>
        <v>0</v>
      </c>
      <c r="G16" s="12">
        <f t="shared" si="6"/>
        <v>0</v>
      </c>
      <c r="W16" s="5"/>
    </row>
    <row r="17" spans="2:23" ht="12.5" x14ac:dyDescent="0.25">
      <c r="B17" s="16" t="str">
        <f>'Neraca Lajur'!B18</f>
        <v>1-140</v>
      </c>
      <c r="C17" s="16" t="str">
        <f>'Neraca Lajur'!C18</f>
        <v>Perlengkapan Kantor/Kampus</v>
      </c>
      <c r="D17" s="5" t="str">
        <f t="shared" si="3"/>
        <v>Db</v>
      </c>
      <c r="E17" s="12">
        <f t="shared" si="4"/>
        <v>0</v>
      </c>
      <c r="F17" s="12">
        <f t="shared" si="5"/>
        <v>0</v>
      </c>
      <c r="G17" s="12">
        <f t="shared" si="6"/>
        <v>0</v>
      </c>
      <c r="W17" s="5"/>
    </row>
    <row r="18" spans="2:23" ht="12.5" x14ac:dyDescent="0.25">
      <c r="B18" s="16" t="str">
        <f>'Neraca Lajur'!B19</f>
        <v>1-150</v>
      </c>
      <c r="C18" s="16" t="str">
        <f>'Neraca Lajur'!C19</f>
        <v>Sewa dibayar dimuka</v>
      </c>
      <c r="D18" s="5" t="str">
        <f t="shared" si="3"/>
        <v>Db</v>
      </c>
      <c r="E18" s="12">
        <f t="shared" si="4"/>
        <v>0</v>
      </c>
      <c r="F18" s="12">
        <f t="shared" si="5"/>
        <v>0</v>
      </c>
      <c r="G18" s="12">
        <f t="shared" si="6"/>
        <v>0</v>
      </c>
      <c r="W18" s="5"/>
    </row>
    <row r="19" spans="2:23" ht="4.5" customHeight="1" x14ac:dyDescent="0.25">
      <c r="W19" s="5"/>
    </row>
    <row r="20" spans="2:23" ht="13.5" thickBot="1" x14ac:dyDescent="0.35">
      <c r="B20" s="17"/>
      <c r="C20" s="18" t="s">
        <v>96</v>
      </c>
      <c r="D20" s="18"/>
      <c r="E20" s="19"/>
      <c r="F20" s="19"/>
      <c r="G20" s="19"/>
      <c r="H20" s="19">
        <f>SUM(G7:G18)</f>
        <v>0</v>
      </c>
      <c r="W20" s="5"/>
    </row>
    <row r="21" spans="2:23" ht="4.5" customHeight="1" x14ac:dyDescent="0.25">
      <c r="W21" s="5"/>
    </row>
    <row r="22" spans="2:23" ht="13" x14ac:dyDescent="0.3">
      <c r="B22" s="6" t="str">
        <f>'Neraca Lajur'!B20</f>
        <v>1-200</v>
      </c>
      <c r="C22" s="6" t="str">
        <f>'Neraca Lajur'!C20</f>
        <v>Aktiva Tetap</v>
      </c>
      <c r="D22" s="6" t="str">
        <f t="shared" ref="D22:D24" si="11">VLOOKUP(B22,T_Akun,4,0)</f>
        <v>Db</v>
      </c>
      <c r="E22" s="15">
        <f t="shared" ref="E22:E24" si="12">VLOOKUP(B22,Neraca_Lj,17,0)</f>
        <v>0</v>
      </c>
      <c r="F22" s="15">
        <f t="shared" ref="F22:F24" si="13">VLOOKUP(B22,Neraca_Lj,18,0)</f>
        <v>0</v>
      </c>
      <c r="G22" s="15"/>
      <c r="H22" s="15"/>
      <c r="W22" s="5"/>
    </row>
    <row r="23" spans="2:23" ht="12.5" x14ac:dyDescent="0.25">
      <c r="B23" s="16" t="str">
        <f>'Neraca Lajur'!B21</f>
        <v>1-210</v>
      </c>
      <c r="C23" s="16" t="str">
        <f>'Neraca Lajur'!C21</f>
        <v>Peralatan &amp; Mesin</v>
      </c>
      <c r="D23" s="5" t="str">
        <f t="shared" si="11"/>
        <v>Db</v>
      </c>
      <c r="E23" s="12">
        <f t="shared" si="12"/>
        <v>0</v>
      </c>
      <c r="F23" s="12">
        <f t="shared" si="13"/>
        <v>0</v>
      </c>
      <c r="G23" s="12">
        <f t="shared" ref="G23:G29" si="14">IF(D23="Db",E23-F23,F23-E23)*IF(LEFT(C23,5)="Akm. ",-1,1)</f>
        <v>0</v>
      </c>
      <c r="W23" s="5"/>
    </row>
    <row r="24" spans="2:23" ht="12.5" x14ac:dyDescent="0.25">
      <c r="B24" s="16" t="str">
        <f>'Neraca Lajur'!B22</f>
        <v>1-211</v>
      </c>
      <c r="C24" s="16" t="str">
        <f>'Neraca Lajur'!C22</f>
        <v>Akm. Peny. Peralatan &amp; Mesin</v>
      </c>
      <c r="D24" s="5" t="str">
        <f t="shared" si="11"/>
        <v>Kr</v>
      </c>
      <c r="E24" s="12">
        <f t="shared" si="12"/>
        <v>0</v>
      </c>
      <c r="F24" s="12">
        <f t="shared" si="13"/>
        <v>0</v>
      </c>
      <c r="G24" s="12">
        <f t="shared" si="14"/>
        <v>0</v>
      </c>
      <c r="W24" s="5"/>
    </row>
    <row r="25" spans="2:23" ht="12.5" x14ac:dyDescent="0.25">
      <c r="B25" s="16" t="str">
        <f>'Neraca Lajur'!B23</f>
        <v>1-220</v>
      </c>
      <c r="C25" s="16" t="str">
        <f>'Neraca Lajur'!C23</f>
        <v>Kendaraan</v>
      </c>
      <c r="D25" s="5" t="str">
        <f t="shared" ref="D25:D29" si="15">VLOOKUP(B25,T_Akun,4,0)</f>
        <v>Db</v>
      </c>
      <c r="E25" s="12">
        <f t="shared" ref="E25:E29" si="16">VLOOKUP(B25,Neraca_Lj,17,0)</f>
        <v>0</v>
      </c>
      <c r="F25" s="12">
        <f t="shared" ref="F25:F29" si="17">VLOOKUP(B25,Neraca_Lj,18,0)</f>
        <v>0</v>
      </c>
      <c r="G25" s="12">
        <f t="shared" si="14"/>
        <v>0</v>
      </c>
      <c r="W25" s="5"/>
    </row>
    <row r="26" spans="2:23" ht="12.5" x14ac:dyDescent="0.25">
      <c r="B26" s="16" t="str">
        <f>'Neraca Lajur'!B24</f>
        <v>1-221</v>
      </c>
      <c r="C26" s="16" t="str">
        <f>'Neraca Lajur'!C24</f>
        <v>Akm. Peny. Kendaraan</v>
      </c>
      <c r="D26" s="5" t="str">
        <f t="shared" si="15"/>
        <v>Kr</v>
      </c>
      <c r="E26" s="12">
        <f t="shared" si="16"/>
        <v>0</v>
      </c>
      <c r="F26" s="12">
        <f t="shared" si="17"/>
        <v>0</v>
      </c>
      <c r="G26" s="12">
        <f t="shared" si="14"/>
        <v>0</v>
      </c>
      <c r="W26" s="5"/>
    </row>
    <row r="27" spans="2:23" ht="12.5" x14ac:dyDescent="0.25">
      <c r="B27" s="16" t="str">
        <f>'Neraca Lajur'!B25</f>
        <v>1-230</v>
      </c>
      <c r="C27" s="16" t="str">
        <f>'Neraca Lajur'!C25</f>
        <v>Bangunan</v>
      </c>
      <c r="D27" s="5" t="str">
        <f t="shared" si="15"/>
        <v>Db</v>
      </c>
      <c r="E27" s="12">
        <f t="shared" si="16"/>
        <v>0</v>
      </c>
      <c r="F27" s="12">
        <f t="shared" si="17"/>
        <v>0</v>
      </c>
      <c r="G27" s="12">
        <f t="shared" si="14"/>
        <v>0</v>
      </c>
      <c r="W27" s="5"/>
    </row>
    <row r="28" spans="2:23" ht="12.5" x14ac:dyDescent="0.25">
      <c r="B28" s="16" t="str">
        <f>'Neraca Lajur'!B26</f>
        <v>1-231</v>
      </c>
      <c r="C28" s="16" t="str">
        <f>'Neraca Lajur'!C26</f>
        <v>Akm. Peny. Bangunan</v>
      </c>
      <c r="D28" s="5" t="str">
        <f t="shared" si="15"/>
        <v>Kr</v>
      </c>
      <c r="E28" s="12">
        <f t="shared" si="16"/>
        <v>0</v>
      </c>
      <c r="F28" s="12">
        <f t="shared" si="17"/>
        <v>0</v>
      </c>
      <c r="G28" s="12">
        <f t="shared" si="14"/>
        <v>0</v>
      </c>
      <c r="W28" s="5"/>
    </row>
    <row r="29" spans="2:23" ht="12.5" x14ac:dyDescent="0.25">
      <c r="B29" s="16" t="str">
        <f>'Neraca Lajur'!B27</f>
        <v>1-240</v>
      </c>
      <c r="C29" s="16" t="str">
        <f>'Neraca Lajur'!C27</f>
        <v>Tanah</v>
      </c>
      <c r="D29" s="5" t="str">
        <f t="shared" si="15"/>
        <v>Db</v>
      </c>
      <c r="E29" s="12">
        <f t="shared" si="16"/>
        <v>0</v>
      </c>
      <c r="F29" s="12">
        <f t="shared" si="17"/>
        <v>0</v>
      </c>
      <c r="G29" s="12">
        <f t="shared" si="14"/>
        <v>0</v>
      </c>
      <c r="W29" s="5"/>
    </row>
    <row r="30" spans="2:23" ht="4.5" customHeight="1" x14ac:dyDescent="0.25">
      <c r="W30" s="5"/>
    </row>
    <row r="31" spans="2:23" ht="13.5" thickBot="1" x14ac:dyDescent="0.35">
      <c r="B31" s="17"/>
      <c r="C31" s="18" t="s">
        <v>97</v>
      </c>
      <c r="D31" s="18"/>
      <c r="E31" s="19"/>
      <c r="F31" s="19"/>
      <c r="G31" s="19"/>
      <c r="H31" s="19">
        <f>SUM(G22:G29)</f>
        <v>0</v>
      </c>
      <c r="W31" s="5"/>
    </row>
    <row r="32" spans="2:23" ht="4.5" customHeight="1" x14ac:dyDescent="0.25">
      <c r="W32" s="5"/>
    </row>
    <row r="33" spans="2:23" ht="13.5" thickBot="1" x14ac:dyDescent="0.35">
      <c r="B33" s="17"/>
      <c r="C33" s="18" t="s">
        <v>98</v>
      </c>
      <c r="D33" s="18"/>
      <c r="E33" s="19"/>
      <c r="F33" s="19"/>
      <c r="G33" s="19"/>
      <c r="H33" s="19">
        <f>H31+H20</f>
        <v>0</v>
      </c>
      <c r="W33" s="5"/>
    </row>
    <row r="34" spans="2:23" ht="4.5" customHeight="1" x14ac:dyDescent="0.25">
      <c r="W34" s="5"/>
    </row>
    <row r="35" spans="2:23" ht="13" x14ac:dyDescent="0.3">
      <c r="B35" s="6" t="str">
        <f>'Neraca Lajur'!B28</f>
        <v>2-000</v>
      </c>
      <c r="C35" s="6" t="str">
        <f>'Neraca Lajur'!C28</f>
        <v>KEWAJIBAN</v>
      </c>
      <c r="D35" s="6" t="str">
        <f t="shared" ref="D35:D42" si="18">VLOOKUP(B35,T_Akun,4,0)</f>
        <v>Kr</v>
      </c>
      <c r="E35" s="15">
        <f t="shared" ref="E35:E42" si="19">VLOOKUP(B35,Neraca_Lj,17,0)</f>
        <v>0</v>
      </c>
      <c r="F35" s="15">
        <f t="shared" ref="F35:F42" si="20">VLOOKUP(B35,Neraca_Lj,18,0)</f>
        <v>0</v>
      </c>
      <c r="G35" s="15"/>
      <c r="H35" s="15"/>
      <c r="W35" s="5"/>
    </row>
    <row r="36" spans="2:23" ht="12.5" x14ac:dyDescent="0.25">
      <c r="B36" s="16" t="str">
        <f>'Neraca Lajur'!B29</f>
        <v>2-100</v>
      </c>
      <c r="C36" s="16" t="str">
        <f>'Neraca Lajur'!C29</f>
        <v>Hutang Usaha</v>
      </c>
      <c r="D36" s="5" t="str">
        <f t="shared" si="18"/>
        <v>Kr</v>
      </c>
      <c r="E36" s="12">
        <f t="shared" si="19"/>
        <v>0</v>
      </c>
      <c r="F36" s="12">
        <f t="shared" si="20"/>
        <v>0</v>
      </c>
      <c r="G36" s="12">
        <f t="shared" ref="G36:G42" si="21">IF(D36="Db",E36-F36,F36-E36)</f>
        <v>0</v>
      </c>
      <c r="W36" s="5"/>
    </row>
    <row r="37" spans="2:23" ht="12.5" x14ac:dyDescent="0.25">
      <c r="B37" s="16" t="str">
        <f>'Neraca Lajur'!B30</f>
        <v>2-110</v>
      </c>
      <c r="C37" s="16" t="str">
        <f>'Neraca Lajur'!C30</f>
        <v>Pendapatan Dibayar Dimuka</v>
      </c>
      <c r="D37" s="5" t="str">
        <f t="shared" si="18"/>
        <v>Kr</v>
      </c>
      <c r="E37" s="12">
        <f t="shared" si="19"/>
        <v>0</v>
      </c>
      <c r="F37" s="12">
        <f t="shared" si="20"/>
        <v>0</v>
      </c>
      <c r="G37" s="12">
        <f t="shared" si="21"/>
        <v>0</v>
      </c>
      <c r="W37" s="5"/>
    </row>
    <row r="38" spans="2:23" ht="12.5" x14ac:dyDescent="0.25">
      <c r="B38" s="16" t="str">
        <f>'Neraca Lajur'!B31</f>
        <v>2-200</v>
      </c>
      <c r="C38" s="16" t="str">
        <f>'Neraca Lajur'!C31</f>
        <v>Hutang Bank</v>
      </c>
      <c r="D38" s="5" t="str">
        <f t="shared" si="18"/>
        <v>Kr</v>
      </c>
      <c r="E38" s="12">
        <f t="shared" si="19"/>
        <v>0</v>
      </c>
      <c r="F38" s="12">
        <f t="shared" si="20"/>
        <v>0</v>
      </c>
      <c r="G38" s="12">
        <f t="shared" si="21"/>
        <v>0</v>
      </c>
      <c r="W38" s="5"/>
    </row>
    <row r="39" spans="2:23" ht="12.5" x14ac:dyDescent="0.25">
      <c r="B39" s="16" t="str">
        <f>'Neraca Lajur'!B32</f>
        <v>2-210</v>
      </c>
      <c r="C39" s="16" t="str">
        <f>'Neraca Lajur'!C32</f>
        <v>Hutang Bunga Bank</v>
      </c>
      <c r="D39" s="5" t="str">
        <f t="shared" ref="D39:D40" si="22">VLOOKUP(B39,T_Akun,4,0)</f>
        <v>Kr</v>
      </c>
      <c r="E39" s="12">
        <f t="shared" ref="E39:E40" si="23">VLOOKUP(B39,Neraca_Lj,17,0)</f>
        <v>0</v>
      </c>
      <c r="F39" s="12">
        <f t="shared" ref="F39:F40" si="24">VLOOKUP(B39,Neraca_Lj,18,0)</f>
        <v>0</v>
      </c>
      <c r="G39" s="12">
        <f t="shared" ref="G39:G40" si="25">IF(D39="Db",E39-F39,F39-E39)</f>
        <v>0</v>
      </c>
      <c r="W39" s="5"/>
    </row>
    <row r="40" spans="2:23" ht="12.5" x14ac:dyDescent="0.25">
      <c r="B40" s="16" t="str">
        <f>'Neraca Lajur'!B33</f>
        <v>2-220</v>
      </c>
      <c r="C40" s="16" t="str">
        <f>'Neraca Lajur'!C33</f>
        <v>Hutang Pihak Ketiga</v>
      </c>
      <c r="D40" s="5" t="str">
        <f t="shared" si="22"/>
        <v>Kr</v>
      </c>
      <c r="E40" s="12">
        <f t="shared" si="23"/>
        <v>0</v>
      </c>
      <c r="F40" s="12">
        <f t="shared" si="24"/>
        <v>0</v>
      </c>
      <c r="G40" s="12">
        <f t="shared" si="25"/>
        <v>0</v>
      </c>
      <c r="W40" s="5"/>
    </row>
    <row r="41" spans="2:23" ht="12.5" x14ac:dyDescent="0.25">
      <c r="B41" s="16" t="str">
        <f>'Neraca Lajur'!B34</f>
        <v>2-300</v>
      </c>
      <c r="C41" s="16" t="str">
        <f>'Neraca Lajur'!C34</f>
        <v>Hutang Pajak</v>
      </c>
      <c r="D41" s="5" t="str">
        <f t="shared" si="18"/>
        <v>Kr</v>
      </c>
      <c r="E41" s="12">
        <f t="shared" si="19"/>
        <v>0</v>
      </c>
      <c r="F41" s="12">
        <f t="shared" si="20"/>
        <v>0</v>
      </c>
      <c r="G41" s="12">
        <f t="shared" si="21"/>
        <v>0</v>
      </c>
      <c r="W41" s="5"/>
    </row>
    <row r="42" spans="2:23" ht="12.5" x14ac:dyDescent="0.25">
      <c r="B42" s="16" t="str">
        <f>'Neraca Lajur'!B35</f>
        <v>2-400</v>
      </c>
      <c r="C42" s="16" t="str">
        <f>'Neraca Lajur'!C35</f>
        <v>Hutang Gaji</v>
      </c>
      <c r="D42" s="5" t="str">
        <f t="shared" si="18"/>
        <v>Kr</v>
      </c>
      <c r="E42" s="12">
        <f t="shared" si="19"/>
        <v>0</v>
      </c>
      <c r="F42" s="12">
        <f t="shared" si="20"/>
        <v>0</v>
      </c>
      <c r="G42" s="12">
        <f t="shared" si="21"/>
        <v>0</v>
      </c>
      <c r="W42" s="5"/>
    </row>
    <row r="43" spans="2:23" ht="4.5" customHeight="1" x14ac:dyDescent="0.25">
      <c r="W43" s="5"/>
    </row>
    <row r="44" spans="2:23" ht="13" thickBot="1" x14ac:dyDescent="0.3">
      <c r="B44" s="17"/>
      <c r="C44" s="17" t="s">
        <v>99</v>
      </c>
      <c r="D44" s="17"/>
      <c r="E44" s="20"/>
      <c r="F44" s="20"/>
      <c r="G44" s="20"/>
      <c r="H44" s="20">
        <f>SUM(G35:G42)</f>
        <v>0</v>
      </c>
      <c r="W44" s="5"/>
    </row>
    <row r="45" spans="2:23" ht="4.5" customHeight="1" x14ac:dyDescent="0.25">
      <c r="W45" s="5"/>
    </row>
    <row r="46" spans="2:23" ht="13.5" thickBot="1" x14ac:dyDescent="0.35">
      <c r="B46" s="18" t="str">
        <f>'Neraca Lajur'!B36</f>
        <v>3-000</v>
      </c>
      <c r="C46" s="18" t="str">
        <f>'Neraca Lajur'!C36</f>
        <v>MODAL</v>
      </c>
      <c r="D46" s="18" t="str">
        <f t="shared" ref="D46:D50" si="26">VLOOKUP(B46,T_Akun,4,0)</f>
        <v>Kr</v>
      </c>
      <c r="E46" s="19">
        <f t="shared" ref="E46:E50" si="27">VLOOKUP(B46,Neraca_Lj,17,0)</f>
        <v>0</v>
      </c>
      <c r="F46" s="19">
        <f t="shared" ref="F46:F50" si="28">VLOOKUP(B46,Neraca_Lj,18,0)</f>
        <v>0</v>
      </c>
      <c r="G46" s="19"/>
      <c r="H46" s="19"/>
      <c r="W46" s="5"/>
    </row>
    <row r="47" spans="2:23" ht="12.5" x14ac:dyDescent="0.25">
      <c r="B47" s="16" t="str">
        <f>'Neraca Lajur'!B37</f>
        <v>3-100</v>
      </c>
      <c r="C47" s="16" t="str">
        <f>'Neraca Lajur'!C37</f>
        <v>Modal</v>
      </c>
      <c r="D47" s="5" t="str">
        <f t="shared" si="26"/>
        <v>Kr</v>
      </c>
      <c r="E47" s="12">
        <f t="shared" si="27"/>
        <v>0</v>
      </c>
      <c r="F47" s="12">
        <f t="shared" si="28"/>
        <v>0</v>
      </c>
      <c r="G47" s="12">
        <f>IF(D47="Db",E47-F47,F47-E47)*IF(C47="Prive",-1,1)</f>
        <v>0</v>
      </c>
      <c r="W47" s="5"/>
    </row>
    <row r="48" spans="2:23" ht="12.5" x14ac:dyDescent="0.25">
      <c r="B48" s="16" t="str">
        <f>'Neraca Lajur'!B38</f>
        <v>3-200</v>
      </c>
      <c r="C48" s="16" t="str">
        <f>'Neraca Lajur'!C38</f>
        <v>Tambahan Modal</v>
      </c>
      <c r="D48" s="5" t="str">
        <f t="shared" si="26"/>
        <v>Kr</v>
      </c>
      <c r="E48" s="12">
        <f t="shared" si="27"/>
        <v>0</v>
      </c>
      <c r="F48" s="12">
        <f t="shared" si="28"/>
        <v>0</v>
      </c>
      <c r="G48" s="12">
        <f t="shared" ref="G48:G49" si="29">IF(D48="Db",E48-F48,F48-E48)*IF(C48="Prive",-1,1)</f>
        <v>0</v>
      </c>
      <c r="W48" s="5"/>
    </row>
    <row r="49" spans="2:23" ht="12.5" x14ac:dyDescent="0.25">
      <c r="B49" s="16" t="str">
        <f>'Neraca Lajur'!B39</f>
        <v>3-300</v>
      </c>
      <c r="C49" s="16" t="str">
        <f>'Neraca Lajur'!C39</f>
        <v>Prive</v>
      </c>
      <c r="D49" s="5" t="str">
        <f t="shared" si="26"/>
        <v>Db</v>
      </c>
      <c r="E49" s="12">
        <f t="shared" si="27"/>
        <v>0</v>
      </c>
      <c r="F49" s="12">
        <f t="shared" si="28"/>
        <v>0</v>
      </c>
      <c r="G49" s="12">
        <f t="shared" si="29"/>
        <v>0</v>
      </c>
      <c r="W49" s="5"/>
    </row>
    <row r="50" spans="2:23" ht="12.5" x14ac:dyDescent="0.25">
      <c r="B50" s="16" t="str">
        <f>'Neraca Lajur'!B40</f>
        <v>3-400</v>
      </c>
      <c r="C50" s="16" t="str">
        <f>'Neraca Lajur'!C40</f>
        <v>Ikhtisar Rugi Laba</v>
      </c>
      <c r="D50" s="5" t="str">
        <f t="shared" si="26"/>
        <v>Kr</v>
      </c>
      <c r="E50" s="12">
        <f t="shared" si="27"/>
        <v>0</v>
      </c>
      <c r="F50" s="12">
        <f t="shared" si="28"/>
        <v>0</v>
      </c>
      <c r="G50" s="12">
        <f>IF('Neraca Lajur'!P129&gt;0,-'Neraca Lajur'!P129,'Neraca Lajur'!Q129)</f>
        <v>0</v>
      </c>
      <c r="W50" s="5"/>
    </row>
    <row r="51" spans="2:23" ht="12.5" x14ac:dyDescent="0.25">
      <c r="B51" s="16" t="str">
        <f>'Neraca Lajur'!B127</f>
        <v>9-900</v>
      </c>
      <c r="C51" s="16" t="str">
        <f>'Neraca Lajur'!C127</f>
        <v>Adjustment Audit</v>
      </c>
      <c r="G51" s="12">
        <f>'Neraca Lajur'!S127</f>
        <v>0</v>
      </c>
      <c r="W51" s="5"/>
    </row>
    <row r="52" spans="2:23" ht="4.5" customHeight="1" x14ac:dyDescent="0.25">
      <c r="W52" s="5"/>
    </row>
    <row r="53" spans="2:23" ht="13.5" thickBot="1" x14ac:dyDescent="0.35">
      <c r="B53" s="17"/>
      <c r="C53" s="18" t="s">
        <v>100</v>
      </c>
      <c r="D53" s="18"/>
      <c r="E53" s="19"/>
      <c r="F53" s="19"/>
      <c r="G53" s="19"/>
      <c r="H53" s="19">
        <f>SUM(G46:G51)</f>
        <v>0</v>
      </c>
      <c r="W53" s="5"/>
    </row>
    <row r="54" spans="2:23" ht="4.5" customHeight="1" x14ac:dyDescent="0.25">
      <c r="W54" s="5"/>
    </row>
    <row r="55" spans="2:23" ht="13.5" thickBot="1" x14ac:dyDescent="0.35">
      <c r="B55" s="17"/>
      <c r="C55" s="18" t="s">
        <v>101</v>
      </c>
      <c r="D55" s="18"/>
      <c r="E55" s="19"/>
      <c r="F55" s="19"/>
      <c r="G55" s="19"/>
      <c r="H55" s="19">
        <f>+H53+H44</f>
        <v>0</v>
      </c>
      <c r="W55" s="5"/>
    </row>
    <row r="56" spans="2:23" ht="4.5" customHeight="1" x14ac:dyDescent="0.25">
      <c r="W56" s="5"/>
    </row>
    <row r="57" spans="2:23" x14ac:dyDescent="0.35"/>
    <row r="58" spans="2:23" x14ac:dyDescent="0.35"/>
    <row r="59" spans="2:23" x14ac:dyDescent="0.35"/>
  </sheetData>
  <sheetProtection algorithmName="SHA-512" hashValue="FXpXNrKJlzfUgGIXMUJA/P67pYEmPr8JVxgvZeX91reuHQAG8xjiql3p0R+bVEAwc9eduqH0FscxXOlB8dzLTg==" saltValue="ksPzmPLTpQbT26neOqscsQ==" spinCount="100000" sheet="1" objects="1" scenarios="1"/>
  <mergeCells count="4">
    <mergeCell ref="B2:H2"/>
    <mergeCell ref="B3:H3"/>
    <mergeCell ref="B4:H4"/>
    <mergeCell ref="B1:D1"/>
  </mergeCells>
  <conditionalFormatting sqref="B1:B4 B6:B1048576">
    <cfRule type="duplicateValues" dxfId="5" priority="3"/>
  </conditionalFormatting>
  <conditionalFormatting sqref="B5">
    <cfRule type="duplicateValues" dxfId="4" priority="2"/>
  </conditionalFormatting>
  <conditionalFormatting sqref="C51">
    <cfRule type="duplicateValues" dxfId="3" priority="1"/>
  </conditionalFormatting>
  <hyperlinks>
    <hyperlink ref="B1" location="Awal!A1" display="Kembali ke Halaman Awal" xr:uid="{E56F775A-5202-4C55-8B83-2E3DE7653F06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4E0C-33C6-4EB1-95C9-36CF970BA14D}">
  <dimension ref="B1:XEJ59"/>
  <sheetViews>
    <sheetView showGridLines="0" workbookViewId="0">
      <selection activeCell="B3" sqref="B3:H3"/>
    </sheetView>
  </sheetViews>
  <sheetFormatPr defaultColWidth="0" defaultRowHeight="14.5" zeroHeight="1" outlineLevelCol="1" x14ac:dyDescent="0.35"/>
  <cols>
    <col min="1" max="1" width="1.7265625" style="5" customWidth="1"/>
    <col min="2" max="2" width="9.1796875" style="5" customWidth="1"/>
    <col min="3" max="3" width="27.81640625" style="5" customWidth="1"/>
    <col min="4" max="4" width="9.1796875" style="5" hidden="1" outlineLevel="1"/>
    <col min="5" max="6" width="14" style="12" hidden="1" outlineLevel="1"/>
    <col min="7" max="7" width="15" style="12" bestFit="1" customWidth="1" collapsed="1"/>
    <col min="8" max="8" width="15" style="12" bestFit="1" customWidth="1"/>
    <col min="9" max="9" width="1.7265625" style="5" customWidth="1"/>
    <col min="10" max="22" width="0" style="5" hidden="1"/>
    <col min="24" max="16364" width="9.1796875" style="5" hidden="1"/>
    <col min="16365" max="16384" width="0" style="5" hidden="1"/>
  </cols>
  <sheetData>
    <row r="1" spans="2:23" ht="13" thickBot="1" x14ac:dyDescent="0.3">
      <c r="B1" s="139"/>
      <c r="C1" s="139"/>
      <c r="D1" s="139"/>
      <c r="W1" s="5"/>
    </row>
    <row r="2" spans="2:23" ht="13" x14ac:dyDescent="0.25">
      <c r="B2" s="150" t="str">
        <f>Awal!E4</f>
        <v>( -- Nama Instansi -- )</v>
      </c>
      <c r="C2" s="151"/>
      <c r="D2" s="151"/>
      <c r="E2" s="151"/>
      <c r="F2" s="151"/>
      <c r="G2" s="151"/>
      <c r="H2" s="153"/>
      <c r="W2" s="5"/>
    </row>
    <row r="3" spans="2:23" ht="13" x14ac:dyDescent="0.25">
      <c r="B3" s="152" t="s">
        <v>93</v>
      </c>
      <c r="C3" s="134"/>
      <c r="D3" s="134"/>
      <c r="E3" s="134"/>
      <c r="F3" s="134"/>
      <c r="G3" s="134"/>
      <c r="H3" s="154"/>
      <c r="W3" s="5"/>
    </row>
    <row r="4" spans="2:23" ht="13" thickBot="1" x14ac:dyDescent="0.3">
      <c r="B4" s="148" t="s">
        <v>335</v>
      </c>
      <c r="C4" s="149"/>
      <c r="D4" s="149"/>
      <c r="E4" s="149"/>
      <c r="F4" s="149"/>
      <c r="G4" s="149"/>
      <c r="H4" s="155"/>
      <c r="W4" s="5"/>
    </row>
    <row r="5" spans="2:23" ht="5.25" customHeight="1" thickBot="1" x14ac:dyDescent="0.3">
      <c r="B5" s="21"/>
      <c r="C5" s="21"/>
      <c r="D5" s="21"/>
      <c r="E5" s="22"/>
      <c r="F5" s="22"/>
      <c r="G5" s="22"/>
      <c r="H5" s="22"/>
      <c r="W5" s="5"/>
    </row>
    <row r="6" spans="2:23" ht="13.5" thickBot="1" x14ac:dyDescent="0.35">
      <c r="B6" s="13" t="s">
        <v>12</v>
      </c>
      <c r="C6" s="13" t="s">
        <v>13</v>
      </c>
      <c r="D6" s="13" t="s">
        <v>15</v>
      </c>
      <c r="E6" s="14" t="s">
        <v>17</v>
      </c>
      <c r="F6" s="14" t="s">
        <v>18</v>
      </c>
      <c r="G6" s="14" t="s">
        <v>80</v>
      </c>
      <c r="H6" s="14"/>
      <c r="W6" s="5"/>
    </row>
    <row r="7" spans="2:23" ht="13" x14ac:dyDescent="0.3">
      <c r="B7" s="6" t="str">
        <f>'Neraca Lajur'!B8</f>
        <v>1-000</v>
      </c>
      <c r="C7" s="6" t="str">
        <f>'Neraca Lajur'!C8</f>
        <v>AKTIVA</v>
      </c>
      <c r="D7" s="6" t="str">
        <f t="shared" ref="D7:D18" si="0">VLOOKUP(B7,T_Akun,4,0)</f>
        <v>Db</v>
      </c>
      <c r="E7" s="15">
        <f t="shared" ref="E7:E18" si="1">VLOOKUP(B7,Neraca_Lj,17,0)</f>
        <v>0</v>
      </c>
      <c r="F7" s="15">
        <f t="shared" ref="F7:F18" si="2">VLOOKUP(B7,Neraca_Lj,18,0)</f>
        <v>0</v>
      </c>
      <c r="G7" s="15"/>
      <c r="H7" s="15"/>
      <c r="W7" s="5"/>
    </row>
    <row r="8" spans="2:23" ht="13" x14ac:dyDescent="0.3">
      <c r="B8" s="6" t="str">
        <f>'Neraca Lajur'!B9</f>
        <v>1-100</v>
      </c>
      <c r="C8" s="6" t="str">
        <f>'Neraca Lajur'!C9</f>
        <v>Aktiva Lancar</v>
      </c>
      <c r="D8" s="6" t="str">
        <f t="shared" si="0"/>
        <v>Db</v>
      </c>
      <c r="E8" s="15">
        <f t="shared" si="1"/>
        <v>0</v>
      </c>
      <c r="F8" s="15">
        <f t="shared" si="2"/>
        <v>0</v>
      </c>
      <c r="G8" s="15"/>
      <c r="H8" s="15"/>
      <c r="W8" s="5"/>
    </row>
    <row r="9" spans="2:23" ht="12.5" x14ac:dyDescent="0.25">
      <c r="B9" s="16" t="str">
        <f>'Neraca Lajur'!B10</f>
        <v>1-110</v>
      </c>
      <c r="C9" s="16" t="str">
        <f>'Neraca Lajur'!C10</f>
        <v>Kas</v>
      </c>
      <c r="D9" s="5" t="str">
        <f t="shared" si="0"/>
        <v>Db</v>
      </c>
      <c r="E9" s="12">
        <f t="shared" si="1"/>
        <v>0</v>
      </c>
      <c r="F9" s="12">
        <f t="shared" si="2"/>
        <v>0</v>
      </c>
      <c r="G9" s="12">
        <f>AKUN!F9</f>
        <v>0</v>
      </c>
      <c r="W9" s="5"/>
    </row>
    <row r="10" spans="2:23" ht="12.5" x14ac:dyDescent="0.25">
      <c r="B10" s="16" t="str">
        <f>'Neraca Lajur'!B11</f>
        <v>1-120</v>
      </c>
      <c r="C10" s="16" t="str">
        <f>'Neraca Lajur'!C11</f>
        <v>Bank BRI</v>
      </c>
      <c r="D10" s="5" t="str">
        <f t="shared" si="0"/>
        <v>Db</v>
      </c>
      <c r="E10" s="12">
        <f t="shared" si="1"/>
        <v>0</v>
      </c>
      <c r="F10" s="12">
        <f t="shared" si="2"/>
        <v>0</v>
      </c>
      <c r="G10" s="12">
        <f>AKUN!F10</f>
        <v>0</v>
      </c>
      <c r="W10" s="5"/>
    </row>
    <row r="11" spans="2:23" ht="12.5" x14ac:dyDescent="0.25">
      <c r="B11" s="16" t="str">
        <f>'Neraca Lajur'!B12</f>
        <v>1-121</v>
      </c>
      <c r="C11" s="16" t="str">
        <f>'Neraca Lajur'!C12</f>
        <v>Bank BTN</v>
      </c>
      <c r="D11" s="5" t="str">
        <f t="shared" si="0"/>
        <v>Db</v>
      </c>
      <c r="E11" s="12">
        <f t="shared" si="1"/>
        <v>0</v>
      </c>
      <c r="F11" s="12">
        <f t="shared" si="2"/>
        <v>0</v>
      </c>
      <c r="G11" s="12">
        <f>AKUN!F11</f>
        <v>0</v>
      </c>
      <c r="W11" s="5"/>
    </row>
    <row r="12" spans="2:23" ht="12.5" x14ac:dyDescent="0.25">
      <c r="B12" s="16" t="str">
        <f>'Neraca Lajur'!B13</f>
        <v>1-122</v>
      </c>
      <c r="C12" s="16" t="str">
        <f>'Neraca Lajur'!C13</f>
        <v>Bank BSI</v>
      </c>
      <c r="D12" s="5" t="str">
        <f t="shared" si="0"/>
        <v>Db</v>
      </c>
      <c r="E12" s="12">
        <f t="shared" si="1"/>
        <v>0</v>
      </c>
      <c r="F12" s="12">
        <f t="shared" si="2"/>
        <v>0</v>
      </c>
      <c r="G12" s="12">
        <f>AKUN!F12</f>
        <v>0</v>
      </c>
      <c r="W12" s="5"/>
    </row>
    <row r="13" spans="2:23" ht="12.5" x14ac:dyDescent="0.25">
      <c r="B13" s="16" t="str">
        <f>'Neraca Lajur'!B14</f>
        <v>1-130</v>
      </c>
      <c r="C13" s="16" t="str">
        <f>'Neraca Lajur'!C14</f>
        <v>Tunggakan Mahasiswa</v>
      </c>
      <c r="D13" s="5" t="str">
        <f t="shared" si="0"/>
        <v>Db</v>
      </c>
      <c r="E13" s="12">
        <f t="shared" si="1"/>
        <v>0</v>
      </c>
      <c r="F13" s="12">
        <f t="shared" si="2"/>
        <v>0</v>
      </c>
      <c r="G13" s="12">
        <f>AKUN!F13</f>
        <v>0</v>
      </c>
      <c r="W13" s="5"/>
    </row>
    <row r="14" spans="2:23" ht="12.5" x14ac:dyDescent="0.25">
      <c r="B14" s="16" t="str">
        <f>'Neraca Lajur'!B15</f>
        <v>1-131</v>
      </c>
      <c r="C14" s="16" t="str">
        <f>'Neraca Lajur'!C15</f>
        <v>Penyisihan Tungg. Mahasiswa</v>
      </c>
      <c r="D14" s="5" t="str">
        <f t="shared" si="0"/>
        <v>Db</v>
      </c>
      <c r="E14" s="12">
        <f t="shared" si="1"/>
        <v>0</v>
      </c>
      <c r="F14" s="12">
        <f t="shared" si="2"/>
        <v>0</v>
      </c>
      <c r="G14" s="12">
        <f>AKUN!F14</f>
        <v>0</v>
      </c>
      <c r="W14" s="5"/>
    </row>
    <row r="15" spans="2:23" ht="12.5" x14ac:dyDescent="0.25">
      <c r="B15" s="16" t="str">
        <f>'Neraca Lajur'!B16</f>
        <v>1-135</v>
      </c>
      <c r="C15" s="16" t="str">
        <f>'Neraca Lajur'!C16</f>
        <v>Piutang Karyawan dan Dosen</v>
      </c>
      <c r="D15" s="5" t="str">
        <f t="shared" si="0"/>
        <v>Db</v>
      </c>
      <c r="E15" s="12">
        <f t="shared" si="1"/>
        <v>0</v>
      </c>
      <c r="F15" s="12">
        <f t="shared" si="2"/>
        <v>0</v>
      </c>
      <c r="G15" s="12">
        <f>AKUN!F15</f>
        <v>0</v>
      </c>
      <c r="W15" s="5"/>
    </row>
    <row r="16" spans="2:23" ht="12.5" x14ac:dyDescent="0.25">
      <c r="B16" s="16" t="str">
        <f>'Neraca Lajur'!B17</f>
        <v>1-136</v>
      </c>
      <c r="C16" s="16" t="str">
        <f>'Neraca Lajur'!C17</f>
        <v>Piutang Pihak Ketiga</v>
      </c>
      <c r="D16" s="5" t="str">
        <f t="shared" si="0"/>
        <v>Db</v>
      </c>
      <c r="E16" s="12">
        <f t="shared" si="1"/>
        <v>0</v>
      </c>
      <c r="F16" s="12">
        <f t="shared" si="2"/>
        <v>0</v>
      </c>
      <c r="G16" s="12">
        <f>AKUN!F16</f>
        <v>0</v>
      </c>
      <c r="W16" s="5"/>
    </row>
    <row r="17" spans="2:23" ht="12.5" x14ac:dyDescent="0.25">
      <c r="B17" s="16" t="str">
        <f>'Neraca Lajur'!B18</f>
        <v>1-140</v>
      </c>
      <c r="C17" s="16" t="str">
        <f>'Neraca Lajur'!C18</f>
        <v>Perlengkapan Kantor/Kampus</v>
      </c>
      <c r="D17" s="5" t="str">
        <f t="shared" si="0"/>
        <v>Db</v>
      </c>
      <c r="E17" s="12">
        <f t="shared" si="1"/>
        <v>0</v>
      </c>
      <c r="F17" s="12">
        <f t="shared" si="2"/>
        <v>0</v>
      </c>
      <c r="G17" s="12">
        <f>AKUN!F17</f>
        <v>0</v>
      </c>
      <c r="W17" s="5"/>
    </row>
    <row r="18" spans="2:23" ht="12.5" x14ac:dyDescent="0.25">
      <c r="B18" s="16" t="str">
        <f>'Neraca Lajur'!B19</f>
        <v>1-150</v>
      </c>
      <c r="C18" s="16" t="str">
        <f>'Neraca Lajur'!C19</f>
        <v>Sewa dibayar dimuka</v>
      </c>
      <c r="D18" s="5" t="str">
        <f t="shared" si="0"/>
        <v>Db</v>
      </c>
      <c r="E18" s="12">
        <f t="shared" si="1"/>
        <v>0</v>
      </c>
      <c r="F18" s="12">
        <f t="shared" si="2"/>
        <v>0</v>
      </c>
      <c r="G18" s="12">
        <f>AKUN!F18</f>
        <v>0</v>
      </c>
      <c r="W18" s="5"/>
    </row>
    <row r="19" spans="2:23" ht="4.5" customHeight="1" x14ac:dyDescent="0.25">
      <c r="W19" s="5"/>
    </row>
    <row r="20" spans="2:23" ht="13.5" thickBot="1" x14ac:dyDescent="0.35">
      <c r="B20" s="17"/>
      <c r="C20" s="18" t="s">
        <v>96</v>
      </c>
      <c r="D20" s="18"/>
      <c r="E20" s="19"/>
      <c r="F20" s="19"/>
      <c r="G20" s="19"/>
      <c r="H20" s="19">
        <f>SUM(G7:G18)</f>
        <v>0</v>
      </c>
      <c r="W20" s="5"/>
    </row>
    <row r="21" spans="2:23" ht="4.5" customHeight="1" x14ac:dyDescent="0.25">
      <c r="W21" s="5"/>
    </row>
    <row r="22" spans="2:23" ht="13" x14ac:dyDescent="0.3">
      <c r="B22" s="6" t="str">
        <f>'Neraca Lajur'!B20</f>
        <v>1-200</v>
      </c>
      <c r="C22" s="6" t="str">
        <f>'Neraca Lajur'!C20</f>
        <v>Aktiva Tetap</v>
      </c>
      <c r="D22" s="6" t="str">
        <f t="shared" ref="D22:D29" si="3">VLOOKUP(B22,T_Akun,4,0)</f>
        <v>Db</v>
      </c>
      <c r="E22" s="15">
        <f t="shared" ref="E22:E29" si="4">VLOOKUP(B22,Neraca_Lj,17,0)</f>
        <v>0</v>
      </c>
      <c r="F22" s="15">
        <f t="shared" ref="F22:F29" si="5">VLOOKUP(B22,Neraca_Lj,18,0)</f>
        <v>0</v>
      </c>
      <c r="G22" s="15"/>
      <c r="H22" s="15"/>
      <c r="W22" s="5"/>
    </row>
    <row r="23" spans="2:23" ht="12.5" x14ac:dyDescent="0.25">
      <c r="B23" s="16" t="str">
        <f>'Neraca Lajur'!B21</f>
        <v>1-210</v>
      </c>
      <c r="C23" s="16" t="str">
        <f>'Neraca Lajur'!C21</f>
        <v>Peralatan &amp; Mesin</v>
      </c>
      <c r="D23" s="5" t="str">
        <f t="shared" si="3"/>
        <v>Db</v>
      </c>
      <c r="E23" s="12">
        <f t="shared" si="4"/>
        <v>0</v>
      </c>
      <c r="F23" s="12">
        <f t="shared" si="5"/>
        <v>0</v>
      </c>
      <c r="G23" s="12">
        <f>AKUN!F20</f>
        <v>0</v>
      </c>
      <c r="W23" s="5"/>
    </row>
    <row r="24" spans="2:23" ht="12.5" x14ac:dyDescent="0.25">
      <c r="B24" s="16" t="str">
        <f>'Neraca Lajur'!B22</f>
        <v>1-211</v>
      </c>
      <c r="C24" s="16" t="str">
        <f>'Neraca Lajur'!C22</f>
        <v>Akm. Peny. Peralatan &amp; Mesin</v>
      </c>
      <c r="D24" s="5" t="str">
        <f t="shared" si="3"/>
        <v>Kr</v>
      </c>
      <c r="E24" s="12">
        <f t="shared" si="4"/>
        <v>0</v>
      </c>
      <c r="F24" s="12">
        <f t="shared" si="5"/>
        <v>0</v>
      </c>
      <c r="G24" s="12">
        <f>-AKUN!G21</f>
        <v>0</v>
      </c>
      <c r="W24" s="5"/>
    </row>
    <row r="25" spans="2:23" ht="12.5" x14ac:dyDescent="0.25">
      <c r="B25" s="16" t="str">
        <f>'Neraca Lajur'!B23</f>
        <v>1-220</v>
      </c>
      <c r="C25" s="16" t="str">
        <f>'Neraca Lajur'!C23</f>
        <v>Kendaraan</v>
      </c>
      <c r="D25" s="5" t="str">
        <f t="shared" si="3"/>
        <v>Db</v>
      </c>
      <c r="E25" s="12">
        <f t="shared" si="4"/>
        <v>0</v>
      </c>
      <c r="F25" s="12">
        <f t="shared" si="5"/>
        <v>0</v>
      </c>
      <c r="G25" s="12">
        <f>AKUN!F22</f>
        <v>0</v>
      </c>
      <c r="W25" s="5"/>
    </row>
    <row r="26" spans="2:23" ht="12.5" x14ac:dyDescent="0.25">
      <c r="B26" s="16" t="str">
        <f>'Neraca Lajur'!B24</f>
        <v>1-221</v>
      </c>
      <c r="C26" s="16" t="str">
        <f>'Neraca Lajur'!C24</f>
        <v>Akm. Peny. Kendaraan</v>
      </c>
      <c r="D26" s="5" t="str">
        <f t="shared" si="3"/>
        <v>Kr</v>
      </c>
      <c r="E26" s="12">
        <f t="shared" si="4"/>
        <v>0</v>
      </c>
      <c r="F26" s="12">
        <f t="shared" si="5"/>
        <v>0</v>
      </c>
      <c r="G26" s="12">
        <f>-AKUN!G23</f>
        <v>0</v>
      </c>
      <c r="W26" s="5"/>
    </row>
    <row r="27" spans="2:23" ht="12.5" x14ac:dyDescent="0.25">
      <c r="B27" s="16" t="str">
        <f>'Neraca Lajur'!B25</f>
        <v>1-230</v>
      </c>
      <c r="C27" s="16" t="str">
        <f>'Neraca Lajur'!C25</f>
        <v>Bangunan</v>
      </c>
      <c r="D27" s="5" t="str">
        <f t="shared" si="3"/>
        <v>Db</v>
      </c>
      <c r="E27" s="12">
        <f t="shared" si="4"/>
        <v>0</v>
      </c>
      <c r="F27" s="12">
        <f t="shared" si="5"/>
        <v>0</v>
      </c>
      <c r="G27" s="12">
        <f>AKUN!F24</f>
        <v>0</v>
      </c>
      <c r="W27" s="5"/>
    </row>
    <row r="28" spans="2:23" ht="12.5" x14ac:dyDescent="0.25">
      <c r="B28" s="16" t="str">
        <f>'Neraca Lajur'!B26</f>
        <v>1-231</v>
      </c>
      <c r="C28" s="16" t="str">
        <f>'Neraca Lajur'!C26</f>
        <v>Akm. Peny. Bangunan</v>
      </c>
      <c r="D28" s="5" t="str">
        <f t="shared" si="3"/>
        <v>Kr</v>
      </c>
      <c r="E28" s="12">
        <f t="shared" si="4"/>
        <v>0</v>
      </c>
      <c r="F28" s="12">
        <f t="shared" si="5"/>
        <v>0</v>
      </c>
      <c r="G28" s="12">
        <f>-AKUN!G25</f>
        <v>0</v>
      </c>
      <c r="W28" s="5"/>
    </row>
    <row r="29" spans="2:23" ht="12.5" x14ac:dyDescent="0.25">
      <c r="B29" s="16" t="str">
        <f>'Neraca Lajur'!B27</f>
        <v>1-240</v>
      </c>
      <c r="C29" s="16" t="str">
        <f>'Neraca Lajur'!C27</f>
        <v>Tanah</v>
      </c>
      <c r="D29" s="5" t="str">
        <f t="shared" si="3"/>
        <v>Db</v>
      </c>
      <c r="E29" s="12">
        <f t="shared" si="4"/>
        <v>0</v>
      </c>
      <c r="F29" s="12">
        <f t="shared" si="5"/>
        <v>0</v>
      </c>
      <c r="G29" s="12">
        <f>AKUN!F26</f>
        <v>0</v>
      </c>
      <c r="W29" s="5"/>
    </row>
    <row r="30" spans="2:23" ht="4.5" customHeight="1" x14ac:dyDescent="0.25">
      <c r="W30" s="5"/>
    </row>
    <row r="31" spans="2:23" ht="13.5" thickBot="1" x14ac:dyDescent="0.35">
      <c r="B31" s="17"/>
      <c r="C31" s="18" t="s">
        <v>97</v>
      </c>
      <c r="D31" s="18"/>
      <c r="E31" s="19"/>
      <c r="F31" s="19"/>
      <c r="G31" s="19"/>
      <c r="H31" s="19">
        <f>SUM(G22:G29)</f>
        <v>0</v>
      </c>
      <c r="W31" s="5"/>
    </row>
    <row r="32" spans="2:23" ht="4.5" customHeight="1" x14ac:dyDescent="0.25">
      <c r="W32" s="5"/>
    </row>
    <row r="33" spans="2:23" ht="13.5" thickBot="1" x14ac:dyDescent="0.35">
      <c r="B33" s="17"/>
      <c r="C33" s="18" t="s">
        <v>98</v>
      </c>
      <c r="D33" s="18"/>
      <c r="E33" s="19"/>
      <c r="F33" s="19"/>
      <c r="G33" s="19"/>
      <c r="H33" s="19">
        <f>H31+H20</f>
        <v>0</v>
      </c>
      <c r="W33" s="5"/>
    </row>
    <row r="34" spans="2:23" ht="4.5" customHeight="1" x14ac:dyDescent="0.25">
      <c r="W34" s="5"/>
    </row>
    <row r="35" spans="2:23" ht="13" x14ac:dyDescent="0.3">
      <c r="B35" s="6" t="str">
        <f>'Neraca Lajur'!B28</f>
        <v>2-000</v>
      </c>
      <c r="C35" s="6" t="str">
        <f>'Neraca Lajur'!C28</f>
        <v>KEWAJIBAN</v>
      </c>
      <c r="D35" s="6" t="str">
        <f t="shared" ref="D35:D42" si="6">VLOOKUP(B35,T_Akun,4,0)</f>
        <v>Kr</v>
      </c>
      <c r="E35" s="15">
        <f t="shared" ref="E35:E42" si="7">VLOOKUP(B35,Neraca_Lj,17,0)</f>
        <v>0</v>
      </c>
      <c r="F35" s="15">
        <f t="shared" ref="F35:F42" si="8">VLOOKUP(B35,Neraca_Lj,18,0)</f>
        <v>0</v>
      </c>
      <c r="G35" s="15"/>
      <c r="H35" s="15"/>
      <c r="W35" s="5"/>
    </row>
    <row r="36" spans="2:23" ht="12.5" x14ac:dyDescent="0.25">
      <c r="B36" s="16" t="str">
        <f>'Neraca Lajur'!B29</f>
        <v>2-100</v>
      </c>
      <c r="C36" s="16" t="str">
        <f>'Neraca Lajur'!C29</f>
        <v>Hutang Usaha</v>
      </c>
      <c r="D36" s="5" t="str">
        <f t="shared" si="6"/>
        <v>Kr</v>
      </c>
      <c r="E36" s="12">
        <f t="shared" si="7"/>
        <v>0</v>
      </c>
      <c r="F36" s="12">
        <f t="shared" si="8"/>
        <v>0</v>
      </c>
      <c r="G36" s="12">
        <f>AKUN!G28</f>
        <v>0</v>
      </c>
      <c r="W36" s="5"/>
    </row>
    <row r="37" spans="2:23" ht="12.5" x14ac:dyDescent="0.25">
      <c r="B37" s="16" t="str">
        <f>'Neraca Lajur'!B30</f>
        <v>2-110</v>
      </c>
      <c r="C37" s="16" t="str">
        <f>'Neraca Lajur'!C30</f>
        <v>Pendapatan Dibayar Dimuka</v>
      </c>
      <c r="D37" s="5" t="str">
        <f t="shared" si="6"/>
        <v>Kr</v>
      </c>
      <c r="E37" s="12">
        <f t="shared" si="7"/>
        <v>0</v>
      </c>
      <c r="F37" s="12">
        <f t="shared" si="8"/>
        <v>0</v>
      </c>
      <c r="G37" s="12">
        <f>AKUN!G29</f>
        <v>0</v>
      </c>
      <c r="W37" s="5"/>
    </row>
    <row r="38" spans="2:23" ht="12.5" x14ac:dyDescent="0.25">
      <c r="B38" s="16" t="str">
        <f>'Neraca Lajur'!B31</f>
        <v>2-200</v>
      </c>
      <c r="C38" s="16" t="str">
        <f>'Neraca Lajur'!C31</f>
        <v>Hutang Bank</v>
      </c>
      <c r="D38" s="5" t="str">
        <f t="shared" si="6"/>
        <v>Kr</v>
      </c>
      <c r="E38" s="12">
        <f t="shared" si="7"/>
        <v>0</v>
      </c>
      <c r="F38" s="12">
        <f t="shared" si="8"/>
        <v>0</v>
      </c>
      <c r="G38" s="12">
        <f>AKUN!G30</f>
        <v>0</v>
      </c>
      <c r="W38" s="5"/>
    </row>
    <row r="39" spans="2:23" ht="12.5" x14ac:dyDescent="0.25">
      <c r="B39" s="16" t="str">
        <f>'Neraca Lajur'!B32</f>
        <v>2-210</v>
      </c>
      <c r="C39" s="16" t="str">
        <f>'Neraca Lajur'!C32</f>
        <v>Hutang Bunga Bank</v>
      </c>
      <c r="D39" s="5" t="str">
        <f t="shared" si="6"/>
        <v>Kr</v>
      </c>
      <c r="E39" s="12">
        <f t="shared" si="7"/>
        <v>0</v>
      </c>
      <c r="F39" s="12">
        <f t="shared" si="8"/>
        <v>0</v>
      </c>
      <c r="G39" s="12">
        <f>AKUN!G31</f>
        <v>0</v>
      </c>
      <c r="W39" s="5"/>
    </row>
    <row r="40" spans="2:23" ht="12.5" x14ac:dyDescent="0.25">
      <c r="B40" s="16" t="str">
        <f>'Neraca Lajur'!B33</f>
        <v>2-220</v>
      </c>
      <c r="C40" s="16" t="str">
        <f>'Neraca Lajur'!C33</f>
        <v>Hutang Pihak Ketiga</v>
      </c>
      <c r="D40" s="5" t="str">
        <f t="shared" si="6"/>
        <v>Kr</v>
      </c>
      <c r="E40" s="12">
        <f t="shared" si="7"/>
        <v>0</v>
      </c>
      <c r="F40" s="12">
        <f t="shared" si="8"/>
        <v>0</v>
      </c>
      <c r="G40" s="12">
        <f>AKUN!G32</f>
        <v>0</v>
      </c>
      <c r="W40" s="5"/>
    </row>
    <row r="41" spans="2:23" ht="12.5" x14ac:dyDescent="0.25">
      <c r="B41" s="16" t="str">
        <f>'Neraca Lajur'!B34</f>
        <v>2-300</v>
      </c>
      <c r="C41" s="16" t="str">
        <f>'Neraca Lajur'!C34</f>
        <v>Hutang Pajak</v>
      </c>
      <c r="D41" s="5" t="str">
        <f t="shared" si="6"/>
        <v>Kr</v>
      </c>
      <c r="E41" s="12">
        <f t="shared" si="7"/>
        <v>0</v>
      </c>
      <c r="F41" s="12">
        <f t="shared" si="8"/>
        <v>0</v>
      </c>
      <c r="G41" s="12">
        <f>AKUN!G33</f>
        <v>0</v>
      </c>
      <c r="W41" s="5"/>
    </row>
    <row r="42" spans="2:23" ht="12.5" x14ac:dyDescent="0.25">
      <c r="B42" s="16" t="str">
        <f>'Neraca Lajur'!B35</f>
        <v>2-400</v>
      </c>
      <c r="C42" s="16" t="str">
        <f>'Neraca Lajur'!C35</f>
        <v>Hutang Gaji</v>
      </c>
      <c r="D42" s="5" t="str">
        <f t="shared" si="6"/>
        <v>Kr</v>
      </c>
      <c r="E42" s="12">
        <f t="shared" si="7"/>
        <v>0</v>
      </c>
      <c r="F42" s="12">
        <f t="shared" si="8"/>
        <v>0</v>
      </c>
      <c r="G42" s="12">
        <f>AKUN!G34</f>
        <v>0</v>
      </c>
      <c r="W42" s="5"/>
    </row>
    <row r="43" spans="2:23" ht="4.5" customHeight="1" x14ac:dyDescent="0.25">
      <c r="W43" s="5"/>
    </row>
    <row r="44" spans="2:23" ht="13" thickBot="1" x14ac:dyDescent="0.3">
      <c r="B44" s="17"/>
      <c r="C44" s="17" t="s">
        <v>99</v>
      </c>
      <c r="D44" s="17"/>
      <c r="E44" s="20"/>
      <c r="F44" s="20"/>
      <c r="G44" s="20"/>
      <c r="H44" s="20">
        <f>SUM(G35:G42)</f>
        <v>0</v>
      </c>
      <c r="W44" s="5"/>
    </row>
    <row r="45" spans="2:23" ht="4.5" customHeight="1" x14ac:dyDescent="0.25">
      <c r="W45" s="5"/>
    </row>
    <row r="46" spans="2:23" ht="13.5" thickBot="1" x14ac:dyDescent="0.35">
      <c r="B46" s="18" t="str">
        <f>'Neraca Lajur'!B36</f>
        <v>3-000</v>
      </c>
      <c r="C46" s="18" t="str">
        <f>'Neraca Lajur'!C36</f>
        <v>MODAL</v>
      </c>
      <c r="D46" s="18" t="str">
        <f t="shared" ref="D46:D50" si="9">VLOOKUP(B46,T_Akun,4,0)</f>
        <v>Kr</v>
      </c>
      <c r="E46" s="19">
        <f t="shared" ref="E46:E50" si="10">VLOOKUP(B46,Neraca_Lj,17,0)</f>
        <v>0</v>
      </c>
      <c r="F46" s="19">
        <f t="shared" ref="F46:F50" si="11">VLOOKUP(B46,Neraca_Lj,18,0)</f>
        <v>0</v>
      </c>
      <c r="G46" s="19"/>
      <c r="H46" s="19"/>
      <c r="W46" s="5"/>
    </row>
    <row r="47" spans="2:23" ht="12.5" x14ac:dyDescent="0.25">
      <c r="B47" s="16" t="str">
        <f>'Neraca Lajur'!B37</f>
        <v>3-100</v>
      </c>
      <c r="C47" s="16" t="str">
        <f>'Neraca Lajur'!C37</f>
        <v>Modal</v>
      </c>
      <c r="D47" s="5" t="str">
        <f t="shared" si="9"/>
        <v>Kr</v>
      </c>
      <c r="E47" s="12">
        <f t="shared" si="10"/>
        <v>0</v>
      </c>
      <c r="F47" s="12">
        <f t="shared" si="11"/>
        <v>0</v>
      </c>
      <c r="G47" s="12">
        <f>AKUN!G36</f>
        <v>0</v>
      </c>
      <c r="W47" s="5"/>
    </row>
    <row r="48" spans="2:23" ht="12.5" x14ac:dyDescent="0.25">
      <c r="B48" s="16" t="str">
        <f>'Neraca Lajur'!B38</f>
        <v>3-200</v>
      </c>
      <c r="C48" s="16" t="str">
        <f>'Neraca Lajur'!C38</f>
        <v>Tambahan Modal</v>
      </c>
      <c r="D48" s="5" t="str">
        <f t="shared" si="9"/>
        <v>Kr</v>
      </c>
      <c r="E48" s="12">
        <f t="shared" si="10"/>
        <v>0</v>
      </c>
      <c r="F48" s="12">
        <f t="shared" si="11"/>
        <v>0</v>
      </c>
      <c r="G48" s="12">
        <f>AKUN!G37</f>
        <v>0</v>
      </c>
      <c r="W48" s="5"/>
    </row>
    <row r="49" spans="2:23" ht="12.5" x14ac:dyDescent="0.25">
      <c r="B49" s="16" t="str">
        <f>'Neraca Lajur'!B39</f>
        <v>3-300</v>
      </c>
      <c r="C49" s="16" t="str">
        <f>'Neraca Lajur'!C39</f>
        <v>Prive</v>
      </c>
      <c r="D49" s="5" t="str">
        <f t="shared" si="9"/>
        <v>Db</v>
      </c>
      <c r="E49" s="12">
        <f t="shared" si="10"/>
        <v>0</v>
      </c>
      <c r="F49" s="12">
        <f t="shared" si="11"/>
        <v>0</v>
      </c>
      <c r="G49" s="12">
        <f>AKUN!G38</f>
        <v>0</v>
      </c>
      <c r="W49" s="5"/>
    </row>
    <row r="50" spans="2:23" ht="12.5" x14ac:dyDescent="0.25">
      <c r="B50" s="16" t="str">
        <f>'Neraca Lajur'!B40</f>
        <v>3-400</v>
      </c>
      <c r="C50" s="16" t="str">
        <f>'Neraca Lajur'!C40</f>
        <v>Ikhtisar Rugi Laba</v>
      </c>
      <c r="D50" s="5" t="str">
        <f t="shared" si="9"/>
        <v>Kr</v>
      </c>
      <c r="E50" s="12">
        <f t="shared" si="10"/>
        <v>0</v>
      </c>
      <c r="F50" s="12">
        <f t="shared" si="11"/>
        <v>0</v>
      </c>
      <c r="G50" s="12">
        <f>AKUN!G39</f>
        <v>0</v>
      </c>
      <c r="W50" s="5"/>
    </row>
    <row r="51" spans="2:23" ht="12.5" x14ac:dyDescent="0.25">
      <c r="B51" s="16" t="str">
        <f>'Neraca Lajur'!B127</f>
        <v>9-900</v>
      </c>
      <c r="C51" s="16" t="str">
        <f>'Neraca Lajur'!C127</f>
        <v>Adjustment Audit</v>
      </c>
      <c r="G51" s="12">
        <f>AKUN!G40</f>
        <v>0</v>
      </c>
      <c r="W51" s="5"/>
    </row>
    <row r="52" spans="2:23" ht="4.5" customHeight="1" x14ac:dyDescent="0.25">
      <c r="W52" s="5"/>
    </row>
    <row r="53" spans="2:23" ht="13.5" thickBot="1" x14ac:dyDescent="0.35">
      <c r="B53" s="17"/>
      <c r="C53" s="18" t="s">
        <v>100</v>
      </c>
      <c r="D53" s="18"/>
      <c r="E53" s="19"/>
      <c r="F53" s="19"/>
      <c r="G53" s="19"/>
      <c r="H53" s="19">
        <f>SUM(G46:G51)</f>
        <v>0</v>
      </c>
      <c r="W53" s="5"/>
    </row>
    <row r="54" spans="2:23" ht="4.5" customHeight="1" x14ac:dyDescent="0.25">
      <c r="W54" s="5"/>
    </row>
    <row r="55" spans="2:23" ht="13.5" thickBot="1" x14ac:dyDescent="0.35">
      <c r="B55" s="17"/>
      <c r="C55" s="18" t="s">
        <v>101</v>
      </c>
      <c r="D55" s="18"/>
      <c r="E55" s="19"/>
      <c r="F55" s="19"/>
      <c r="G55" s="19"/>
      <c r="H55" s="19">
        <f>+H53+H44</f>
        <v>0</v>
      </c>
      <c r="W55" s="5"/>
    </row>
    <row r="56" spans="2:23" ht="4.5" customHeight="1" x14ac:dyDescent="0.25">
      <c r="W56" s="5"/>
    </row>
    <row r="57" spans="2:23" x14ac:dyDescent="0.35"/>
    <row r="58" spans="2:23" x14ac:dyDescent="0.35"/>
    <row r="59" spans="2:23" x14ac:dyDescent="0.35"/>
  </sheetData>
  <sheetProtection algorithmName="SHA-512" hashValue="TldlbV6/jJVv+IyGGEjU1MceKdMyGEP6qXD3U42dzR/jIC9KV5etJLEf9Lec8op7ntxH9Pf9c3IgYMCb5CNYiA==" saltValue="qrIx8Ym0+KxL0RTG1jPXTg==" spinCount="100000" sheet="1" objects="1" scenarios="1"/>
  <mergeCells count="4">
    <mergeCell ref="B1:D1"/>
    <mergeCell ref="B2:H2"/>
    <mergeCell ref="B3:H3"/>
    <mergeCell ref="B4:H4"/>
  </mergeCells>
  <conditionalFormatting sqref="B1:B4 B6:B1048576">
    <cfRule type="duplicateValues" dxfId="2" priority="3"/>
  </conditionalFormatting>
  <conditionalFormatting sqref="B5">
    <cfRule type="duplicateValues" dxfId="1" priority="2"/>
  </conditionalFormatting>
  <conditionalFormatting sqref="C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Awal</vt:lpstr>
      <vt:lpstr>AKUN</vt:lpstr>
      <vt:lpstr>JURNAL</vt:lpstr>
      <vt:lpstr>BUKU BESAR</vt:lpstr>
      <vt:lpstr>Neraca Lajur</vt:lpstr>
      <vt:lpstr>CASHFLOW</vt:lpstr>
      <vt:lpstr>Laba-Rugi</vt:lpstr>
      <vt:lpstr>NERACA Akhir</vt:lpstr>
      <vt:lpstr>Neraca Awal</vt:lpstr>
      <vt:lpstr>bulanz</vt:lpstr>
      <vt:lpstr>Filter_BB</vt:lpstr>
      <vt:lpstr>JDebet</vt:lpstr>
      <vt:lpstr>JKredit</vt:lpstr>
      <vt:lpstr>KBNS</vt:lpstr>
      <vt:lpstr>KBPny</vt:lpstr>
      <vt:lpstr>KodeAkun</vt:lpstr>
      <vt:lpstr>Neraca_Lj</vt:lpstr>
      <vt:lpstr>T_Akun</vt:lpstr>
      <vt:lpstr>T_Jurnal</vt:lpstr>
      <vt:lpstr>tahunz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INSolution</dc:creator>
  <cp:lastModifiedBy>asus_e14080524@outlook.com</cp:lastModifiedBy>
  <cp:lastPrinted>2025-05-02T15:13:01Z</cp:lastPrinted>
  <dcterms:created xsi:type="dcterms:W3CDTF">2021-09-17T01:15:15Z</dcterms:created>
  <dcterms:modified xsi:type="dcterms:W3CDTF">2025-05-02T15:13:25Z</dcterms:modified>
</cp:coreProperties>
</file>