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tabRatio="500" activeTab="3"/>
  </bookViews>
  <sheets>
    <sheet name="Cat or Dog (2)" sheetId="9" r:id="rId1"/>
    <sheet name="school supplies (2)" sheetId="8" r:id="rId2"/>
    <sheet name="school supplies" sheetId="5" r:id="rId3"/>
    <sheet name="Cat or Dog" sheetId="6" r:id="rId4"/>
    <sheet name="vacations" sheetId="4" r:id="rId5"/>
    <sheet name="Printers" sheetId="2" r:id="rId6"/>
    <sheet name="cell phones" sheetId="1" r:id="rId7"/>
    <sheet name="cars" sheetId="3" r:id="rId8"/>
  </sheets>
  <calcPr calcId="144525" concurrentCalc="0"/>
</workbook>
</file>

<file path=xl/sharedStrings.xml><?xml version="1.0" encoding="utf-8"?>
<sst xmlns="http://schemas.openxmlformats.org/spreadsheetml/2006/main" count="226" uniqueCount="114">
  <si>
    <t>Dog</t>
  </si>
  <si>
    <t>Cat</t>
  </si>
  <si>
    <t>Initial</t>
  </si>
  <si>
    <t>Purchase</t>
  </si>
  <si>
    <t>Collar</t>
  </si>
  <si>
    <t>Tag</t>
  </si>
  <si>
    <t>Bowl</t>
  </si>
  <si>
    <t>Leash</t>
  </si>
  <si>
    <t>Intial Toal</t>
  </si>
  <si>
    <t>Monthly</t>
  </si>
  <si>
    <t>Food</t>
  </si>
  <si>
    <t>Litter</t>
  </si>
  <si>
    <t>Treats</t>
  </si>
  <si>
    <t>Subtotal</t>
  </si>
  <si>
    <t>Monthly Total</t>
  </si>
  <si>
    <t>One Year Costs</t>
  </si>
  <si>
    <t>WaltMart</t>
  </si>
  <si>
    <t>Dollar Trap</t>
  </si>
  <si>
    <t>Office Repo</t>
  </si>
  <si>
    <t>Susan</t>
  </si>
  <si>
    <t>Ball Point Pen</t>
  </si>
  <si>
    <t>TI-35 Calculator</t>
  </si>
  <si>
    <t>100 page notebook</t>
  </si>
  <si>
    <t>8 oz Glue</t>
  </si>
  <si>
    <t>Clear tape</t>
  </si>
  <si>
    <t>Eraser</t>
  </si>
  <si>
    <t>10 No. 2 Pencils</t>
  </si>
  <si>
    <t>2 inch binder</t>
  </si>
  <si>
    <t xml:space="preserve">USB Stick 5gb </t>
  </si>
  <si>
    <t>8 Color Markers</t>
  </si>
  <si>
    <t>Stapler</t>
  </si>
  <si>
    <t>Planner Book</t>
  </si>
  <si>
    <t>Protractor</t>
  </si>
  <si>
    <t>Compass</t>
  </si>
  <si>
    <t>Liquid Paper</t>
  </si>
  <si>
    <t>Total</t>
  </si>
  <si>
    <t>Tim</t>
  </si>
  <si>
    <t>Chicago Museum</t>
  </si>
  <si>
    <t>Orlando Theme Park</t>
  </si>
  <si>
    <t>Miami Cruise</t>
  </si>
  <si>
    <t>Per Person Expenses</t>
  </si>
  <si>
    <t>Air Fare</t>
  </si>
  <si>
    <t>Natural History</t>
  </si>
  <si>
    <t>Chicago Museum of Art</t>
  </si>
  <si>
    <t>Science Museum</t>
  </si>
  <si>
    <t>Museum of Broadcast History</t>
  </si>
  <si>
    <t>Disneyland</t>
  </si>
  <si>
    <t>Universal Studios</t>
  </si>
  <si>
    <t>Sea World</t>
  </si>
  <si>
    <t>Busch Gardens</t>
  </si>
  <si>
    <t>Cruise</t>
  </si>
  <si>
    <t>Subtotal of Tickets (per person)</t>
  </si>
  <si>
    <t>Number of People in group</t>
  </si>
  <si>
    <t>Total costs of tickets</t>
  </si>
  <si>
    <t>Hotel Expenses</t>
  </si>
  <si>
    <t>Hotel Cost per Night</t>
  </si>
  <si>
    <t>Number of Nights</t>
  </si>
  <si>
    <t>Hotel Total</t>
  </si>
  <si>
    <t>Epsilon</t>
  </si>
  <si>
    <t>HV</t>
  </si>
  <si>
    <t>Zero</t>
  </si>
  <si>
    <t>Purchase Price</t>
  </si>
  <si>
    <t>Cost of Set of Cartridges</t>
  </si>
  <si>
    <t>Pages cartridge can print</t>
  </si>
  <si>
    <t>Cost Per page</t>
  </si>
  <si>
    <t>Pages per year</t>
  </si>
  <si>
    <t>Printing Costs per year</t>
  </si>
  <si>
    <t>Years</t>
  </si>
  <si>
    <t>Total Printing Cost</t>
  </si>
  <si>
    <t>Total Cost</t>
  </si>
  <si>
    <t>Expected Pages Per day</t>
  </si>
  <si>
    <t>Days in Week</t>
  </si>
  <si>
    <t>Weeks in Year</t>
  </si>
  <si>
    <t>Total Pages</t>
  </si>
  <si>
    <t>X-Mobile</t>
  </si>
  <si>
    <t>Veritium</t>
  </si>
  <si>
    <t>ABC</t>
  </si>
  <si>
    <t>Initial Costs</t>
  </si>
  <si>
    <t>Phone</t>
  </si>
  <si>
    <t>Monthly Costs</t>
  </si>
  <si>
    <t>Plan Fee</t>
  </si>
  <si>
    <t>Phone Rent</t>
  </si>
  <si>
    <t>Taxes</t>
  </si>
  <si>
    <t>2 GB of Extra Data</t>
  </si>
  <si>
    <t>0 GB of Extra Data</t>
  </si>
  <si>
    <t>Total Monthly</t>
  </si>
  <si>
    <t>2 years Total</t>
  </si>
  <si>
    <t>Spark</t>
  </si>
  <si>
    <t>Mustang</t>
  </si>
  <si>
    <t>Escalade</t>
  </si>
  <si>
    <t>Initial Cost</t>
  </si>
  <si>
    <t>Price</t>
  </si>
  <si>
    <t>Yearly Cost</t>
  </si>
  <si>
    <t>Insurance</t>
  </si>
  <si>
    <t>License</t>
  </si>
  <si>
    <t>Gas</t>
  </si>
  <si>
    <t>Gas Cost Calculation</t>
  </si>
  <si>
    <t>Gas Cost</t>
  </si>
  <si>
    <t>Miles per year driven</t>
  </si>
  <si>
    <t>Miles</t>
  </si>
  <si>
    <t>MPG</t>
  </si>
  <si>
    <t>Price per gal of gas</t>
  </si>
  <si>
    <t>Price per gal</t>
  </si>
  <si>
    <t>Total Annual Gas purchases</t>
  </si>
  <si>
    <t>Total Annual Costs (Ins + Lic + Gas)</t>
  </si>
  <si>
    <t>Total Annual Costs</t>
  </si>
  <si>
    <t>Miles to drive each year</t>
  </si>
  <si>
    <t>Susan's goal for maximum miles</t>
  </si>
  <si>
    <t>Total Life of the Car (years)</t>
  </si>
  <si>
    <t>Car Life Span</t>
  </si>
  <si>
    <t>Annual Costs X Years of Life</t>
  </si>
  <si>
    <t>Total Lifetime Costs</t>
  </si>
  <si>
    <t>Total Lifetime</t>
  </si>
  <si>
    <t>Avg Cost / Year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</si>
</sst>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-* #,##0.00_-;\-* #,##0.00_-;_-* &quot;-&quot;??_-;_-@_-"/>
    <numFmt numFmtId="177" formatCode="_-&quot;$&quot;* #,##0.00_-;\-&quot;$&quot;* #,##0.00_-;_-&quot;$&quot;* &quot;-&quot;??_-;_-@_-"/>
    <numFmt numFmtId="178" formatCode="_ * #,##0_ ;_ * \-#,##0_ ;_ * &quot;-&quot;_ ;_ @_ "/>
    <numFmt numFmtId="179" formatCode="_ &quot;₹&quot;* #,##0_ ;_ &quot;₹&quot;* \-#,##0_ ;_ &quot;₹&quot;* &quot;-&quot;_ ;_ @_ "/>
    <numFmt numFmtId="180" formatCode="_-[$$-409]* #,##0.00_ ;_-[$$-409]* \-#,##0.00\ ;_-[$$-409]* &quot;-&quot;??_ ;_-@_ "/>
    <numFmt numFmtId="181" formatCode="&quot;$&quot;#,##0.00;[Red]\-&quot;$&quot;#,##0.00"/>
    <numFmt numFmtId="182" formatCode="_-* #,##0_-;\-* #,##0_-;_-* &quot;-&quot;??_-;_-@_-"/>
  </numFmts>
  <fonts count="23">
    <font>
      <sz val="12"/>
      <color theme="1"/>
      <name val="Calibri"/>
      <charset val="134"/>
      <scheme val="minor"/>
    </font>
    <font>
      <i/>
      <sz val="12"/>
      <color rgb="FFFF0000"/>
      <name val="Calibri"/>
      <charset val="134"/>
      <scheme val="minor"/>
    </font>
    <font>
      <i/>
      <sz val="12"/>
      <color theme="5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12" applyNumberFormat="0" applyAlignment="0" applyProtection="0">
      <alignment vertical="center"/>
    </xf>
    <xf numFmtId="0" fontId="13" fillId="15" borderId="13" applyNumberFormat="0" applyAlignment="0" applyProtection="0">
      <alignment vertical="center"/>
    </xf>
    <xf numFmtId="0" fontId="14" fillId="15" borderId="12" applyNumberFormat="0" applyAlignment="0" applyProtection="0">
      <alignment vertical="center"/>
    </xf>
    <xf numFmtId="0" fontId="15" fillId="16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65">
    <xf numFmtId="0" fontId="0" fillId="0" borderId="0" xfId="0"/>
    <xf numFmtId="0" fontId="0" fillId="2" borderId="0" xfId="0" applyFill="1"/>
    <xf numFmtId="177" fontId="0" fillId="2" borderId="0" xfId="2" applyFont="1" applyFill="1"/>
    <xf numFmtId="177" fontId="0" fillId="0" borderId="0" xfId="2" applyFont="1"/>
    <xf numFmtId="0" fontId="0" fillId="3" borderId="1" xfId="0" applyFill="1" applyBorder="1"/>
    <xf numFmtId="177" fontId="0" fillId="3" borderId="2" xfId="2" applyFont="1" applyFill="1" applyBorder="1"/>
    <xf numFmtId="177" fontId="0" fillId="3" borderId="3" xfId="2" applyFont="1" applyFill="1" applyBorder="1"/>
    <xf numFmtId="0" fontId="0" fillId="3" borderId="4" xfId="0" applyFill="1" applyBorder="1"/>
    <xf numFmtId="177" fontId="0" fillId="3" borderId="0" xfId="2" applyFont="1" applyFill="1" applyBorder="1"/>
    <xf numFmtId="177" fontId="0" fillId="3" borderId="5" xfId="2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4" borderId="4" xfId="0" applyFill="1" applyBorder="1"/>
    <xf numFmtId="177" fontId="0" fillId="4" borderId="0" xfId="2" applyFont="1" applyFill="1" applyBorder="1"/>
    <xf numFmtId="177" fontId="0" fillId="4" borderId="5" xfId="2" applyFont="1" applyFill="1" applyBorder="1"/>
    <xf numFmtId="3" fontId="0" fillId="4" borderId="0" xfId="0" applyNumberFormat="1" applyFill="1" applyBorder="1"/>
    <xf numFmtId="3" fontId="0" fillId="4" borderId="5" xfId="0" applyNumberFormat="1" applyFill="1" applyBorder="1"/>
    <xf numFmtId="3" fontId="0" fillId="0" borderId="0" xfId="0" applyNumberFormat="1"/>
    <xf numFmtId="0" fontId="0" fillId="4" borderId="0" xfId="0" applyFill="1" applyBorder="1"/>
    <xf numFmtId="0" fontId="0" fillId="4" borderId="5" xfId="0" applyFill="1" applyBorder="1"/>
    <xf numFmtId="0" fontId="0" fillId="0" borderId="6" xfId="0" applyBorder="1"/>
    <xf numFmtId="177" fontId="0" fillId="0" borderId="7" xfId="0" applyNumberFormat="1" applyBorder="1"/>
    <xf numFmtId="177" fontId="0" fillId="0" borderId="8" xfId="0" applyNumberFormat="1" applyBorder="1"/>
    <xf numFmtId="177" fontId="0" fillId="0" borderId="0" xfId="0" applyNumberFormat="1"/>
    <xf numFmtId="0" fontId="0" fillId="5" borderId="0" xfId="0" applyFill="1"/>
    <xf numFmtId="0" fontId="0" fillId="6" borderId="1" xfId="0" applyFill="1" applyBorder="1"/>
    <xf numFmtId="0" fontId="0" fillId="0" borderId="2" xfId="0" applyBorder="1"/>
    <xf numFmtId="0" fontId="0" fillId="0" borderId="3" xfId="0" applyBorder="1"/>
    <xf numFmtId="0" fontId="0" fillId="6" borderId="4" xfId="0" applyFill="1" applyBorder="1"/>
    <xf numFmtId="177" fontId="0" fillId="0" borderId="0" xfId="0" applyNumberFormat="1" applyBorder="1"/>
    <xf numFmtId="177" fontId="0" fillId="0" borderId="5" xfId="0" applyNumberFormat="1" applyBorder="1"/>
    <xf numFmtId="0" fontId="0" fillId="7" borderId="0" xfId="0" applyFill="1"/>
    <xf numFmtId="177" fontId="0" fillId="7" borderId="0" xfId="2" applyFont="1" applyFill="1"/>
    <xf numFmtId="0" fontId="0" fillId="8" borderId="0" xfId="0" applyFill="1"/>
    <xf numFmtId="177" fontId="0" fillId="8" borderId="0" xfId="2" applyFont="1" applyFill="1"/>
    <xf numFmtId="0" fontId="0" fillId="9" borderId="0" xfId="0" applyFill="1"/>
    <xf numFmtId="177" fontId="0" fillId="9" borderId="0" xfId="2" applyFont="1" applyFill="1"/>
    <xf numFmtId="176" fontId="0" fillId="0" borderId="0" xfId="1" applyFont="1"/>
    <xf numFmtId="176" fontId="0" fillId="0" borderId="0" xfId="0" applyNumberFormat="1"/>
    <xf numFmtId="177" fontId="0" fillId="9" borderId="0" xfId="0" applyNumberFormat="1" applyFill="1"/>
    <xf numFmtId="0" fontId="0" fillId="0" borderId="0" xfId="0" applyNumberFormat="1"/>
    <xf numFmtId="0" fontId="1" fillId="10" borderId="0" xfId="0" applyFont="1" applyFill="1"/>
    <xf numFmtId="0" fontId="0" fillId="10" borderId="0" xfId="0" applyNumberFormat="1" applyFill="1"/>
    <xf numFmtId="0" fontId="0" fillId="10" borderId="0" xfId="0" applyFill="1"/>
    <xf numFmtId="180" fontId="0" fillId="10" borderId="0" xfId="2" applyNumberFormat="1" applyFont="1" applyFill="1"/>
    <xf numFmtId="180" fontId="0" fillId="0" borderId="0" xfId="2" applyNumberFormat="1" applyFont="1"/>
    <xf numFmtId="0" fontId="0" fillId="10" borderId="0" xfId="2" applyNumberFormat="1" applyFont="1" applyFill="1"/>
    <xf numFmtId="0" fontId="0" fillId="0" borderId="0" xfId="2" applyNumberFormat="1" applyFont="1"/>
    <xf numFmtId="0" fontId="1" fillId="11" borderId="0" xfId="0" applyFont="1" applyFill="1"/>
    <xf numFmtId="0" fontId="0" fillId="11" borderId="0" xfId="2" applyNumberFormat="1" applyFont="1" applyFill="1"/>
    <xf numFmtId="0" fontId="0" fillId="11" borderId="0" xfId="0" applyFill="1"/>
    <xf numFmtId="180" fontId="0" fillId="11" borderId="0" xfId="2" applyNumberFormat="1" applyFont="1" applyFill="1"/>
    <xf numFmtId="0" fontId="1" fillId="12" borderId="0" xfId="0" applyFont="1" applyFill="1"/>
    <xf numFmtId="0" fontId="0" fillId="12" borderId="0" xfId="0" applyFill="1"/>
    <xf numFmtId="177" fontId="0" fillId="12" borderId="0" xfId="2" applyFont="1" applyFill="1"/>
    <xf numFmtId="177" fontId="0" fillId="12" borderId="0" xfId="0" applyNumberFormat="1" applyFill="1"/>
    <xf numFmtId="177" fontId="0" fillId="10" borderId="0" xfId="2" applyFont="1" applyFill="1"/>
    <xf numFmtId="177" fontId="0" fillId="10" borderId="0" xfId="0" applyNumberFormat="1" applyFill="1"/>
    <xf numFmtId="181" fontId="0" fillId="0" borderId="0" xfId="0" applyNumberFormat="1"/>
    <xf numFmtId="182" fontId="0" fillId="0" borderId="0" xfId="1" applyNumberFormat="1" applyFont="1"/>
    <xf numFmtId="0" fontId="2" fillId="12" borderId="0" xfId="0" applyFont="1" applyFill="1"/>
    <xf numFmtId="0" fontId="2" fillId="10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elete val="1"/>
          </c:dLbls>
          <c:cat>
            <c:strRef>
              <c:f>'Cat or Dog (2)'!$B$17:$C$17</c:f>
              <c:strCache>
                <c:ptCount val="2"/>
                <c:pt idx="0">
                  <c:v>Dog</c:v>
                </c:pt>
                <c:pt idx="1">
                  <c:v>Cat</c:v>
                </c:pt>
              </c:strCache>
            </c:strRef>
          </c:cat>
          <c:val>
            <c:numRef>
              <c:f>'Cat or Dog (2)'!$B$18:$C$18</c:f>
              <c:numCache>
                <c:formatCode>_-"$"* #,##0.00_-;\-"$"* #,##0.00_-;_-"$"* "-"??_-;_-@_-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1779256"/>
        <c:axId val="2037018936"/>
      </c:barChart>
      <c:catAx>
        <c:axId val="2081779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37018936"/>
        <c:crosses val="autoZero"/>
        <c:auto val="1"/>
        <c:lblAlgn val="ctr"/>
        <c:lblOffset val="100"/>
        <c:noMultiLvlLbl val="0"/>
      </c:catAx>
      <c:valAx>
        <c:axId val="2037018936"/>
        <c:scaling>
          <c:orientation val="minMax"/>
        </c:scaling>
        <c:delete val="0"/>
        <c:axPos val="l"/>
        <c:majorGridlines/>
        <c:numFmt formatCode="_-&quot;$&quot;* #,##0.00_-;\-&quot;$&quot;* #,##0.00_-;_-&quot;$&quot;* &quot;-&quot;??_-;_-@_-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8177925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elete val="1"/>
          </c:dLbls>
          <c:cat>
            <c:strRef>
              <c:f>'school supplies'!$G$18:$I$18</c:f>
              <c:strCache>
                <c:ptCount val="3"/>
                <c:pt idx="0">
                  <c:v>WaltMart</c:v>
                </c:pt>
                <c:pt idx="1">
                  <c:v>Dollar Trap</c:v>
                </c:pt>
                <c:pt idx="2">
                  <c:v>Office Repo</c:v>
                </c:pt>
              </c:strCache>
            </c:strRef>
          </c:cat>
          <c:val>
            <c:numRef>
              <c:f>'school supplies'!$G$19:$I$19</c:f>
              <c:numCache>
                <c:formatCode>_-"$"* #,##0.00_-;\-"$"* #,##0.00_-;_-"$"* "-"??_-;_-@_-</c:formatCode>
                <c:ptCount val="3"/>
                <c:pt idx="0">
                  <c:v>191.82</c:v>
                </c:pt>
                <c:pt idx="1">
                  <c:v>373.17</c:v>
                </c:pt>
                <c:pt idx="2">
                  <c:v>211.17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8220856"/>
        <c:axId val="2128223528"/>
      </c:barChart>
      <c:catAx>
        <c:axId val="21282208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28223528"/>
        <c:crosses val="autoZero"/>
        <c:auto val="1"/>
        <c:lblAlgn val="ctr"/>
        <c:lblOffset val="100"/>
        <c:noMultiLvlLbl val="0"/>
      </c:catAx>
      <c:valAx>
        <c:axId val="2128223528"/>
        <c:scaling>
          <c:orientation val="minMax"/>
        </c:scaling>
        <c:delete val="0"/>
        <c:axPos val="l"/>
        <c:majorGridlines/>
        <c:numFmt formatCode="_-&quot;$&quot;* #,##0.00_-;\-&quot;$&quot;* #,##0.00_-;_-&quot;$&quot;* &quot;-&quot;??_-;_-@_-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2822085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elete val="1"/>
          </c:dLbls>
          <c:cat>
            <c:strRef>
              <c:f>'school supplies'!$L$18:$N$18</c:f>
              <c:strCache>
                <c:ptCount val="3"/>
                <c:pt idx="0">
                  <c:v>WaltMart</c:v>
                </c:pt>
                <c:pt idx="1">
                  <c:v>Dollar Trap</c:v>
                </c:pt>
                <c:pt idx="2">
                  <c:v>Office Repo</c:v>
                </c:pt>
              </c:strCache>
            </c:strRef>
          </c:cat>
          <c:val>
            <c:numRef>
              <c:f>'school supplies'!$L$19:$N$19</c:f>
              <c:numCache>
                <c:formatCode>_-"$"* #,##0.00_-;\-"$"* #,##0.00_-;_-"$"* "-"??_-;_-@_-</c:formatCode>
                <c:ptCount val="3"/>
                <c:pt idx="0">
                  <c:v>276.45</c:v>
                </c:pt>
                <c:pt idx="1">
                  <c:v>571.95</c:v>
                </c:pt>
                <c:pt idx="2">
                  <c:v>301.95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8509336"/>
        <c:axId val="2128224856"/>
      </c:barChart>
      <c:catAx>
        <c:axId val="21285093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28224856"/>
        <c:crosses val="autoZero"/>
        <c:auto val="1"/>
        <c:lblAlgn val="ctr"/>
        <c:lblOffset val="100"/>
        <c:noMultiLvlLbl val="0"/>
      </c:catAx>
      <c:valAx>
        <c:axId val="2128224856"/>
        <c:scaling>
          <c:orientation val="minMax"/>
        </c:scaling>
        <c:delete val="0"/>
        <c:axPos val="l"/>
        <c:majorGridlines/>
        <c:numFmt formatCode="_-&quot;$&quot;* #,##0.00_-;\-&quot;$&quot;* #,##0.00_-;_-&quot;$&quot;* &quot;-&quot;??_-;_-@_-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2850933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elete val="1"/>
          </c:dLbls>
          <c:cat>
            <c:strRef>
              <c:f>'Cat or Dog'!$B$17:$C$17</c:f>
              <c:strCache>
                <c:ptCount val="2"/>
                <c:pt idx="0">
                  <c:v>Dog</c:v>
                </c:pt>
                <c:pt idx="1">
                  <c:v>Cat</c:v>
                </c:pt>
              </c:strCache>
            </c:strRef>
          </c:cat>
          <c:val>
            <c:numRef>
              <c:f>'Cat or Dog'!$B$18:$C$18</c:f>
              <c:numCache>
                <c:formatCode>_-"$"* #,##0.00_-;\-"$"* #,##0.00_-;_-"$"* "-"??_-;_-@_-</c:formatCode>
                <c:ptCount val="2"/>
                <c:pt idx="0">
                  <c:v>644.5</c:v>
                </c:pt>
                <c:pt idx="1">
                  <c:v>559.5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5389112"/>
        <c:axId val="2038608136"/>
      </c:barChart>
      <c:catAx>
        <c:axId val="2125389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38608136"/>
        <c:crosses val="autoZero"/>
        <c:auto val="1"/>
        <c:lblAlgn val="ctr"/>
        <c:lblOffset val="100"/>
        <c:noMultiLvlLbl val="0"/>
      </c:catAx>
      <c:valAx>
        <c:axId val="2038608136"/>
        <c:scaling>
          <c:orientation val="minMax"/>
        </c:scaling>
        <c:delete val="0"/>
        <c:axPos val="l"/>
        <c:majorGridlines/>
        <c:numFmt formatCode="_-&quot;$&quot;* #,##0.00_-;\-&quot;$&quot;* #,##0.00_-;_-&quot;$&quot;* &quot;-&quot;??_-;_-@_-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2538911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vacations!$B$1:$D$1</c:f>
              <c:strCache>
                <c:ptCount val="3"/>
                <c:pt idx="0">
                  <c:v>Chicago Museum</c:v>
                </c:pt>
                <c:pt idx="1">
                  <c:v>Orlando Theme Park</c:v>
                </c:pt>
                <c:pt idx="2">
                  <c:v>Miami Cruise</c:v>
                </c:pt>
              </c:strCache>
            </c:strRef>
          </c:cat>
          <c:val>
            <c:numRef>
              <c:f>vacations!$B$26:$D$26</c:f>
              <c:numCache>
                <c:formatCode>_-[$$-409]* #,##0.00_ ;_-[$$-409]* \-#,##0.00\ ;_-[$$-409]* "-"??_ ;_-@_ </c:formatCode>
                <c:ptCount val="3"/>
                <c:pt idx="0">
                  <c:v>974</c:v>
                </c:pt>
                <c:pt idx="1">
                  <c:v>1728</c:v>
                </c:pt>
                <c:pt idx="2">
                  <c:v>1670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75639100"/>
        <c:axId val="126890404"/>
      </c:barChart>
      <c:catAx>
        <c:axId val="3756391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6890404"/>
        <c:crosses val="autoZero"/>
        <c:auto val="1"/>
        <c:lblAlgn val="ctr"/>
        <c:lblOffset val="100"/>
        <c:noMultiLvlLbl val="0"/>
      </c:catAx>
      <c:valAx>
        <c:axId val="1268904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56391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elete val="1"/>
          </c:dLbls>
          <c:cat>
            <c:strRef>
              <c:f>Printers!$B$13:$D$13</c:f>
              <c:strCache>
                <c:ptCount val="3"/>
                <c:pt idx="0">
                  <c:v>Epsilon</c:v>
                </c:pt>
                <c:pt idx="1">
                  <c:v>HV</c:v>
                </c:pt>
                <c:pt idx="2">
                  <c:v>Zero</c:v>
                </c:pt>
              </c:strCache>
            </c:strRef>
          </c:cat>
          <c:val>
            <c:numRef>
              <c:f>Printers!$B$14:$D$14</c:f>
              <c:numCache>
                <c:formatCode>_-"$"* #,##0.00_-;\-"$"* #,##0.00_-;_-"$"* "-"??_-;_-@_-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8512648"/>
        <c:axId val="2128515656"/>
      </c:barChart>
      <c:catAx>
        <c:axId val="21285126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28515656"/>
        <c:crosses val="autoZero"/>
        <c:auto val="1"/>
        <c:lblAlgn val="ctr"/>
        <c:lblOffset val="100"/>
        <c:noMultiLvlLbl val="0"/>
      </c:catAx>
      <c:valAx>
        <c:axId val="2128515656"/>
        <c:scaling>
          <c:orientation val="minMax"/>
        </c:scaling>
        <c:delete val="0"/>
        <c:axPos val="l"/>
        <c:majorGridlines/>
        <c:numFmt formatCode="_-&quot;$&quot;* #,##0.00_-;\-&quot;$&quot;* #,##0.00_-;_-&quot;$&quot;* &quot;-&quot;??_-;_-@_-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2851264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elete val="1"/>
          </c:dLbls>
          <c:cat>
            <c:strRef>
              <c:f>Printers!$G$13:$I$13</c:f>
              <c:strCache>
                <c:ptCount val="3"/>
                <c:pt idx="0">
                  <c:v>Epsilon</c:v>
                </c:pt>
                <c:pt idx="1">
                  <c:v>HV</c:v>
                </c:pt>
                <c:pt idx="2">
                  <c:v>Zero</c:v>
                </c:pt>
              </c:strCache>
            </c:strRef>
          </c:cat>
          <c:val>
            <c:numRef>
              <c:f>Printers!$G$14:$I$14</c:f>
              <c:numCache>
                <c:formatCode>_-"$"* #,##0.00_-;\-"$"* #,##0.00_-;_-"$"* "-"??_-;_-@_-</c:formatCode>
                <c:ptCount val="3"/>
                <c:pt idx="0">
                  <c:v>50029</c:v>
                </c:pt>
                <c:pt idx="1">
                  <c:v>22649</c:v>
                </c:pt>
                <c:pt idx="2">
                  <c:v>8958.09090909091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9845320"/>
        <c:axId val="2139848328"/>
      </c:barChart>
      <c:catAx>
        <c:axId val="21398453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39848328"/>
        <c:crosses val="autoZero"/>
        <c:auto val="1"/>
        <c:lblAlgn val="ctr"/>
        <c:lblOffset val="100"/>
        <c:noMultiLvlLbl val="0"/>
      </c:catAx>
      <c:valAx>
        <c:axId val="2139848328"/>
        <c:scaling>
          <c:orientation val="minMax"/>
        </c:scaling>
        <c:delete val="0"/>
        <c:axPos val="l"/>
        <c:majorGridlines/>
        <c:numFmt formatCode="_-&quot;$&quot;* #,##0.00_-;\-&quot;$&quot;* #,##0.00_-;_-&quot;$&quot;* &quot;-&quot;??_-;_-@_-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3984532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943987115247"/>
          <c:y val="0.0676691729323308"/>
          <c:w val="0.831146921975662"/>
          <c:h val="0.855839796341247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delete val="1"/>
          </c:dLbls>
          <c:cat>
            <c:strRef>
              <c:f>'cell phones'!$B$1:$D$1</c:f>
              <c:strCache>
                <c:ptCount val="3"/>
                <c:pt idx="0">
                  <c:v>X-Mobile</c:v>
                </c:pt>
                <c:pt idx="1">
                  <c:v>Veritium</c:v>
                </c:pt>
                <c:pt idx="2">
                  <c:v>ABC</c:v>
                </c:pt>
              </c:strCache>
            </c:strRef>
          </c:cat>
          <c:val>
            <c:numRef>
              <c:f>'cell phones'!$B$15:$D$15</c:f>
              <c:numCache>
                <c:formatCode>_-"$"* #,##0.00_-;\-"$"* #,##0.00_-;_-"$"* "-"??_-;_-@_-</c:formatCode>
                <c:ptCount val="3"/>
                <c:pt idx="0">
                  <c:v>2364</c:v>
                </c:pt>
                <c:pt idx="1">
                  <c:v>2060</c:v>
                </c:pt>
                <c:pt idx="2">
                  <c:v>1560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9886680"/>
        <c:axId val="2139889688"/>
      </c:barChart>
      <c:catAx>
        <c:axId val="2139886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39889688"/>
        <c:crosses val="autoZero"/>
        <c:auto val="1"/>
        <c:lblAlgn val="ctr"/>
        <c:lblOffset val="100"/>
        <c:noMultiLvlLbl val="0"/>
      </c:catAx>
      <c:valAx>
        <c:axId val="2139889688"/>
        <c:scaling>
          <c:orientation val="minMax"/>
        </c:scaling>
        <c:delete val="0"/>
        <c:axPos val="l"/>
        <c:majorGridlines/>
        <c:numFmt formatCode="_-&quot;$&quot;* #,##0.00_-;\-&quot;$&quot;* #,##0.00_-;_-&quot;$&quot;* &quot;-&quot;??_-;_-@_-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3988668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elete val="1"/>
          </c:dLbls>
          <c:cat>
            <c:strRef>
              <c:f>'cell phones'!$I$1:$K$1</c:f>
              <c:strCache>
                <c:ptCount val="3"/>
                <c:pt idx="0">
                  <c:v>X-Mobile</c:v>
                </c:pt>
                <c:pt idx="1">
                  <c:v>Veritium</c:v>
                </c:pt>
                <c:pt idx="2">
                  <c:v>ABC</c:v>
                </c:pt>
              </c:strCache>
            </c:strRef>
          </c:cat>
          <c:val>
            <c:numRef>
              <c:f>'cell phones'!$I$15:$K$15</c:f>
              <c:numCache>
                <c:formatCode>_-"$"* #,##0.00_-;\-"$"* #,##0.00_-;_-"$"* "-"??_-;_-@_-</c:formatCode>
                <c:ptCount val="3"/>
                <c:pt idx="0">
                  <c:v>1404</c:v>
                </c:pt>
                <c:pt idx="1">
                  <c:v>1340</c:v>
                </c:pt>
                <c:pt idx="2">
                  <c:v>1320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7236248"/>
        <c:axId val="2127239256"/>
      </c:barChart>
      <c:catAx>
        <c:axId val="2127236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27239256"/>
        <c:crosses val="autoZero"/>
        <c:auto val="1"/>
        <c:lblAlgn val="ctr"/>
        <c:lblOffset val="100"/>
        <c:noMultiLvlLbl val="0"/>
      </c:catAx>
      <c:valAx>
        <c:axId val="2127239256"/>
        <c:scaling>
          <c:orientation val="minMax"/>
        </c:scaling>
        <c:delete val="0"/>
        <c:axPos val="l"/>
        <c:majorGridlines/>
        <c:numFmt formatCode="_-&quot;$&quot;* #,##0.00_-;\-&quot;$&quot;* #,##0.00_-;_-&quot;$&quot;* &quot;-&quot;??_-;_-@_-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2723624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elete val="1"/>
          </c:dLbls>
          <c:cat>
            <c:strRef>
              <c:f>cars!$B$27:$D$27</c:f>
              <c:strCache>
                <c:ptCount val="3"/>
                <c:pt idx="0">
                  <c:v>Spark</c:v>
                </c:pt>
                <c:pt idx="1">
                  <c:v>Mustang</c:v>
                </c:pt>
                <c:pt idx="2">
                  <c:v>Escalade</c:v>
                </c:pt>
              </c:strCache>
            </c:strRef>
          </c:cat>
          <c:val>
            <c:numRef>
              <c:f>cars!$B$28:$D$28</c:f>
              <c:numCache>
                <c:formatCode>_-"$"* #,##0.00_-;\-"$"* #,##0.00_-;_-"$"* "-"??_-;_-@_-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8182008"/>
        <c:axId val="2128183272"/>
      </c:barChart>
      <c:catAx>
        <c:axId val="2128182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28183272"/>
        <c:crosses val="autoZero"/>
        <c:auto val="1"/>
        <c:lblAlgn val="ctr"/>
        <c:lblOffset val="100"/>
        <c:noMultiLvlLbl val="0"/>
      </c:catAx>
      <c:valAx>
        <c:axId val="2128183272"/>
        <c:scaling>
          <c:orientation val="minMax"/>
        </c:scaling>
        <c:delete val="0"/>
        <c:axPos val="l"/>
        <c:majorGridlines/>
        <c:numFmt formatCode="_-&quot;$&quot;* #,##0.00_-;\-&quot;$&quot;* #,##0.00_-;_-&quot;$&quot;* &quot;-&quot;??_-;_-@_-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2818200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elete val="1"/>
          </c:dLbls>
          <c:cat>
            <c:numRef>
              <c:f>cars!$G$27:$I$27</c:f>
              <c:numCache>
                <c:formatCode>General</c:formatCode>
                <c:ptCount val="3"/>
              </c:numCache>
            </c:numRef>
          </c:cat>
          <c:val>
            <c:numRef>
              <c:f>cars!$G$28:$I$28</c:f>
              <c:numCache>
                <c:formatCode>_-"$"* #,##0.00_-;\-"$"* #,##0.00_-;_-"$"* "-"??_-;_-@_-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4612504"/>
        <c:axId val="2124622904"/>
      </c:barChart>
      <c:catAx>
        <c:axId val="2124612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24622904"/>
        <c:crosses val="autoZero"/>
        <c:auto val="1"/>
        <c:lblAlgn val="ctr"/>
        <c:lblOffset val="100"/>
        <c:noMultiLvlLbl val="0"/>
      </c:catAx>
      <c:valAx>
        <c:axId val="2124622904"/>
        <c:scaling>
          <c:orientation val="minMax"/>
        </c:scaling>
        <c:delete val="0"/>
        <c:axPos val="l"/>
        <c:majorGridlines/>
        <c:numFmt formatCode="_-&quot;$&quot;* #,##0.00_-;\-&quot;$&quot;* #,##0.00_-;_-&quot;$&quot;* &quot;-&quot;??_-;_-@_-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2461250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101600</xdr:colOff>
      <xdr:row>19</xdr:row>
      <xdr:rowOff>25400</xdr:rowOff>
    </xdr:from>
    <xdr:to>
      <xdr:col>5</xdr:col>
      <xdr:colOff>546100</xdr:colOff>
      <xdr:row>33</xdr:row>
      <xdr:rowOff>101600</xdr:rowOff>
    </xdr:to>
    <xdr:graphicFrame>
      <xdr:nvGraphicFramePr>
        <xdr:cNvPr id="2" name="Chart 1"/>
        <xdr:cNvGraphicFramePr/>
      </xdr:nvGraphicFramePr>
      <xdr:xfrm>
        <a:off x="101600" y="3765550"/>
        <a:ext cx="4876800" cy="2832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215900</xdr:colOff>
      <xdr:row>20</xdr:row>
      <xdr:rowOff>177800</xdr:rowOff>
    </xdr:from>
    <xdr:to>
      <xdr:col>9</xdr:col>
      <xdr:colOff>660400</xdr:colOff>
      <xdr:row>35</xdr:row>
      <xdr:rowOff>63500</xdr:rowOff>
    </xdr:to>
    <xdr:graphicFrame>
      <xdr:nvGraphicFramePr>
        <xdr:cNvPr id="2" name="Chart 1"/>
        <xdr:cNvGraphicFramePr/>
      </xdr:nvGraphicFramePr>
      <xdr:xfrm>
        <a:off x="4025900" y="4114800"/>
        <a:ext cx="4635500" cy="2838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774700</xdr:colOff>
      <xdr:row>20</xdr:row>
      <xdr:rowOff>177800</xdr:rowOff>
    </xdr:from>
    <xdr:to>
      <xdr:col>15</xdr:col>
      <xdr:colOff>393700</xdr:colOff>
      <xdr:row>35</xdr:row>
      <xdr:rowOff>63500</xdr:rowOff>
    </xdr:to>
    <xdr:graphicFrame>
      <xdr:nvGraphicFramePr>
        <xdr:cNvPr id="3" name="Chart 2"/>
        <xdr:cNvGraphicFramePr/>
      </xdr:nvGraphicFramePr>
      <xdr:xfrm>
        <a:off x="8775700" y="4114800"/>
        <a:ext cx="4648200" cy="2838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101600</xdr:colOff>
      <xdr:row>19</xdr:row>
      <xdr:rowOff>25400</xdr:rowOff>
    </xdr:from>
    <xdr:to>
      <xdr:col>5</xdr:col>
      <xdr:colOff>546100</xdr:colOff>
      <xdr:row>33</xdr:row>
      <xdr:rowOff>101600</xdr:rowOff>
    </xdr:to>
    <xdr:graphicFrame>
      <xdr:nvGraphicFramePr>
        <xdr:cNvPr id="2" name="Chart 1"/>
        <xdr:cNvGraphicFramePr/>
      </xdr:nvGraphicFramePr>
      <xdr:xfrm>
        <a:off x="101600" y="3765550"/>
        <a:ext cx="4635500" cy="2832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849630</xdr:colOff>
      <xdr:row>28</xdr:row>
      <xdr:rowOff>146050</xdr:rowOff>
    </xdr:from>
    <xdr:to>
      <xdr:col>3</xdr:col>
      <xdr:colOff>963930</xdr:colOff>
      <xdr:row>42</xdr:row>
      <xdr:rowOff>133350</xdr:rowOff>
    </xdr:to>
    <xdr:graphicFrame>
      <xdr:nvGraphicFramePr>
        <xdr:cNvPr id="2" name="Chart 1"/>
        <xdr:cNvGraphicFramePr/>
      </xdr:nvGraphicFramePr>
      <xdr:xfrm>
        <a:off x="849630" y="56578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215900</xdr:colOff>
      <xdr:row>21</xdr:row>
      <xdr:rowOff>12700</xdr:rowOff>
    </xdr:from>
    <xdr:to>
      <xdr:col>4</xdr:col>
      <xdr:colOff>482600</xdr:colOff>
      <xdr:row>35</xdr:row>
      <xdr:rowOff>88900</xdr:rowOff>
    </xdr:to>
    <xdr:graphicFrame>
      <xdr:nvGraphicFramePr>
        <xdr:cNvPr id="2" name="Chart 1"/>
        <xdr:cNvGraphicFramePr/>
      </xdr:nvGraphicFramePr>
      <xdr:xfrm>
        <a:off x="215900" y="4146550"/>
        <a:ext cx="4597400" cy="2832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139700</xdr:colOff>
      <xdr:row>21</xdr:row>
      <xdr:rowOff>25400</xdr:rowOff>
    </xdr:from>
    <xdr:to>
      <xdr:col>8</xdr:col>
      <xdr:colOff>762000</xdr:colOff>
      <xdr:row>35</xdr:row>
      <xdr:rowOff>101600</xdr:rowOff>
    </xdr:to>
    <xdr:graphicFrame>
      <xdr:nvGraphicFramePr>
        <xdr:cNvPr id="3" name="Chart 2"/>
        <xdr:cNvGraphicFramePr/>
      </xdr:nvGraphicFramePr>
      <xdr:xfrm>
        <a:off x="5308600" y="4159250"/>
        <a:ext cx="4572000" cy="2832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139700</xdr:colOff>
      <xdr:row>17</xdr:row>
      <xdr:rowOff>0</xdr:rowOff>
    </xdr:from>
    <xdr:to>
      <xdr:col>6</xdr:col>
      <xdr:colOff>114300</xdr:colOff>
      <xdr:row>33</xdr:row>
      <xdr:rowOff>12700</xdr:rowOff>
    </xdr:to>
    <xdr:graphicFrame>
      <xdr:nvGraphicFramePr>
        <xdr:cNvPr id="2" name="Chart 1"/>
        <xdr:cNvGraphicFramePr/>
      </xdr:nvGraphicFramePr>
      <xdr:xfrm>
        <a:off x="139700" y="3346450"/>
        <a:ext cx="5219700" cy="3162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774700</xdr:colOff>
      <xdr:row>17</xdr:row>
      <xdr:rowOff>38100</xdr:rowOff>
    </xdr:from>
    <xdr:to>
      <xdr:col>12</xdr:col>
      <xdr:colOff>114300</xdr:colOff>
      <xdr:row>33</xdr:row>
      <xdr:rowOff>63500</xdr:rowOff>
    </xdr:to>
    <xdr:graphicFrame>
      <xdr:nvGraphicFramePr>
        <xdr:cNvPr id="3" name="Chart 2"/>
        <xdr:cNvGraphicFramePr/>
      </xdr:nvGraphicFramePr>
      <xdr:xfrm>
        <a:off x="6019800" y="3384550"/>
        <a:ext cx="4368800" cy="317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342900</xdr:colOff>
      <xdr:row>29</xdr:row>
      <xdr:rowOff>101600</xdr:rowOff>
    </xdr:from>
    <xdr:to>
      <xdr:col>4</xdr:col>
      <xdr:colOff>749300</xdr:colOff>
      <xdr:row>43</xdr:row>
      <xdr:rowOff>177800</xdr:rowOff>
    </xdr:to>
    <xdr:graphicFrame>
      <xdr:nvGraphicFramePr>
        <xdr:cNvPr id="2" name="Chart 1"/>
        <xdr:cNvGraphicFramePr/>
      </xdr:nvGraphicFramePr>
      <xdr:xfrm>
        <a:off x="342900" y="5810250"/>
        <a:ext cx="5422900" cy="2832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152400</xdr:colOff>
      <xdr:row>29</xdr:row>
      <xdr:rowOff>88900</xdr:rowOff>
    </xdr:from>
    <xdr:to>
      <xdr:col>9</xdr:col>
      <xdr:colOff>558800</xdr:colOff>
      <xdr:row>43</xdr:row>
      <xdr:rowOff>165100</xdr:rowOff>
    </xdr:to>
    <xdr:graphicFrame>
      <xdr:nvGraphicFramePr>
        <xdr:cNvPr id="3" name="Chart 2"/>
        <xdr:cNvGraphicFramePr/>
      </xdr:nvGraphicFramePr>
      <xdr:xfrm>
        <a:off x="6007100" y="5797550"/>
        <a:ext cx="4572000" cy="2832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8"/>
  <sheetViews>
    <sheetView workbookViewId="0">
      <selection activeCell="D3" sqref="D3"/>
    </sheetView>
  </sheetViews>
  <sheetFormatPr defaultColWidth="11" defaultRowHeight="15.5" outlineLevelCol="2"/>
  <cols>
    <col min="1" max="1" width="14.1666666666667" customWidth="1"/>
  </cols>
  <sheetData>
    <row r="2" spans="2:3">
      <c r="B2" t="s">
        <v>0</v>
      </c>
      <c r="C2" t="s">
        <v>1</v>
      </c>
    </row>
    <row r="3" spans="1:3">
      <c r="A3" s="63" t="s">
        <v>2</v>
      </c>
      <c r="B3" s="56"/>
      <c r="C3" s="56"/>
    </row>
    <row r="4" spans="1:3">
      <c r="A4" s="56" t="s">
        <v>3</v>
      </c>
      <c r="B4" s="57"/>
      <c r="C4" s="57"/>
    </row>
    <row r="5" spans="1:3">
      <c r="A5" s="56" t="s">
        <v>4</v>
      </c>
      <c r="B5" s="57"/>
      <c r="C5" s="57"/>
    </row>
    <row r="6" spans="1:3">
      <c r="A6" s="56" t="s">
        <v>5</v>
      </c>
      <c r="B6" s="57"/>
      <c r="C6" s="57"/>
    </row>
    <row r="7" spans="1:3">
      <c r="A7" s="56" t="s">
        <v>6</v>
      </c>
      <c r="B7" s="57"/>
      <c r="C7" s="57"/>
    </row>
    <row r="8" spans="1:3">
      <c r="A8" s="56" t="s">
        <v>7</v>
      </c>
      <c r="B8" s="57"/>
      <c r="C8" s="57"/>
    </row>
    <row r="9" spans="1:3">
      <c r="A9" s="56" t="s">
        <v>8</v>
      </c>
      <c r="B9" s="58"/>
      <c r="C9" s="58"/>
    </row>
    <row r="11" spans="1:3">
      <c r="A11" s="64" t="s">
        <v>9</v>
      </c>
      <c r="B11" s="46"/>
      <c r="C11" s="46"/>
    </row>
    <row r="12" spans="1:3">
      <c r="A12" s="46" t="s">
        <v>10</v>
      </c>
      <c r="B12" s="59"/>
      <c r="C12" s="59"/>
    </row>
    <row r="13" spans="1:3">
      <c r="A13" s="46" t="s">
        <v>11</v>
      </c>
      <c r="B13" s="59"/>
      <c r="C13" s="59"/>
    </row>
    <row r="14" spans="1:3">
      <c r="A14" s="46" t="s">
        <v>12</v>
      </c>
      <c r="B14" s="59"/>
      <c r="C14" s="59"/>
    </row>
    <row r="15" spans="1:3">
      <c r="A15" s="46" t="s">
        <v>13</v>
      </c>
      <c r="B15" s="59"/>
      <c r="C15" s="59"/>
    </row>
    <row r="16" spans="1:3">
      <c r="A16" s="46" t="s">
        <v>14</v>
      </c>
      <c r="B16" s="59"/>
      <c r="C16" s="59"/>
    </row>
    <row r="17" spans="2:3">
      <c r="B17" t="s">
        <v>0</v>
      </c>
      <c r="C17" t="s">
        <v>1</v>
      </c>
    </row>
    <row r="18" spans="1:3">
      <c r="A18" s="46" t="s">
        <v>15</v>
      </c>
      <c r="B18" s="60">
        <f>B9+B16*12</f>
        <v>0</v>
      </c>
      <c r="C18" s="60">
        <f>C9+C16*12</f>
        <v>0</v>
      </c>
    </row>
  </sheetData>
  <pageMargins left="0.75" right="0.75" top="1" bottom="1" header="0.5" footer="0.5"/>
  <pageSetup paperSize="12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9"/>
  <sheetViews>
    <sheetView workbookViewId="0">
      <selection activeCell="K2" sqref="K2"/>
    </sheetView>
  </sheetViews>
  <sheetFormatPr defaultColWidth="11" defaultRowHeight="15.5"/>
  <cols>
    <col min="1" max="1" width="17" customWidth="1"/>
  </cols>
  <sheetData>
    <row r="2" spans="2:9">
      <c r="B2" t="s">
        <v>16</v>
      </c>
      <c r="C2" t="s">
        <v>17</v>
      </c>
      <c r="D2" t="s">
        <v>18</v>
      </c>
      <c r="F2" t="s">
        <v>19</v>
      </c>
      <c r="G2" t="s">
        <v>16</v>
      </c>
      <c r="H2" t="s">
        <v>17</v>
      </c>
      <c r="I2" t="s">
        <v>18</v>
      </c>
    </row>
    <row r="3" spans="1:14">
      <c r="A3" t="s">
        <v>20</v>
      </c>
      <c r="B3" s="61">
        <v>0.5</v>
      </c>
      <c r="C3" s="61">
        <v>0.4</v>
      </c>
      <c r="D3" s="61">
        <v>1.4</v>
      </c>
      <c r="F3" s="62">
        <v>3</v>
      </c>
      <c r="G3" s="3"/>
      <c r="H3" s="3"/>
      <c r="I3" s="3"/>
      <c r="K3" s="62"/>
      <c r="L3" s="3"/>
      <c r="M3" s="3"/>
      <c r="N3" s="3"/>
    </row>
    <row r="4" spans="1:14">
      <c r="A4" t="s">
        <v>21</v>
      </c>
      <c r="B4" s="61">
        <v>28</v>
      </c>
      <c r="C4" s="61">
        <v>33</v>
      </c>
      <c r="D4" s="61">
        <v>31</v>
      </c>
      <c r="F4" s="62">
        <v>1</v>
      </c>
      <c r="G4" s="3"/>
      <c r="H4" s="3"/>
      <c r="I4" s="3"/>
      <c r="K4" s="62"/>
      <c r="L4" s="3"/>
      <c r="M4" s="3"/>
      <c r="N4" s="3"/>
    </row>
    <row r="5" spans="1:14">
      <c r="A5" t="s">
        <v>22</v>
      </c>
      <c r="B5" s="61">
        <v>1.8</v>
      </c>
      <c r="C5" s="61">
        <v>1</v>
      </c>
      <c r="D5" s="61">
        <v>2</v>
      </c>
      <c r="F5" s="62">
        <v>7</v>
      </c>
      <c r="G5" s="3"/>
      <c r="H5" s="3"/>
      <c r="I5" s="3"/>
      <c r="K5" s="62"/>
      <c r="L5" s="3"/>
      <c r="M5" s="3"/>
      <c r="N5" s="3"/>
    </row>
    <row r="6" spans="1:14">
      <c r="A6" t="s">
        <v>23</v>
      </c>
      <c r="B6" s="61">
        <v>1.2</v>
      </c>
      <c r="C6" s="61">
        <v>0.8</v>
      </c>
      <c r="D6" s="61">
        <v>1.5</v>
      </c>
      <c r="F6" s="62">
        <v>1</v>
      </c>
      <c r="G6" s="3"/>
      <c r="H6" s="3"/>
      <c r="I6" s="3"/>
      <c r="K6" s="62"/>
      <c r="L6" s="3"/>
      <c r="M6" s="3"/>
      <c r="N6" s="3"/>
    </row>
    <row r="7" spans="1:14">
      <c r="A7" t="s">
        <v>24</v>
      </c>
      <c r="B7" s="61">
        <v>2.4</v>
      </c>
      <c r="C7" s="61">
        <v>1.4</v>
      </c>
      <c r="D7" s="61">
        <v>2.4</v>
      </c>
      <c r="F7" s="62">
        <v>2</v>
      </c>
      <c r="G7" s="3"/>
      <c r="H7" s="3"/>
      <c r="I7" s="3"/>
      <c r="K7" s="62"/>
      <c r="L7" s="3"/>
      <c r="M7" s="3"/>
      <c r="N7" s="3"/>
    </row>
    <row r="8" spans="1:14">
      <c r="A8" t="s">
        <v>25</v>
      </c>
      <c r="B8" s="61">
        <v>0.9</v>
      </c>
      <c r="C8" s="61">
        <v>0.2</v>
      </c>
      <c r="D8" s="61">
        <v>0.8</v>
      </c>
      <c r="F8" s="62">
        <v>2</v>
      </c>
      <c r="G8" s="3"/>
      <c r="H8" s="3"/>
      <c r="I8" s="3"/>
      <c r="K8" s="62"/>
      <c r="L8" s="3"/>
      <c r="M8" s="3"/>
      <c r="N8" s="3"/>
    </row>
    <row r="9" spans="1:14">
      <c r="A9" t="s">
        <v>26</v>
      </c>
      <c r="B9" s="61">
        <v>0.99</v>
      </c>
      <c r="C9" s="61">
        <v>0.59</v>
      </c>
      <c r="D9" s="61">
        <v>2.59</v>
      </c>
      <c r="F9" s="62">
        <v>1</v>
      </c>
      <c r="G9" s="3"/>
      <c r="H9" s="3"/>
      <c r="I9" s="3"/>
      <c r="K9" s="62"/>
      <c r="L9" s="3"/>
      <c r="M9" s="3"/>
      <c r="N9" s="3"/>
    </row>
    <row r="10" spans="1:14">
      <c r="A10" t="s">
        <v>27</v>
      </c>
      <c r="B10" s="61">
        <v>1.25</v>
      </c>
      <c r="C10" s="61">
        <v>3.25</v>
      </c>
      <c r="D10" s="61">
        <v>2.15</v>
      </c>
      <c r="F10" s="62">
        <v>4</v>
      </c>
      <c r="G10" s="3"/>
      <c r="H10" s="3"/>
      <c r="I10" s="3"/>
      <c r="K10" s="62"/>
      <c r="L10" s="3"/>
      <c r="M10" s="3"/>
      <c r="N10" s="3"/>
    </row>
    <row r="11" spans="1:14">
      <c r="A11" t="s">
        <v>28</v>
      </c>
      <c r="B11" s="61">
        <v>9.5</v>
      </c>
      <c r="C11" s="61">
        <v>14</v>
      </c>
      <c r="D11" s="61">
        <v>13</v>
      </c>
      <c r="F11" s="62">
        <v>1</v>
      </c>
      <c r="G11" s="3"/>
      <c r="H11" s="3"/>
      <c r="I11" s="3"/>
      <c r="K11" s="62"/>
      <c r="L11" s="3"/>
      <c r="M11" s="3"/>
      <c r="N11" s="3"/>
    </row>
    <row r="12" spans="1:14">
      <c r="A12" t="s">
        <v>29</v>
      </c>
      <c r="B12" s="61">
        <v>4.55</v>
      </c>
      <c r="C12" s="61">
        <v>2.55</v>
      </c>
      <c r="D12" s="61">
        <v>6</v>
      </c>
      <c r="F12" s="62">
        <v>1</v>
      </c>
      <c r="G12" s="3"/>
      <c r="H12" s="3"/>
      <c r="I12" s="3"/>
      <c r="K12" s="62"/>
      <c r="L12" s="3"/>
      <c r="M12" s="3"/>
      <c r="N12" s="3"/>
    </row>
    <row r="13" spans="1:14">
      <c r="A13" t="s">
        <v>30</v>
      </c>
      <c r="B13" s="61">
        <v>4.2</v>
      </c>
      <c r="C13" s="61">
        <v>2.2</v>
      </c>
      <c r="D13" s="61">
        <v>3</v>
      </c>
      <c r="F13" s="62">
        <v>1</v>
      </c>
      <c r="G13" s="3"/>
      <c r="H13" s="3"/>
      <c r="I13" s="3"/>
      <c r="K13" s="62"/>
      <c r="L13" s="3"/>
      <c r="M13" s="3"/>
      <c r="N13" s="3"/>
    </row>
    <row r="14" spans="1:14">
      <c r="A14" t="s">
        <v>31</v>
      </c>
      <c r="B14" s="61">
        <v>3.9</v>
      </c>
      <c r="C14" s="61">
        <v>5</v>
      </c>
      <c r="D14" s="61">
        <v>8</v>
      </c>
      <c r="F14" s="62">
        <v>1</v>
      </c>
      <c r="G14" s="3"/>
      <c r="H14" s="3"/>
      <c r="I14" s="3"/>
      <c r="K14" s="62"/>
      <c r="L14" s="3"/>
      <c r="M14" s="3"/>
      <c r="N14" s="3"/>
    </row>
    <row r="15" spans="1:14">
      <c r="A15" t="s">
        <v>32</v>
      </c>
      <c r="B15" s="61">
        <v>1</v>
      </c>
      <c r="C15" s="61">
        <v>2</v>
      </c>
      <c r="D15" s="61">
        <v>1</v>
      </c>
      <c r="F15" s="62">
        <v>1</v>
      </c>
      <c r="G15" s="3"/>
      <c r="H15" s="3"/>
      <c r="I15" s="3"/>
      <c r="K15" s="62"/>
      <c r="L15" s="3"/>
      <c r="M15" s="3"/>
      <c r="N15" s="3"/>
    </row>
    <row r="16" spans="1:14">
      <c r="A16" t="s">
        <v>33</v>
      </c>
      <c r="B16" s="61">
        <v>1.75</v>
      </c>
      <c r="C16" s="61">
        <v>2</v>
      </c>
      <c r="D16" s="61">
        <v>1</v>
      </c>
      <c r="F16" s="62">
        <v>1</v>
      </c>
      <c r="G16" s="3"/>
      <c r="H16" s="3"/>
      <c r="I16" s="3"/>
      <c r="K16" s="62"/>
      <c r="L16" s="3"/>
      <c r="M16" s="3"/>
      <c r="N16" s="3"/>
    </row>
    <row r="17" spans="1:14">
      <c r="A17" t="s">
        <v>34</v>
      </c>
      <c r="B17" s="61">
        <v>2</v>
      </c>
      <c r="C17" s="61">
        <v>1</v>
      </c>
      <c r="D17" s="61">
        <v>3</v>
      </c>
      <c r="F17" s="62">
        <v>1</v>
      </c>
      <c r="G17" s="3"/>
      <c r="H17" s="3"/>
      <c r="I17" s="3"/>
      <c r="K17" s="62"/>
      <c r="L17" s="3"/>
      <c r="M17" s="3"/>
      <c r="N17" s="3"/>
    </row>
    <row r="18" spans="7:9">
      <c r="G18" t="s">
        <v>16</v>
      </c>
      <c r="H18" t="s">
        <v>17</v>
      </c>
      <c r="I18" t="s">
        <v>18</v>
      </c>
    </row>
    <row r="19" spans="6:14">
      <c r="F19" t="s">
        <v>35</v>
      </c>
      <c r="G19" s="26">
        <v>98</v>
      </c>
      <c r="H19" s="26">
        <v>909</v>
      </c>
      <c r="I19" s="26">
        <v>909</v>
      </c>
      <c r="L19" s="26"/>
      <c r="M19" s="26"/>
      <c r="N19" s="26"/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9"/>
  <sheetViews>
    <sheetView zoomScale="70" zoomScaleNormal="70" topLeftCell="F1" workbookViewId="0">
      <selection activeCell="O18" sqref="O18"/>
    </sheetView>
  </sheetViews>
  <sheetFormatPr defaultColWidth="11" defaultRowHeight="15.5"/>
  <cols>
    <col min="1" max="1" width="17" customWidth="1"/>
  </cols>
  <sheetData>
    <row r="2" spans="2:14">
      <c r="B2" t="s">
        <v>16</v>
      </c>
      <c r="C2" t="s">
        <v>17</v>
      </c>
      <c r="D2" t="s">
        <v>18</v>
      </c>
      <c r="F2" t="s">
        <v>19</v>
      </c>
      <c r="G2" t="s">
        <v>16</v>
      </c>
      <c r="H2" t="s">
        <v>17</v>
      </c>
      <c r="I2" t="s">
        <v>18</v>
      </c>
      <c r="K2" t="s">
        <v>36</v>
      </c>
      <c r="L2" t="s">
        <v>16</v>
      </c>
      <c r="M2" t="s">
        <v>17</v>
      </c>
      <c r="N2" t="s">
        <v>18</v>
      </c>
    </row>
    <row r="3" spans="1:14">
      <c r="A3" t="s">
        <v>20</v>
      </c>
      <c r="B3" s="61">
        <v>0.5</v>
      </c>
      <c r="C3" s="61">
        <v>0.4</v>
      </c>
      <c r="D3" s="61">
        <v>1.4</v>
      </c>
      <c r="F3" s="62">
        <v>3</v>
      </c>
      <c r="G3" s="3">
        <f>B3*$F$3</f>
        <v>1.5</v>
      </c>
      <c r="H3" s="3">
        <f>C3*$F$3</f>
        <v>1.2</v>
      </c>
      <c r="I3" s="3">
        <f>D3*$F$3</f>
        <v>4.2</v>
      </c>
      <c r="K3" s="62">
        <v>5</v>
      </c>
      <c r="L3" s="3">
        <f>$K$3*B3</f>
        <v>2.5</v>
      </c>
      <c r="M3" s="3">
        <f>$K$3*C3</f>
        <v>2</v>
      </c>
      <c r="N3" s="3">
        <f>$K$3*D3</f>
        <v>7</v>
      </c>
    </row>
    <row r="4" spans="1:14">
      <c r="A4" t="s">
        <v>21</v>
      </c>
      <c r="B4" s="61">
        <v>28</v>
      </c>
      <c r="C4" s="61">
        <v>33</v>
      </c>
      <c r="D4" s="61">
        <v>33</v>
      </c>
      <c r="F4" s="62">
        <v>1</v>
      </c>
      <c r="G4" s="3">
        <f t="shared" ref="G4:G17" si="0">B4*$F$3</f>
        <v>84</v>
      </c>
      <c r="H4" s="3">
        <f t="shared" ref="H4:H17" si="1">C4*$F$3</f>
        <v>99</v>
      </c>
      <c r="I4" s="3">
        <f t="shared" ref="I4:I17" si="2">D4*$F$3</f>
        <v>99</v>
      </c>
      <c r="K4" s="62">
        <v>1</v>
      </c>
      <c r="L4" s="3">
        <f t="shared" ref="L4:L13" si="3">$K$3*B4</f>
        <v>140</v>
      </c>
      <c r="M4" s="3">
        <f t="shared" ref="M4:M13" si="4">$K$3*C4</f>
        <v>165</v>
      </c>
      <c r="N4" s="3">
        <f t="shared" ref="N4:N13" si="5">$K$3*D4</f>
        <v>165</v>
      </c>
    </row>
    <row r="5" spans="1:14">
      <c r="A5" t="s">
        <v>22</v>
      </c>
      <c r="B5" s="61">
        <v>1.8</v>
      </c>
      <c r="C5" s="61">
        <v>51</v>
      </c>
      <c r="D5" s="61">
        <v>1</v>
      </c>
      <c r="F5" s="62">
        <v>7</v>
      </c>
      <c r="G5" s="3">
        <f t="shared" si="0"/>
        <v>5.4</v>
      </c>
      <c r="H5" s="3">
        <f t="shared" si="1"/>
        <v>153</v>
      </c>
      <c r="I5" s="3">
        <f t="shared" si="2"/>
        <v>3</v>
      </c>
      <c r="K5" s="62">
        <v>4</v>
      </c>
      <c r="L5" s="3">
        <f t="shared" si="3"/>
        <v>9</v>
      </c>
      <c r="M5" s="3">
        <f t="shared" si="4"/>
        <v>255</v>
      </c>
      <c r="N5" s="3">
        <f t="shared" si="5"/>
        <v>5</v>
      </c>
    </row>
    <row r="6" spans="1:14">
      <c r="A6" t="s">
        <v>23</v>
      </c>
      <c r="B6" s="61">
        <v>1.2</v>
      </c>
      <c r="C6" s="61">
        <v>5.8</v>
      </c>
      <c r="D6" s="61">
        <v>0.8</v>
      </c>
      <c r="F6" s="62">
        <v>1</v>
      </c>
      <c r="G6" s="3">
        <f t="shared" si="0"/>
        <v>3.6</v>
      </c>
      <c r="H6" s="3">
        <f t="shared" si="1"/>
        <v>17.4</v>
      </c>
      <c r="I6" s="3">
        <f t="shared" si="2"/>
        <v>2.4</v>
      </c>
      <c r="K6" s="62">
        <v>2</v>
      </c>
      <c r="L6" s="3">
        <f t="shared" si="3"/>
        <v>6</v>
      </c>
      <c r="M6" s="3">
        <f t="shared" si="4"/>
        <v>29</v>
      </c>
      <c r="N6" s="3">
        <f t="shared" si="5"/>
        <v>4</v>
      </c>
    </row>
    <row r="7" spans="1:14">
      <c r="A7" t="s">
        <v>24</v>
      </c>
      <c r="B7" s="61">
        <v>2.4</v>
      </c>
      <c r="C7" s="61">
        <v>1.4</v>
      </c>
      <c r="D7" s="61">
        <v>1.4</v>
      </c>
      <c r="F7" s="62">
        <v>2</v>
      </c>
      <c r="G7" s="3">
        <f t="shared" si="0"/>
        <v>7.2</v>
      </c>
      <c r="H7" s="3">
        <f t="shared" si="1"/>
        <v>4.2</v>
      </c>
      <c r="I7" s="3">
        <f t="shared" si="2"/>
        <v>4.2</v>
      </c>
      <c r="K7" s="62">
        <v>2</v>
      </c>
      <c r="L7" s="3">
        <f t="shared" si="3"/>
        <v>12</v>
      </c>
      <c r="M7" s="3">
        <f t="shared" si="4"/>
        <v>7</v>
      </c>
      <c r="N7" s="3">
        <f t="shared" si="5"/>
        <v>7</v>
      </c>
    </row>
    <row r="8" spans="1:14">
      <c r="A8" t="s">
        <v>25</v>
      </c>
      <c r="B8" s="61">
        <v>0.9</v>
      </c>
      <c r="C8" s="61">
        <v>0.2</v>
      </c>
      <c r="D8" s="61">
        <v>0.2</v>
      </c>
      <c r="F8" s="62">
        <v>2</v>
      </c>
      <c r="G8" s="3">
        <f t="shared" si="0"/>
        <v>2.7</v>
      </c>
      <c r="H8" s="3">
        <f t="shared" si="1"/>
        <v>0.6</v>
      </c>
      <c r="I8" s="3">
        <f t="shared" si="2"/>
        <v>0.6</v>
      </c>
      <c r="K8" s="62">
        <v>2</v>
      </c>
      <c r="L8" s="3">
        <f t="shared" si="3"/>
        <v>4.5</v>
      </c>
      <c r="M8" s="3">
        <f t="shared" si="4"/>
        <v>1</v>
      </c>
      <c r="N8" s="3">
        <f t="shared" si="5"/>
        <v>1</v>
      </c>
    </row>
    <row r="9" spans="1:14">
      <c r="A9" t="s">
        <v>26</v>
      </c>
      <c r="B9" s="61">
        <v>0.99</v>
      </c>
      <c r="C9" s="61">
        <v>0.59</v>
      </c>
      <c r="D9" s="61">
        <v>0.59</v>
      </c>
      <c r="F9" s="62">
        <v>1</v>
      </c>
      <c r="G9" s="3">
        <f t="shared" si="0"/>
        <v>2.97</v>
      </c>
      <c r="H9" s="3">
        <f t="shared" si="1"/>
        <v>1.77</v>
      </c>
      <c r="I9" s="3">
        <f t="shared" si="2"/>
        <v>1.77</v>
      </c>
      <c r="K9" s="62">
        <v>1</v>
      </c>
      <c r="L9" s="3">
        <f t="shared" si="3"/>
        <v>4.95</v>
      </c>
      <c r="M9" s="3">
        <f t="shared" si="4"/>
        <v>2.95</v>
      </c>
      <c r="N9" s="3">
        <f t="shared" si="5"/>
        <v>2.95</v>
      </c>
    </row>
    <row r="10" spans="1:14">
      <c r="A10" t="s">
        <v>27</v>
      </c>
      <c r="B10" s="61">
        <v>1.25</v>
      </c>
      <c r="C10" s="61">
        <v>3.25</v>
      </c>
      <c r="D10" s="61">
        <v>3.25</v>
      </c>
      <c r="F10" s="62">
        <v>4</v>
      </c>
      <c r="G10" s="3">
        <f t="shared" si="0"/>
        <v>3.75</v>
      </c>
      <c r="H10" s="3">
        <f t="shared" si="1"/>
        <v>9.75</v>
      </c>
      <c r="I10" s="3">
        <f t="shared" si="2"/>
        <v>9.75</v>
      </c>
      <c r="K10" s="62">
        <v>1</v>
      </c>
      <c r="L10" s="3">
        <f t="shared" si="3"/>
        <v>6.25</v>
      </c>
      <c r="M10" s="3">
        <f t="shared" si="4"/>
        <v>16.25</v>
      </c>
      <c r="N10" s="3">
        <f t="shared" si="5"/>
        <v>16.25</v>
      </c>
    </row>
    <row r="11" spans="1:14">
      <c r="A11" t="s">
        <v>28</v>
      </c>
      <c r="B11" s="61">
        <v>9.5</v>
      </c>
      <c r="C11" s="61">
        <v>14</v>
      </c>
      <c r="D11" s="61">
        <v>14</v>
      </c>
      <c r="F11" s="62">
        <v>1</v>
      </c>
      <c r="G11" s="3">
        <f t="shared" si="0"/>
        <v>28.5</v>
      </c>
      <c r="H11" s="3">
        <f t="shared" si="1"/>
        <v>42</v>
      </c>
      <c r="I11" s="3">
        <f t="shared" si="2"/>
        <v>42</v>
      </c>
      <c r="K11" s="62">
        <v>1</v>
      </c>
      <c r="L11" s="3">
        <f t="shared" si="3"/>
        <v>47.5</v>
      </c>
      <c r="M11" s="3">
        <f t="shared" si="4"/>
        <v>70</v>
      </c>
      <c r="N11" s="3">
        <f t="shared" si="5"/>
        <v>70</v>
      </c>
    </row>
    <row r="12" spans="1:14">
      <c r="A12" t="s">
        <v>29</v>
      </c>
      <c r="B12" s="61">
        <v>4.55</v>
      </c>
      <c r="C12" s="61">
        <v>2.55</v>
      </c>
      <c r="D12" s="61">
        <v>2.55</v>
      </c>
      <c r="F12" s="62">
        <v>1</v>
      </c>
      <c r="G12" s="3">
        <f t="shared" si="0"/>
        <v>13.65</v>
      </c>
      <c r="H12" s="3">
        <f t="shared" si="1"/>
        <v>7.65</v>
      </c>
      <c r="I12" s="3">
        <f t="shared" si="2"/>
        <v>7.65</v>
      </c>
      <c r="K12" s="62">
        <v>1</v>
      </c>
      <c r="L12" s="3">
        <f t="shared" si="3"/>
        <v>22.75</v>
      </c>
      <c r="M12" s="3">
        <f t="shared" si="4"/>
        <v>12.75</v>
      </c>
      <c r="N12" s="3">
        <f t="shared" si="5"/>
        <v>12.75</v>
      </c>
    </row>
    <row r="13" spans="1:14">
      <c r="A13" t="s">
        <v>30</v>
      </c>
      <c r="B13" s="61">
        <v>4.2</v>
      </c>
      <c r="C13" s="61">
        <v>2.2</v>
      </c>
      <c r="D13" s="61">
        <v>2.2</v>
      </c>
      <c r="F13" s="62">
        <v>1</v>
      </c>
      <c r="G13" s="3">
        <f t="shared" si="0"/>
        <v>12.6</v>
      </c>
      <c r="H13" s="3">
        <f t="shared" si="1"/>
        <v>6.6</v>
      </c>
      <c r="I13" s="3">
        <f t="shared" si="2"/>
        <v>6.6</v>
      </c>
      <c r="K13" s="62">
        <v>2</v>
      </c>
      <c r="L13" s="3">
        <f t="shared" si="3"/>
        <v>21</v>
      </c>
      <c r="M13" s="3">
        <f t="shared" si="4"/>
        <v>11</v>
      </c>
      <c r="N13" s="3">
        <f t="shared" si="5"/>
        <v>11</v>
      </c>
    </row>
    <row r="14" spans="1:14">
      <c r="A14" t="s">
        <v>31</v>
      </c>
      <c r="B14" s="61">
        <v>3.9</v>
      </c>
      <c r="C14" s="61">
        <v>5</v>
      </c>
      <c r="D14" s="61">
        <v>5</v>
      </c>
      <c r="F14" s="62">
        <v>1</v>
      </c>
      <c r="G14" s="3">
        <f t="shared" si="0"/>
        <v>11.7</v>
      </c>
      <c r="H14" s="3">
        <f t="shared" si="1"/>
        <v>15</v>
      </c>
      <c r="I14" s="3">
        <f t="shared" si="2"/>
        <v>15</v>
      </c>
      <c r="K14" s="62"/>
      <c r="L14" s="3"/>
      <c r="M14" s="3"/>
      <c r="N14" s="3"/>
    </row>
    <row r="15" spans="1:14">
      <c r="A15" t="s">
        <v>32</v>
      </c>
      <c r="B15" s="61">
        <v>1</v>
      </c>
      <c r="C15" s="61">
        <v>2</v>
      </c>
      <c r="D15" s="61">
        <v>2</v>
      </c>
      <c r="F15" s="62">
        <v>1</v>
      </c>
      <c r="G15" s="3">
        <f t="shared" si="0"/>
        <v>3</v>
      </c>
      <c r="H15" s="3">
        <f t="shared" si="1"/>
        <v>6</v>
      </c>
      <c r="I15" s="3">
        <f t="shared" si="2"/>
        <v>6</v>
      </c>
      <c r="K15" s="62"/>
      <c r="L15" s="3"/>
      <c r="M15" s="3"/>
      <c r="N15" s="3"/>
    </row>
    <row r="16" spans="1:14">
      <c r="A16" t="s">
        <v>33</v>
      </c>
      <c r="B16" s="61">
        <v>1.75</v>
      </c>
      <c r="C16" s="61">
        <v>2</v>
      </c>
      <c r="D16" s="61">
        <v>2</v>
      </c>
      <c r="F16" s="62">
        <v>1</v>
      </c>
      <c r="G16" s="3">
        <f t="shared" si="0"/>
        <v>5.25</v>
      </c>
      <c r="H16" s="3">
        <f t="shared" si="1"/>
        <v>6</v>
      </c>
      <c r="I16" s="3">
        <f t="shared" si="2"/>
        <v>6</v>
      </c>
      <c r="K16" s="62"/>
      <c r="L16" s="3"/>
      <c r="M16" s="3"/>
      <c r="N16" s="3"/>
    </row>
    <row r="17" spans="1:14">
      <c r="A17" t="s">
        <v>34</v>
      </c>
      <c r="B17" s="61">
        <v>2</v>
      </c>
      <c r="C17" s="61">
        <v>1</v>
      </c>
      <c r="D17" s="61">
        <v>1</v>
      </c>
      <c r="F17" s="62">
        <v>1</v>
      </c>
      <c r="G17" s="3">
        <f t="shared" si="0"/>
        <v>6</v>
      </c>
      <c r="H17" s="3">
        <f t="shared" si="1"/>
        <v>3</v>
      </c>
      <c r="I17" s="3">
        <f t="shared" si="2"/>
        <v>3</v>
      </c>
      <c r="K17" s="62"/>
      <c r="L17" s="3"/>
      <c r="M17" s="3"/>
      <c r="N17" s="3"/>
    </row>
    <row r="18" spans="7:14">
      <c r="G18" t="s">
        <v>16</v>
      </c>
      <c r="H18" t="s">
        <v>17</v>
      </c>
      <c r="I18" t="s">
        <v>18</v>
      </c>
      <c r="L18" t="s">
        <v>16</v>
      </c>
      <c r="M18" t="s">
        <v>17</v>
      </c>
      <c r="N18" t="s">
        <v>18</v>
      </c>
    </row>
    <row r="19" spans="7:14">
      <c r="G19" s="26">
        <f>SUM(G3:G17)</f>
        <v>191.82</v>
      </c>
      <c r="H19" s="26">
        <f>SUM(H3:H17)</f>
        <v>373.17</v>
      </c>
      <c r="I19" s="26">
        <f>SUM(I3:I17)</f>
        <v>211.17</v>
      </c>
      <c r="L19" s="26">
        <f>SUM(L3:L13)</f>
        <v>276.45</v>
      </c>
      <c r="M19" s="26">
        <f>SUM(M3:M13)</f>
        <v>571.95</v>
      </c>
      <c r="N19" s="26">
        <f>SUM(N3:N13)</f>
        <v>301.95</v>
      </c>
    </row>
  </sheetData>
  <pageMargins left="0.75" right="0.75" top="1" bottom="1" header="0.5" footer="0.5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8"/>
  <sheetViews>
    <sheetView tabSelected="1" topLeftCell="A7" workbookViewId="0">
      <selection activeCell="E3" sqref="E3"/>
    </sheetView>
  </sheetViews>
  <sheetFormatPr defaultColWidth="11" defaultRowHeight="15.5" outlineLevelCol="4"/>
  <sheetData>
    <row r="2" spans="2:3">
      <c r="B2" t="s">
        <v>0</v>
      </c>
      <c r="C2" t="s">
        <v>1</v>
      </c>
    </row>
    <row r="3" spans="1:3">
      <c r="A3" s="55" t="s">
        <v>2</v>
      </c>
      <c r="B3" s="56"/>
      <c r="C3" s="56"/>
    </row>
    <row r="4" spans="1:3">
      <c r="A4" s="56" t="s">
        <v>3</v>
      </c>
      <c r="B4" s="57">
        <v>50</v>
      </c>
      <c r="C4" s="57">
        <v>90</v>
      </c>
    </row>
    <row r="5" spans="1:5">
      <c r="A5" s="56" t="s">
        <v>4</v>
      </c>
      <c r="B5" s="57">
        <v>5.5</v>
      </c>
      <c r="C5" s="57">
        <v>2</v>
      </c>
      <c r="E5" s="57">
        <v>5.5</v>
      </c>
    </row>
    <row r="6" spans="1:5">
      <c r="A6" s="56" t="s">
        <v>5</v>
      </c>
      <c r="B6" s="57">
        <v>7</v>
      </c>
      <c r="C6" s="57">
        <v>4.5</v>
      </c>
      <c r="E6" s="57">
        <v>7</v>
      </c>
    </row>
    <row r="7" spans="1:5">
      <c r="A7" s="56" t="s">
        <v>6</v>
      </c>
      <c r="B7" s="57">
        <v>3</v>
      </c>
      <c r="C7" s="57">
        <v>7</v>
      </c>
      <c r="E7" s="57">
        <v>3</v>
      </c>
    </row>
    <row r="8" spans="1:5">
      <c r="A8" s="56" t="s">
        <v>7</v>
      </c>
      <c r="B8" s="57">
        <v>3</v>
      </c>
      <c r="C8" s="57"/>
      <c r="E8" s="57">
        <v>3</v>
      </c>
    </row>
    <row r="9" spans="1:5">
      <c r="A9" s="56" t="s">
        <v>8</v>
      </c>
      <c r="B9" s="58">
        <f>SUM(B4:B8)</f>
        <v>68.5</v>
      </c>
      <c r="C9" s="58">
        <f>SUM(C4:C7)</f>
        <v>103.5</v>
      </c>
      <c r="E9" s="58">
        <f>SUM(E4:E8)</f>
        <v>18.5</v>
      </c>
    </row>
    <row r="11" spans="1:3">
      <c r="A11" s="44" t="s">
        <v>9</v>
      </c>
      <c r="B11" s="46"/>
      <c r="C11" s="46"/>
    </row>
    <row r="12" spans="1:3">
      <c r="A12" s="46" t="s">
        <v>10</v>
      </c>
      <c r="B12" s="59">
        <v>21</v>
      </c>
      <c r="C12" s="59">
        <v>11</v>
      </c>
    </row>
    <row r="13" spans="1:3">
      <c r="A13" s="46" t="s">
        <v>11</v>
      </c>
      <c r="B13" s="59"/>
      <c r="C13" s="59">
        <v>8</v>
      </c>
    </row>
    <row r="14" spans="1:3">
      <c r="A14" s="46" t="s">
        <v>12</v>
      </c>
      <c r="B14" s="59">
        <v>3</v>
      </c>
      <c r="C14" s="59"/>
    </row>
    <row r="15" spans="1:3">
      <c r="A15" s="46" t="s">
        <v>13</v>
      </c>
      <c r="B15" s="59">
        <f>SUM(B12:B14)</f>
        <v>24</v>
      </c>
      <c r="C15" s="59">
        <f>SUM(C12:C14)</f>
        <v>19</v>
      </c>
    </row>
    <row r="16" spans="1:3">
      <c r="A16" s="46" t="s">
        <v>14</v>
      </c>
      <c r="B16" s="59">
        <f>2*B15</f>
        <v>48</v>
      </c>
      <c r="C16" s="59">
        <f>2*C15</f>
        <v>38</v>
      </c>
    </row>
    <row r="17" spans="2:3">
      <c r="B17" t="s">
        <v>0</v>
      </c>
      <c r="C17" t="s">
        <v>1</v>
      </c>
    </row>
    <row r="18" spans="1:3">
      <c r="A18" s="46" t="s">
        <v>15</v>
      </c>
      <c r="B18" s="60">
        <f>B9+B16*12</f>
        <v>644.5</v>
      </c>
      <c r="C18" s="60">
        <f>C9+C16*12</f>
        <v>559.5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zoomScale="85" zoomScaleNormal="85" topLeftCell="A22" workbookViewId="0">
      <selection activeCell="I47" sqref="I47"/>
    </sheetView>
  </sheetViews>
  <sheetFormatPr defaultColWidth="11" defaultRowHeight="15.5" outlineLevelCol="3"/>
  <cols>
    <col min="1" max="1" width="24.5" customWidth="1"/>
    <col min="2" max="2" width="15.5" style="43" customWidth="1"/>
    <col min="3" max="3" width="18.5" style="43" customWidth="1"/>
    <col min="4" max="4" width="13.25" style="43" customWidth="1"/>
  </cols>
  <sheetData>
    <row r="1" spans="1:4">
      <c r="A1" t="s">
        <v>19</v>
      </c>
      <c r="B1" s="43" t="s">
        <v>37</v>
      </c>
      <c r="C1" s="43" t="s">
        <v>38</v>
      </c>
      <c r="D1" s="43" t="s">
        <v>39</v>
      </c>
    </row>
    <row r="5" spans="1:4">
      <c r="A5" s="44" t="s">
        <v>40</v>
      </c>
      <c r="B5" s="45"/>
      <c r="C5" s="45"/>
      <c r="D5" s="45"/>
    </row>
    <row r="6" spans="1:4">
      <c r="A6" s="46" t="s">
        <v>41</v>
      </c>
      <c r="B6" s="47">
        <v>280</v>
      </c>
      <c r="C6" s="47">
        <v>100</v>
      </c>
      <c r="D6" s="47">
        <v>280</v>
      </c>
    </row>
    <row r="7" spans="1:4">
      <c r="A7" s="46" t="s">
        <v>42</v>
      </c>
      <c r="B7" s="47">
        <v>18</v>
      </c>
      <c r="C7" s="47"/>
      <c r="D7" s="47"/>
    </row>
    <row r="8" spans="1:4">
      <c r="A8" s="46" t="s">
        <v>43</v>
      </c>
      <c r="B8" s="47">
        <v>25</v>
      </c>
      <c r="C8" s="47"/>
      <c r="D8" s="47"/>
    </row>
    <row r="9" spans="1:4">
      <c r="A9" s="46" t="s">
        <v>44</v>
      </c>
      <c r="B9" s="47">
        <v>15</v>
      </c>
      <c r="C9" s="47"/>
      <c r="D9" s="47"/>
    </row>
    <row r="10" spans="1:4">
      <c r="A10" s="46" t="s">
        <v>45</v>
      </c>
      <c r="B10" s="47">
        <v>9</v>
      </c>
      <c r="C10" s="47"/>
      <c r="D10" s="47"/>
    </row>
    <row r="11" spans="1:4">
      <c r="A11" s="46" t="s">
        <v>46</v>
      </c>
      <c r="B11" s="47"/>
      <c r="C11" s="47">
        <v>99</v>
      </c>
      <c r="D11" s="47"/>
    </row>
    <row r="12" spans="1:4">
      <c r="A12" s="46" t="s">
        <v>47</v>
      </c>
      <c r="B12" s="47"/>
      <c r="C12" s="47">
        <v>95</v>
      </c>
      <c r="D12" s="47"/>
    </row>
    <row r="13" spans="1:4">
      <c r="A13" s="46" t="s">
        <v>48</v>
      </c>
      <c r="B13" s="47"/>
      <c r="C13" s="47">
        <v>85</v>
      </c>
      <c r="D13" s="47"/>
    </row>
    <row r="14" spans="1:4">
      <c r="A14" s="46" t="s">
        <v>49</v>
      </c>
      <c r="B14" s="47"/>
      <c r="C14" s="47">
        <v>85</v>
      </c>
      <c r="D14" s="47"/>
    </row>
    <row r="15" spans="1:4">
      <c r="A15" s="46" t="s">
        <v>50</v>
      </c>
      <c r="B15" s="47"/>
      <c r="C15" s="47"/>
      <c r="D15" s="47">
        <v>555</v>
      </c>
    </row>
    <row r="16" spans="2:4">
      <c r="B16" s="48"/>
      <c r="C16" s="48"/>
      <c r="D16" s="48"/>
    </row>
    <row r="17" spans="1:4">
      <c r="A17" s="46" t="s">
        <v>51</v>
      </c>
      <c r="B17" s="47">
        <f>SUM(B6:B15)</f>
        <v>347</v>
      </c>
      <c r="C17" s="47">
        <f>SUM(C6:C15)</f>
        <v>464</v>
      </c>
      <c r="D17" s="47">
        <f>SUM(D6:D15)</f>
        <v>835</v>
      </c>
    </row>
    <row r="18" spans="1:4">
      <c r="A18" s="46" t="s">
        <v>52</v>
      </c>
      <c r="B18" s="49">
        <v>2</v>
      </c>
      <c r="C18" s="49">
        <v>2</v>
      </c>
      <c r="D18" s="49">
        <v>2</v>
      </c>
    </row>
    <row r="19" spans="1:4">
      <c r="A19" s="46" t="s">
        <v>53</v>
      </c>
      <c r="B19" s="47">
        <f>B18*B17</f>
        <v>694</v>
      </c>
      <c r="C19" s="47">
        <f>C18*C17</f>
        <v>928</v>
      </c>
      <c r="D19" s="47">
        <f>D18*D17</f>
        <v>1670</v>
      </c>
    </row>
    <row r="20" spans="2:4">
      <c r="B20" s="50"/>
      <c r="C20" s="50"/>
      <c r="D20" s="50"/>
    </row>
    <row r="21" spans="1:4">
      <c r="A21" s="51" t="s">
        <v>54</v>
      </c>
      <c r="B21" s="52"/>
      <c r="C21" s="52"/>
      <c r="D21" s="52"/>
    </row>
    <row r="22" spans="1:4">
      <c r="A22" s="53" t="s">
        <v>55</v>
      </c>
      <c r="B22" s="54">
        <v>140</v>
      </c>
      <c r="C22" s="54">
        <v>400</v>
      </c>
      <c r="D22" s="54">
        <v>0</v>
      </c>
    </row>
    <row r="23" spans="1:4">
      <c r="A23" s="53" t="s">
        <v>56</v>
      </c>
      <c r="B23" s="52">
        <v>2</v>
      </c>
      <c r="C23" s="52">
        <v>2</v>
      </c>
      <c r="D23" s="52">
        <v>2</v>
      </c>
    </row>
    <row r="24" spans="1:4">
      <c r="A24" s="53" t="s">
        <v>57</v>
      </c>
      <c r="B24" s="54">
        <f>B22*B23</f>
        <v>280</v>
      </c>
      <c r="C24" s="54">
        <f>C22*C23</f>
        <v>800</v>
      </c>
      <c r="D24" s="54">
        <f>D22*D23</f>
        <v>0</v>
      </c>
    </row>
    <row r="25" spans="2:4">
      <c r="B25" s="50"/>
      <c r="C25" s="50"/>
      <c r="D25" s="50"/>
    </row>
    <row r="26" spans="1:4">
      <c r="A26" t="s">
        <v>35</v>
      </c>
      <c r="B26" s="48">
        <f>B19+B24</f>
        <v>974</v>
      </c>
      <c r="C26" s="48">
        <f>C19+C24</f>
        <v>1728</v>
      </c>
      <c r="D26" s="48">
        <f>D19+D24</f>
        <v>1670</v>
      </c>
    </row>
  </sheetData>
  <pageMargins left="0.75" right="0.75" top="1" bottom="1" header="0.5" footer="0.5"/>
  <pageSetup paperSize="120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zoomScale="85" zoomScaleNormal="85" workbookViewId="0">
      <selection activeCell="B8" sqref="B8"/>
    </sheetView>
  </sheetViews>
  <sheetFormatPr defaultColWidth="11" defaultRowHeight="15.5"/>
  <cols>
    <col min="1" max="1" width="23.3333333333333" customWidth="1"/>
    <col min="4" max="4" width="11.5" customWidth="1"/>
    <col min="6" max="6" width="25.6666666666667" customWidth="1"/>
    <col min="7" max="7" width="14.6666666666667" customWidth="1"/>
    <col min="8" max="9" width="11.5" customWidth="1"/>
  </cols>
  <sheetData>
    <row r="1" spans="1:9">
      <c r="A1" t="s">
        <v>19</v>
      </c>
      <c r="B1" t="s">
        <v>58</v>
      </c>
      <c r="C1" t="s">
        <v>59</v>
      </c>
      <c r="D1" t="s">
        <v>60</v>
      </c>
      <c r="F1" t="s">
        <v>36</v>
      </c>
      <c r="G1" t="s">
        <v>58</v>
      </c>
      <c r="H1" t="s">
        <v>59</v>
      </c>
      <c r="I1" t="s">
        <v>60</v>
      </c>
    </row>
    <row r="2" spans="1:9">
      <c r="A2" t="s">
        <v>61</v>
      </c>
      <c r="B2" s="3">
        <v>29</v>
      </c>
      <c r="C2" s="3">
        <v>149</v>
      </c>
      <c r="D2" s="3">
        <v>549</v>
      </c>
      <c r="F2" t="s">
        <v>61</v>
      </c>
      <c r="G2" s="3">
        <v>29</v>
      </c>
      <c r="H2" s="3">
        <v>149</v>
      </c>
      <c r="I2" s="3">
        <v>549</v>
      </c>
    </row>
    <row r="3" spans="2:9">
      <c r="B3" s="3"/>
      <c r="C3" s="3"/>
      <c r="D3" s="3"/>
      <c r="G3" s="3"/>
      <c r="H3" s="3"/>
      <c r="I3" s="3"/>
    </row>
    <row r="4" spans="1:9">
      <c r="A4" t="s">
        <v>62</v>
      </c>
      <c r="B4" s="3">
        <v>80</v>
      </c>
      <c r="C4" s="3">
        <v>90</v>
      </c>
      <c r="D4" s="3">
        <v>370</v>
      </c>
      <c r="F4" t="s">
        <v>62</v>
      </c>
      <c r="G4" s="3">
        <v>40</v>
      </c>
      <c r="H4" s="3">
        <v>90</v>
      </c>
      <c r="I4" s="3">
        <v>370</v>
      </c>
    </row>
    <row r="5" spans="1:9">
      <c r="A5" t="s">
        <v>63</v>
      </c>
      <c r="B5" s="40">
        <v>200</v>
      </c>
      <c r="C5" s="40">
        <v>1000</v>
      </c>
      <c r="D5" s="40">
        <v>11000</v>
      </c>
      <c r="F5" t="s">
        <v>63</v>
      </c>
      <c r="G5" s="40">
        <v>200</v>
      </c>
      <c r="H5" s="40">
        <v>1000</v>
      </c>
      <c r="I5" s="40">
        <v>11000</v>
      </c>
    </row>
    <row r="6" spans="1:9">
      <c r="A6" t="s">
        <v>64</v>
      </c>
      <c r="B6" s="3">
        <f>B4/B5</f>
        <v>0.4</v>
      </c>
      <c r="C6" s="3">
        <f>C4/C5</f>
        <v>0.09</v>
      </c>
      <c r="D6" s="3">
        <f>D4/D5</f>
        <v>0.0336363636363636</v>
      </c>
      <c r="F6" t="s">
        <v>64</v>
      </c>
      <c r="G6" s="3">
        <f>G4/G5</f>
        <v>0.2</v>
      </c>
      <c r="H6" s="3">
        <f t="shared" ref="H6" si="0">H4/H5</f>
        <v>0.09</v>
      </c>
      <c r="I6" s="3">
        <f t="shared" ref="I6" si="1">I4/I5</f>
        <v>0.0336363636363636</v>
      </c>
    </row>
    <row r="7" spans="2:9">
      <c r="B7" s="3"/>
      <c r="C7" s="3"/>
      <c r="D7" s="3"/>
      <c r="G7" s="3"/>
      <c r="H7" s="3"/>
      <c r="I7" s="3"/>
    </row>
    <row r="8" spans="1:9">
      <c r="A8" t="s">
        <v>65</v>
      </c>
      <c r="B8" s="41">
        <f>15*50*5</f>
        <v>3750</v>
      </c>
      <c r="C8" s="41">
        <v>1000</v>
      </c>
      <c r="D8" s="41"/>
      <c r="F8" t="s">
        <v>65</v>
      </c>
      <c r="G8" s="41">
        <f>G19</f>
        <v>125000</v>
      </c>
      <c r="H8" s="41">
        <v>125000</v>
      </c>
      <c r="I8" s="41">
        <v>125000</v>
      </c>
    </row>
    <row r="9" spans="1:9">
      <c r="A9" t="s">
        <v>66</v>
      </c>
      <c r="B9" s="3">
        <v>5</v>
      </c>
      <c r="C9" s="3"/>
      <c r="D9" s="3"/>
      <c r="F9" t="s">
        <v>66</v>
      </c>
      <c r="G9" s="3">
        <f>G8*G6</f>
        <v>25000</v>
      </c>
      <c r="H9" s="3">
        <f t="shared" ref="H9" si="2">H8*H6</f>
        <v>11250</v>
      </c>
      <c r="I9" s="3">
        <f t="shared" ref="I9" si="3">I8*I6</f>
        <v>4204.54545454545</v>
      </c>
    </row>
    <row r="10" spans="1:9">
      <c r="A10" t="s">
        <v>67</v>
      </c>
      <c r="B10" s="41"/>
      <c r="F10" t="s">
        <v>67</v>
      </c>
      <c r="G10">
        <v>2</v>
      </c>
      <c r="H10">
        <v>2</v>
      </c>
      <c r="I10">
        <v>2</v>
      </c>
    </row>
    <row r="11" spans="3:9">
      <c r="C11" s="40"/>
      <c r="D11" s="40"/>
      <c r="H11" s="40"/>
      <c r="I11" s="40"/>
    </row>
    <row r="12" spans="1:9">
      <c r="A12" t="s">
        <v>68</v>
      </c>
      <c r="B12" s="26"/>
      <c r="C12" s="26"/>
      <c r="D12" s="26"/>
      <c r="F12" t="s">
        <v>68</v>
      </c>
      <c r="G12" s="26">
        <f>G9*G10</f>
        <v>50000</v>
      </c>
      <c r="H12" s="26">
        <f t="shared" ref="H12:I12" si="4">H9*H10</f>
        <v>22500</v>
      </c>
      <c r="I12" s="26">
        <f t="shared" si="4"/>
        <v>8409.09090909091</v>
      </c>
    </row>
    <row r="13" spans="2:9">
      <c r="B13" s="38" t="s">
        <v>58</v>
      </c>
      <c r="C13" s="38" t="s">
        <v>59</v>
      </c>
      <c r="D13" s="38" t="s">
        <v>60</v>
      </c>
      <c r="G13" s="38" t="s">
        <v>58</v>
      </c>
      <c r="H13" s="38" t="s">
        <v>59</v>
      </c>
      <c r="I13" s="38" t="s">
        <v>60</v>
      </c>
    </row>
    <row r="14" spans="1:9">
      <c r="A14" s="38" t="s">
        <v>69</v>
      </c>
      <c r="B14" s="42"/>
      <c r="C14" s="42"/>
      <c r="D14" s="42"/>
      <c r="F14" s="38" t="s">
        <v>69</v>
      </c>
      <c r="G14" s="42">
        <f>G2+G12</f>
        <v>50029</v>
      </c>
      <c r="H14" s="42">
        <f t="shared" ref="H14:I14" si="5">H2+H12</f>
        <v>22649</v>
      </c>
      <c r="I14" s="42">
        <f t="shared" si="5"/>
        <v>8958.09090909091</v>
      </c>
    </row>
    <row r="16" spans="1:7">
      <c r="A16" t="s">
        <v>70</v>
      </c>
      <c r="B16" s="40"/>
      <c r="F16" t="s">
        <v>70</v>
      </c>
      <c r="G16" s="40">
        <v>500</v>
      </c>
    </row>
    <row r="17" spans="1:7">
      <c r="A17" t="s">
        <v>71</v>
      </c>
      <c r="B17" s="40"/>
      <c r="F17" t="s">
        <v>71</v>
      </c>
      <c r="G17" s="40">
        <v>5</v>
      </c>
    </row>
    <row r="18" spans="1:7">
      <c r="A18" t="s">
        <v>72</v>
      </c>
      <c r="B18" s="40"/>
      <c r="F18" t="s">
        <v>72</v>
      </c>
      <c r="G18" s="40">
        <v>50</v>
      </c>
    </row>
    <row r="19" spans="1:7">
      <c r="A19" t="s">
        <v>73</v>
      </c>
      <c r="B19" s="40"/>
      <c r="F19" t="s">
        <v>73</v>
      </c>
      <c r="G19" s="40">
        <f>G16*G17*G18</f>
        <v>125000</v>
      </c>
    </row>
  </sheetData>
  <pageMargins left="0.75" right="0.75" top="1" bottom="1" header="0.5" footer="0.5"/>
  <pageSetup paperSize="1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N21" sqref="N21"/>
    </sheetView>
  </sheetViews>
  <sheetFormatPr defaultColWidth="11" defaultRowHeight="15.5"/>
  <cols>
    <col min="1" max="1" width="13.8333333333333" customWidth="1"/>
  </cols>
  <sheetData>
    <row r="1" spans="1:11">
      <c r="A1" t="s">
        <v>19</v>
      </c>
      <c r="B1" t="s">
        <v>74</v>
      </c>
      <c r="C1" t="s">
        <v>75</v>
      </c>
      <c r="D1" t="s">
        <v>76</v>
      </c>
      <c r="H1" t="s">
        <v>36</v>
      </c>
      <c r="I1" t="s">
        <v>74</v>
      </c>
      <c r="J1" t="s">
        <v>75</v>
      </c>
      <c r="K1" t="s">
        <v>76</v>
      </c>
    </row>
    <row r="2" spans="1:8">
      <c r="A2" t="s">
        <v>77</v>
      </c>
      <c r="H2" t="s">
        <v>77</v>
      </c>
    </row>
    <row r="3" spans="1:11">
      <c r="A3" s="34" t="s">
        <v>78</v>
      </c>
      <c r="B3" s="35">
        <v>0</v>
      </c>
      <c r="C3" s="35">
        <v>500</v>
      </c>
      <c r="D3" s="35">
        <v>0</v>
      </c>
      <c r="H3" s="34" t="s">
        <v>78</v>
      </c>
      <c r="I3" s="35">
        <v>0</v>
      </c>
      <c r="J3" s="35">
        <v>500</v>
      </c>
      <c r="K3" s="35">
        <v>0</v>
      </c>
    </row>
    <row r="7" spans="1:8">
      <c r="A7" t="s">
        <v>79</v>
      </c>
      <c r="H7" t="s">
        <v>79</v>
      </c>
    </row>
    <row r="8" spans="1:11">
      <c r="A8" s="1" t="s">
        <v>80</v>
      </c>
      <c r="B8" s="2">
        <v>19</v>
      </c>
      <c r="C8" s="2">
        <v>35</v>
      </c>
      <c r="D8" s="2">
        <v>55</v>
      </c>
      <c r="H8" s="1" t="s">
        <v>80</v>
      </c>
      <c r="I8" s="2">
        <v>19</v>
      </c>
      <c r="J8" s="2">
        <v>35</v>
      </c>
      <c r="K8" s="2">
        <v>55</v>
      </c>
    </row>
    <row r="9" spans="1:11">
      <c r="A9" s="1" t="s">
        <v>81</v>
      </c>
      <c r="B9" s="2">
        <v>30</v>
      </c>
      <c r="C9" s="2">
        <v>0</v>
      </c>
      <c r="D9" s="2">
        <v>0</v>
      </c>
      <c r="H9" s="1" t="s">
        <v>81</v>
      </c>
      <c r="I9" s="2">
        <v>30</v>
      </c>
      <c r="J9" s="2">
        <v>0</v>
      </c>
      <c r="K9" s="2">
        <v>0</v>
      </c>
    </row>
    <row r="10" spans="1:11">
      <c r="A10" s="1" t="s">
        <v>82</v>
      </c>
      <c r="B10" s="2">
        <v>9.5</v>
      </c>
      <c r="C10" s="2">
        <v>0</v>
      </c>
      <c r="D10" s="2">
        <v>0</v>
      </c>
      <c r="H10" s="1" t="s">
        <v>82</v>
      </c>
      <c r="I10" s="2">
        <v>9.5</v>
      </c>
      <c r="J10" s="2">
        <v>0</v>
      </c>
      <c r="K10" s="2">
        <v>0</v>
      </c>
    </row>
    <row r="11" spans="1:11">
      <c r="A11" s="1" t="s">
        <v>83</v>
      </c>
      <c r="B11" s="2">
        <v>40</v>
      </c>
      <c r="C11" s="2">
        <v>30</v>
      </c>
      <c r="D11" s="2">
        <v>10</v>
      </c>
      <c r="H11" s="1" t="s">
        <v>84</v>
      </c>
      <c r="I11" s="2">
        <v>0</v>
      </c>
      <c r="J11" s="2">
        <v>0</v>
      </c>
      <c r="K11" s="2">
        <v>0</v>
      </c>
    </row>
    <row r="13" spans="1:11">
      <c r="A13" s="36" t="s">
        <v>85</v>
      </c>
      <c r="B13" s="37">
        <f>SUM(B8:B11)</f>
        <v>98.5</v>
      </c>
      <c r="C13" s="37">
        <f t="shared" ref="C13:D13" si="0">SUM(C8:C11)</f>
        <v>65</v>
      </c>
      <c r="D13" s="37">
        <f t="shared" si="0"/>
        <v>65</v>
      </c>
      <c r="H13" s="36" t="s">
        <v>85</v>
      </c>
      <c r="I13" s="37">
        <f>SUM(I8:I11)</f>
        <v>58.5</v>
      </c>
      <c r="J13" s="37">
        <f t="shared" ref="J13:K13" si="1">SUM(J8:J11)</f>
        <v>35</v>
      </c>
      <c r="K13" s="37">
        <f t="shared" si="1"/>
        <v>55</v>
      </c>
    </row>
    <row r="15" spans="1:11">
      <c r="A15" s="38" t="s">
        <v>86</v>
      </c>
      <c r="B15" s="39">
        <f>B13*24+B3</f>
        <v>2364</v>
      </c>
      <c r="C15" s="39">
        <f t="shared" ref="C15:D15" si="2">C13*24+C3</f>
        <v>2060</v>
      </c>
      <c r="D15" s="39">
        <f t="shared" si="2"/>
        <v>1560</v>
      </c>
      <c r="H15" s="38" t="s">
        <v>86</v>
      </c>
      <c r="I15" s="39">
        <f>I13*24+I3</f>
        <v>1404</v>
      </c>
      <c r="J15" s="39">
        <f t="shared" ref="J15:K15" si="3">J13*24+J3</f>
        <v>1340</v>
      </c>
      <c r="K15" s="39">
        <f t="shared" si="3"/>
        <v>1320</v>
      </c>
    </row>
  </sheetData>
  <pageMargins left="0.75" right="0.75" top="1" bottom="1" header="0.5" footer="0.5"/>
  <pageSetup paperSize="1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J26" sqref="J26"/>
    </sheetView>
  </sheetViews>
  <sheetFormatPr defaultColWidth="11" defaultRowHeight="15.5"/>
  <cols>
    <col min="1" max="1" width="29.3333333333333" customWidth="1"/>
    <col min="2" max="2" width="11.5" customWidth="1"/>
    <col min="3" max="4" width="12.5" customWidth="1"/>
    <col min="6" max="6" width="18.1666666666667" customWidth="1"/>
    <col min="7" max="7" width="11.5" customWidth="1"/>
    <col min="8" max="9" width="12.5" customWidth="1"/>
  </cols>
  <sheetData>
    <row r="1" spans="1:9">
      <c r="A1" t="s">
        <v>19</v>
      </c>
      <c r="B1" t="s">
        <v>87</v>
      </c>
      <c r="C1" t="s">
        <v>88</v>
      </c>
      <c r="D1" t="s">
        <v>89</v>
      </c>
      <c r="F1" t="s">
        <v>36</v>
      </c>
      <c r="G1" t="s">
        <v>87</v>
      </c>
      <c r="H1" t="s">
        <v>88</v>
      </c>
      <c r="I1" t="s">
        <v>89</v>
      </c>
    </row>
    <row r="2" spans="1:6">
      <c r="A2" s="1" t="s">
        <v>77</v>
      </c>
      <c r="B2" s="1"/>
      <c r="C2" s="1"/>
      <c r="D2" s="1"/>
      <c r="F2" t="s">
        <v>90</v>
      </c>
    </row>
    <row r="3" spans="1:9">
      <c r="A3" s="1" t="s">
        <v>61</v>
      </c>
      <c r="B3" s="2"/>
      <c r="C3" s="2"/>
      <c r="D3" s="2"/>
      <c r="E3" s="3"/>
      <c r="F3" s="3" t="s">
        <v>91</v>
      </c>
      <c r="G3" s="3"/>
      <c r="H3" s="3"/>
      <c r="I3" s="3"/>
    </row>
    <row r="4" spans="1:9">
      <c r="A4" s="1" t="s">
        <v>82</v>
      </c>
      <c r="B4" s="2"/>
      <c r="C4" s="2"/>
      <c r="D4" s="2"/>
      <c r="E4" s="3"/>
      <c r="F4" s="3" t="s">
        <v>82</v>
      </c>
      <c r="G4" s="3"/>
      <c r="H4" s="3"/>
      <c r="I4" s="3"/>
    </row>
    <row r="5" spans="2:9">
      <c r="B5" s="3"/>
      <c r="C5" s="3"/>
      <c r="D5" s="3"/>
      <c r="E5" s="3"/>
      <c r="F5" s="3"/>
      <c r="G5" s="3"/>
      <c r="H5" s="3"/>
      <c r="I5" s="3"/>
    </row>
    <row r="6" spans="1:9">
      <c r="A6" s="4" t="s">
        <v>92</v>
      </c>
      <c r="B6" s="5"/>
      <c r="C6" s="5"/>
      <c r="D6" s="6"/>
      <c r="E6" s="3"/>
      <c r="F6" s="3" t="s">
        <v>92</v>
      </c>
      <c r="G6" s="3"/>
      <c r="H6" s="3"/>
      <c r="I6" s="3"/>
    </row>
    <row r="7" spans="1:9">
      <c r="A7" s="7" t="s">
        <v>93</v>
      </c>
      <c r="B7" s="8"/>
      <c r="C7" s="8"/>
      <c r="D7" s="9"/>
      <c r="E7" s="3"/>
      <c r="F7" s="3" t="s">
        <v>93</v>
      </c>
      <c r="G7" s="3"/>
      <c r="H7" s="3"/>
      <c r="I7" s="3"/>
    </row>
    <row r="8" spans="1:4">
      <c r="A8" s="7" t="s">
        <v>94</v>
      </c>
      <c r="B8" s="10"/>
      <c r="C8" s="10"/>
      <c r="D8" s="11"/>
    </row>
    <row r="9" spans="1:4">
      <c r="A9" s="7" t="s">
        <v>95</v>
      </c>
      <c r="B9" s="10"/>
      <c r="C9" s="10"/>
      <c r="D9" s="11"/>
    </row>
    <row r="10" spans="1:4">
      <c r="A10" s="12"/>
      <c r="B10" s="13"/>
      <c r="C10" s="13"/>
      <c r="D10" s="14"/>
    </row>
    <row r="11" spans="1:4">
      <c r="A11" s="12"/>
      <c r="B11" s="13"/>
      <c r="C11" s="13"/>
      <c r="D11" s="14"/>
    </row>
    <row r="12" spans="1:9">
      <c r="A12" s="15" t="s">
        <v>96</v>
      </c>
      <c r="B12" s="16"/>
      <c r="C12" s="16"/>
      <c r="D12" s="17"/>
      <c r="F12" t="s">
        <v>97</v>
      </c>
      <c r="G12" s="3"/>
      <c r="H12" s="3"/>
      <c r="I12" s="3"/>
    </row>
    <row r="13" spans="1:9">
      <c r="A13" s="15" t="s">
        <v>98</v>
      </c>
      <c r="B13" s="18"/>
      <c r="C13" s="18"/>
      <c r="D13" s="19"/>
      <c r="F13" t="s">
        <v>99</v>
      </c>
      <c r="G13" s="20"/>
      <c r="H13" s="20"/>
      <c r="I13" s="20"/>
    </row>
    <row r="14" spans="1:6">
      <c r="A14" s="15" t="s">
        <v>100</v>
      </c>
      <c r="B14" s="21"/>
      <c r="C14" s="21"/>
      <c r="D14" s="22"/>
      <c r="F14" t="s">
        <v>100</v>
      </c>
    </row>
    <row r="15" spans="1:6">
      <c r="A15" s="15" t="s">
        <v>101</v>
      </c>
      <c r="B15" s="21"/>
      <c r="C15" s="21"/>
      <c r="D15" s="22"/>
      <c r="F15" t="s">
        <v>102</v>
      </c>
    </row>
    <row r="16" spans="1:4">
      <c r="A16" s="15" t="s">
        <v>103</v>
      </c>
      <c r="B16" s="21"/>
      <c r="C16" s="21"/>
      <c r="D16" s="22"/>
    </row>
    <row r="17" spans="1:4">
      <c r="A17" s="12"/>
      <c r="B17" s="13"/>
      <c r="C17" s="13"/>
      <c r="D17" s="14"/>
    </row>
    <row r="18" spans="1:9">
      <c r="A18" s="23" t="s">
        <v>104</v>
      </c>
      <c r="B18" s="24"/>
      <c r="C18" s="24"/>
      <c r="D18" s="25"/>
      <c r="F18" t="s">
        <v>105</v>
      </c>
      <c r="G18" s="26"/>
      <c r="H18" s="26"/>
      <c r="I18" s="26"/>
    </row>
    <row r="20" spans="1:4">
      <c r="A20" s="27" t="s">
        <v>106</v>
      </c>
      <c r="B20" s="27"/>
      <c r="C20" s="27"/>
      <c r="D20" s="27"/>
    </row>
    <row r="21" spans="1:4">
      <c r="A21" s="27" t="s">
        <v>107</v>
      </c>
      <c r="B21" s="27"/>
      <c r="C21" s="27"/>
      <c r="D21" s="27"/>
    </row>
    <row r="22" spans="1:6">
      <c r="A22" s="27" t="s">
        <v>108</v>
      </c>
      <c r="B22" s="27"/>
      <c r="C22" s="27"/>
      <c r="D22" s="27"/>
      <c r="F22" t="s">
        <v>109</v>
      </c>
    </row>
    <row r="24" spans="1:4">
      <c r="A24" s="28" t="s">
        <v>110</v>
      </c>
      <c r="B24" s="29"/>
      <c r="C24" s="29"/>
      <c r="D24" s="30"/>
    </row>
    <row r="25" spans="1:4">
      <c r="A25" s="12"/>
      <c r="B25" s="13"/>
      <c r="C25" s="13"/>
      <c r="D25" s="14"/>
    </row>
    <row r="26" spans="1:9">
      <c r="A26" s="31" t="s">
        <v>111</v>
      </c>
      <c r="B26" s="32"/>
      <c r="C26" s="32"/>
      <c r="D26" s="33"/>
      <c r="F26" t="s">
        <v>112</v>
      </c>
      <c r="G26" s="26"/>
      <c r="H26" s="26"/>
      <c r="I26" s="26"/>
    </row>
    <row r="27" spans="1:4">
      <c r="A27" s="12"/>
      <c r="B27" s="13" t="s">
        <v>87</v>
      </c>
      <c r="C27" s="13" t="s">
        <v>88</v>
      </c>
      <c r="D27" s="14" t="s">
        <v>89</v>
      </c>
    </row>
    <row r="28" spans="1:9">
      <c r="A28" s="23" t="s">
        <v>113</v>
      </c>
      <c r="B28" s="24"/>
      <c r="C28" s="24"/>
      <c r="D28" s="25"/>
      <c r="F28" t="s">
        <v>113</v>
      </c>
      <c r="G28" s="26"/>
      <c r="H28" s="26"/>
      <c r="I28" s="26"/>
    </row>
  </sheetData>
  <pageMargins left="0.75" right="0.75" top="1" bottom="1" header="0.5" footer="0.5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Cat or Dog (2)</vt:lpstr>
      <vt:lpstr>school supplies (2)</vt:lpstr>
      <vt:lpstr>school supplies</vt:lpstr>
      <vt:lpstr>Cat or Dog</vt:lpstr>
      <vt:lpstr>vacations</vt:lpstr>
      <vt:lpstr>Printers</vt:lpstr>
      <vt:lpstr>cell phones</vt:lpstr>
      <vt:lpstr>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zimmi</cp:lastModifiedBy>
  <dcterms:created xsi:type="dcterms:W3CDTF">2015-08-18T02:04:00Z</dcterms:created>
  <dcterms:modified xsi:type="dcterms:W3CDTF">2023-09-27T19:45:14Z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1DEF694CCDCA4E1B86C1CECA6273AC8E_13</vt:lpwstr>
  </property>
  <property fmtid="{D5CDD505-2E9C-101B-9397-08002B2CF9AE}" pid="3" name="KSOProductBuildVer">
    <vt:lpwstr>1033-12.2.0.13215</vt:lpwstr>
  </property>
</Properties>
</file>