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Payroll" sheetId="1" r:id="rId1"/>
  </sheets>
  <calcPr calcId="144525"/>
</workbook>
</file>

<file path=xl/sharedStrings.xml><?xml version="1.0" encoding="utf-8"?>
<sst xmlns="http://schemas.openxmlformats.org/spreadsheetml/2006/main" count="49" uniqueCount="49">
  <si>
    <t>Employee Payroll</t>
  </si>
  <si>
    <t>Rajesh</t>
  </si>
  <si>
    <t>House Worked</t>
  </si>
  <si>
    <t>Overtime Hour</t>
  </si>
  <si>
    <t>Pay</t>
  </si>
  <si>
    <t>Overtime Bonus</t>
  </si>
  <si>
    <t>Total Pay</t>
  </si>
  <si>
    <t>January Pay</t>
  </si>
  <si>
    <t>Last Name</t>
  </si>
  <si>
    <t>Frist Name</t>
  </si>
  <si>
    <t>Hourly Wage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</si>
  <si>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</si>
  <si>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</si>
  <si>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</si>
  <si>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</si>
  <si>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</si>
  <si>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</si>
  <si>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</si>
  <si>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</si>
  <si>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</si>
  <si>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</si>
  <si>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</si>
  <si>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</si>
  <si>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</si>
  <si>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</si>
  <si>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</si>
  <si>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</si>
  <si>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</si>
  <si>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</si>
  <si>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Penhold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</si>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</sst>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_-[$$-409]* #,##0.00_ ;_-[$$-409]* \-#,##0.00\ ;_-[$$-409]* &quot;-&quot;??_ ;_-@_ "/>
    <numFmt numFmtId="182" formatCode="0.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2" borderId="0" xfId="0" applyNumberFormat="1" applyFill="1">
      <alignment vertical="center"/>
    </xf>
    <xf numFmtId="18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182" fontId="0" fillId="0" borderId="0" xfId="0" applyNumberFormat="1">
      <alignment vertical="center"/>
    </xf>
    <xf numFmtId="180" fontId="0" fillId="3" borderId="0" xfId="0" applyNumberFormat="1" applyFill="1">
      <alignment vertical="center"/>
    </xf>
    <xf numFmtId="180" fontId="0" fillId="4" borderId="0" xfId="0" applyNumberFormat="1" applyFill="1">
      <alignment vertical="center"/>
    </xf>
    <xf numFmtId="0" fontId="0" fillId="3" borderId="0" xfId="0" applyFill="1">
      <alignment vertical="center"/>
    </xf>
    <xf numFmtId="181" fontId="0" fillId="4" borderId="0" xfId="0" applyNumberFormat="1" applyFill="1">
      <alignment vertical="center"/>
    </xf>
    <xf numFmtId="180" fontId="0" fillId="5" borderId="0" xfId="0" applyNumberFormat="1" applyFill="1">
      <alignment vertical="center"/>
    </xf>
    <xf numFmtId="180" fontId="0" fillId="6" borderId="0" xfId="0" applyNumberFormat="1" applyFill="1">
      <alignment vertical="center"/>
    </xf>
    <xf numFmtId="181" fontId="0" fillId="5" borderId="0" xfId="0" applyNumberFormat="1" applyFill="1">
      <alignment vertical="center"/>
    </xf>
    <xf numFmtId="181" fontId="0" fillId="6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D25"/>
  <sheetViews>
    <sheetView tabSelected="1" zoomScale="40" zoomScaleNormal="40" topLeftCell="J1" workbookViewId="0">
      <selection activeCell="AF24" sqref="AF24"/>
    </sheetView>
  </sheetViews>
  <sheetFormatPr defaultColWidth="8.72727272727273" defaultRowHeight="14.5"/>
  <cols>
    <col min="1" max="1" width="11.4545454545455" customWidth="1"/>
    <col min="2" max="2" width="10.1818181818182" customWidth="1"/>
    <col min="3" max="3" width="12.2727272727273" customWidth="1"/>
    <col min="4" max="4" width="13.1818181818182" customWidth="1"/>
    <col min="6" max="6" width="13.2727272727273" style="1"/>
    <col min="7" max="8" width="11.6363636363636" style="1"/>
    <col min="9" max="9" width="13.1818181818182" customWidth="1"/>
    <col min="10" max="13" width="11.6363636363636" style="1"/>
    <col min="14" max="14" width="12.8181818181818" style="1"/>
    <col min="15" max="18" width="11.6363636363636" style="1"/>
    <col min="19" max="23" width="14.3636363636364" customWidth="1"/>
    <col min="24" max="24" width="10.5454545454545"/>
    <col min="25" max="25" width="12.7181818181818" customWidth="1"/>
    <col min="26" max="26" width="11.6545454545455" customWidth="1"/>
    <col min="27" max="27" width="10.6909090909091" customWidth="1"/>
    <col min="28" max="28" width="10.9" customWidth="1"/>
    <col min="30" max="30" width="10.5454545454545"/>
  </cols>
  <sheetData>
    <row r="1" spans="1:3">
      <c r="A1" t="s">
        <v>0</v>
      </c>
      <c r="C1" t="s">
        <v>1</v>
      </c>
    </row>
    <row r="2" spans="4:30">
      <c r="D2" t="s">
        <v>2</v>
      </c>
      <c r="I2" t="s">
        <v>3</v>
      </c>
      <c r="N2" s="1" t="s">
        <v>4</v>
      </c>
      <c r="S2" t="s">
        <v>5</v>
      </c>
      <c r="X2" t="s">
        <v>6</v>
      </c>
      <c r="Y2"/>
      <c r="AD2" t="s">
        <v>7</v>
      </c>
    </row>
    <row r="3" spans="1:28">
      <c r="A3" t="s">
        <v>8</v>
      </c>
      <c r="B3" t="s">
        <v>9</v>
      </c>
      <c r="C3" t="s">
        <v>10</v>
      </c>
      <c r="D3" s="2">
        <v>44927</v>
      </c>
      <c r="E3" s="2">
        <v>44934</v>
      </c>
      <c r="F3" s="2">
        <v>44941</v>
      </c>
      <c r="G3" s="2">
        <v>44948</v>
      </c>
      <c r="H3" s="2">
        <v>44955</v>
      </c>
      <c r="I3" s="7">
        <v>44927</v>
      </c>
      <c r="J3" s="7">
        <v>44934</v>
      </c>
      <c r="K3" s="7">
        <v>44941</v>
      </c>
      <c r="L3" s="7">
        <v>44948</v>
      </c>
      <c r="M3" s="7">
        <v>44955</v>
      </c>
      <c r="N3" s="8">
        <v>44927</v>
      </c>
      <c r="O3" s="8">
        <v>44934</v>
      </c>
      <c r="P3" s="8">
        <v>44941</v>
      </c>
      <c r="Q3" s="8">
        <v>44948</v>
      </c>
      <c r="R3" s="8">
        <v>44955</v>
      </c>
      <c r="S3" s="11">
        <v>44927</v>
      </c>
      <c r="T3" s="11">
        <v>44934</v>
      </c>
      <c r="U3" s="11">
        <v>44941</v>
      </c>
      <c r="V3" s="11">
        <v>44948</v>
      </c>
      <c r="W3" s="11">
        <v>44955</v>
      </c>
      <c r="X3" s="12">
        <v>44927</v>
      </c>
      <c r="Y3" s="12">
        <v>44934</v>
      </c>
      <c r="Z3" s="12">
        <v>44941</v>
      </c>
      <c r="AA3" s="12">
        <v>44948</v>
      </c>
      <c r="AB3" s="12">
        <v>44955</v>
      </c>
    </row>
    <row r="4" spans="1:30">
      <c r="A4" t="s">
        <v>11</v>
      </c>
      <c r="B4" t="s">
        <v>12</v>
      </c>
      <c r="C4" s="3">
        <v>15.9</v>
      </c>
      <c r="D4" s="4">
        <v>40</v>
      </c>
      <c r="E4" s="4">
        <v>42</v>
      </c>
      <c r="F4" s="5">
        <v>39</v>
      </c>
      <c r="G4" s="5">
        <v>30</v>
      </c>
      <c r="H4" s="5">
        <v>46</v>
      </c>
      <c r="I4" s="9">
        <f>IF(D4&gt;40,D4-40,0)</f>
        <v>0</v>
      </c>
      <c r="J4" s="9">
        <f>IF(E4&gt;40,E4-40,0)</f>
        <v>2</v>
      </c>
      <c r="K4" s="9">
        <f>IF(F4&gt;40,F4-40,0)</f>
        <v>0</v>
      </c>
      <c r="L4" s="9">
        <f>IF(G4&gt;40,G4-40,0)</f>
        <v>0</v>
      </c>
      <c r="M4" s="9">
        <f>IF(H4&gt;40,H4-40,0)</f>
        <v>6</v>
      </c>
      <c r="N4" s="10">
        <f>$C$4*D4</f>
        <v>636</v>
      </c>
      <c r="O4" s="10">
        <f>$C$4*E4</f>
        <v>667.8</v>
      </c>
      <c r="P4" s="10">
        <f>$C$4*F4</f>
        <v>620.1</v>
      </c>
      <c r="Q4" s="10">
        <f>$C$4*G4</f>
        <v>477</v>
      </c>
      <c r="R4" s="10">
        <f>$C$4*H4</f>
        <v>731.4</v>
      </c>
      <c r="S4" s="13">
        <f>0.5*$C$4*I4</f>
        <v>0</v>
      </c>
      <c r="T4" s="13">
        <f>0.5*$C$4*J4</f>
        <v>15.9</v>
      </c>
      <c r="U4" s="13">
        <f>0.5*$C$4*K4</f>
        <v>0</v>
      </c>
      <c r="V4" s="13">
        <f>0.5*$C$4*L4</f>
        <v>0</v>
      </c>
      <c r="W4" s="13">
        <f>0.5*$C$4*M4</f>
        <v>47.7</v>
      </c>
      <c r="X4" s="14">
        <f>N4+S4</f>
        <v>636</v>
      </c>
      <c r="Y4" s="14">
        <f t="shared" ref="X4:AB4" si="0">O4+T4</f>
        <v>683.7</v>
      </c>
      <c r="Z4" s="14">
        <f t="shared" si="0"/>
        <v>620.1</v>
      </c>
      <c r="AA4" s="14">
        <f t="shared" si="0"/>
        <v>477</v>
      </c>
      <c r="AB4" s="14">
        <f t="shared" si="0"/>
        <v>779.1</v>
      </c>
      <c r="AD4" s="3">
        <f>SUM(X4:AB4)</f>
        <v>3195.9</v>
      </c>
    </row>
    <row r="5" spans="1:30">
      <c r="A5" t="s">
        <v>13</v>
      </c>
      <c r="B5" t="s">
        <v>14</v>
      </c>
      <c r="C5" s="3">
        <v>10</v>
      </c>
      <c r="D5" s="4">
        <v>42</v>
      </c>
      <c r="E5" s="4">
        <v>41</v>
      </c>
      <c r="F5" s="5">
        <v>40</v>
      </c>
      <c r="G5" s="5">
        <v>38</v>
      </c>
      <c r="H5" s="5">
        <v>44</v>
      </c>
      <c r="I5" s="9">
        <f t="shared" ref="I5:I20" si="1">IF(D5&gt;40,D5-40,0)</f>
        <v>2</v>
      </c>
      <c r="J5" s="9">
        <f t="shared" ref="J5:J20" si="2">IF(E5&gt;40,E5-40,0)</f>
        <v>1</v>
      </c>
      <c r="K5" s="9">
        <f t="shared" ref="K5:K20" si="3">IF(F5&gt;40,F5-40,0)</f>
        <v>0</v>
      </c>
      <c r="L5" s="9">
        <f t="shared" ref="L5:L20" si="4">IF(G5&gt;40,G5-40,0)</f>
        <v>0</v>
      </c>
      <c r="M5" s="9">
        <f t="shared" ref="M5:M20" si="5">IF(H5&gt;40,H5-40,0)</f>
        <v>4</v>
      </c>
      <c r="N5" s="10">
        <f t="shared" ref="N5:N25" si="6">$C$4*D5</f>
        <v>667.8</v>
      </c>
      <c r="O5" s="10">
        <f>$C$4*E5</f>
        <v>651.9</v>
      </c>
      <c r="P5" s="10">
        <f>$C$4*F5</f>
        <v>636</v>
      </c>
      <c r="Q5" s="10">
        <f>$C$4*G5</f>
        <v>604.2</v>
      </c>
      <c r="R5" s="10">
        <f>$C$4*H5</f>
        <v>699.6</v>
      </c>
      <c r="S5" s="13">
        <f t="shared" ref="S5:S20" si="7">0.5*$C$4*I5</f>
        <v>15.9</v>
      </c>
      <c r="T5" s="13">
        <f t="shared" ref="T5:T20" si="8">0.5*$C$4*J5</f>
        <v>7.95</v>
      </c>
      <c r="U5" s="13">
        <f>0.5*$C$4*K5</f>
        <v>0</v>
      </c>
      <c r="V5" s="13">
        <f>0.5*$C$4*L5</f>
        <v>0</v>
      </c>
      <c r="W5" s="13">
        <f>0.5*$C$4*M5</f>
        <v>31.8</v>
      </c>
      <c r="X5" s="14">
        <f t="shared" ref="X5:X20" si="9">N5+S5</f>
        <v>683.7</v>
      </c>
      <c r="Y5" s="14">
        <f t="shared" ref="Y5:AB5" si="10">O5+T5</f>
        <v>659.85</v>
      </c>
      <c r="Z5" s="14">
        <f t="shared" si="10"/>
        <v>636</v>
      </c>
      <c r="AA5" s="14">
        <f t="shared" si="10"/>
        <v>604.2</v>
      </c>
      <c r="AB5" s="14">
        <f t="shared" si="10"/>
        <v>731.4</v>
      </c>
      <c r="AD5" s="3">
        <f t="shared" ref="AD5:AD20" si="11">SUM(X5:AB5)</f>
        <v>3315.15</v>
      </c>
    </row>
    <row r="6" spans="1:30">
      <c r="A6" t="s">
        <v>15</v>
      </c>
      <c r="B6" t="s">
        <v>16</v>
      </c>
      <c r="C6" s="3">
        <v>22.1</v>
      </c>
      <c r="D6" s="4">
        <v>49</v>
      </c>
      <c r="E6" s="4">
        <v>40</v>
      </c>
      <c r="F6" s="5">
        <v>33</v>
      </c>
      <c r="G6" s="5">
        <v>20</v>
      </c>
      <c r="H6" s="5">
        <v>18</v>
      </c>
      <c r="I6" s="9">
        <f t="shared" si="1"/>
        <v>9</v>
      </c>
      <c r="J6" s="9">
        <f t="shared" si="2"/>
        <v>0</v>
      </c>
      <c r="K6" s="9">
        <f t="shared" si="3"/>
        <v>0</v>
      </c>
      <c r="L6" s="9">
        <f t="shared" si="4"/>
        <v>0</v>
      </c>
      <c r="M6" s="9">
        <f t="shared" si="5"/>
        <v>0</v>
      </c>
      <c r="N6" s="10">
        <f t="shared" si="6"/>
        <v>779.1</v>
      </c>
      <c r="O6" s="10">
        <f>$C$4*E6</f>
        <v>636</v>
      </c>
      <c r="P6" s="10">
        <f>$C$4*F6</f>
        <v>524.7</v>
      </c>
      <c r="Q6" s="10">
        <f>$C$4*G6</f>
        <v>318</v>
      </c>
      <c r="R6" s="10">
        <f>$C$4*H6</f>
        <v>286.2</v>
      </c>
      <c r="S6" s="13">
        <f t="shared" si="7"/>
        <v>71.55</v>
      </c>
      <c r="T6" s="13">
        <f t="shared" si="8"/>
        <v>0</v>
      </c>
      <c r="U6" s="13">
        <f>0.5*$C$4*K6</f>
        <v>0</v>
      </c>
      <c r="V6" s="13">
        <f>0.5*$C$4*L6</f>
        <v>0</v>
      </c>
      <c r="W6" s="13">
        <f>0.5*$C$4*M6</f>
        <v>0</v>
      </c>
      <c r="X6" s="14">
        <f t="shared" si="9"/>
        <v>850.65</v>
      </c>
      <c r="Y6" s="14">
        <f t="shared" ref="Y6:AB6" si="12">O6+T6</f>
        <v>636</v>
      </c>
      <c r="Z6" s="14">
        <f t="shared" si="12"/>
        <v>524.7</v>
      </c>
      <c r="AA6" s="14">
        <f t="shared" si="12"/>
        <v>318</v>
      </c>
      <c r="AB6" s="14">
        <f t="shared" si="12"/>
        <v>286.2</v>
      </c>
      <c r="AD6" s="3">
        <f t="shared" si="11"/>
        <v>2615.55</v>
      </c>
    </row>
    <row r="7" spans="1:30">
      <c r="A7" t="s">
        <v>17</v>
      </c>
      <c r="B7" t="s">
        <v>18</v>
      </c>
      <c r="C7" s="3">
        <v>19.1</v>
      </c>
      <c r="D7" s="4">
        <v>41</v>
      </c>
      <c r="E7" s="4">
        <v>50</v>
      </c>
      <c r="F7" s="5">
        <v>47</v>
      </c>
      <c r="G7" s="5">
        <v>30</v>
      </c>
      <c r="H7" s="5">
        <v>39</v>
      </c>
      <c r="I7" s="9">
        <f t="shared" si="1"/>
        <v>1</v>
      </c>
      <c r="J7" s="9">
        <f t="shared" si="2"/>
        <v>10</v>
      </c>
      <c r="K7" s="9">
        <f t="shared" si="3"/>
        <v>7</v>
      </c>
      <c r="L7" s="9">
        <f t="shared" si="4"/>
        <v>0</v>
      </c>
      <c r="M7" s="9">
        <f t="shared" si="5"/>
        <v>0</v>
      </c>
      <c r="N7" s="10">
        <f t="shared" si="6"/>
        <v>651.9</v>
      </c>
      <c r="O7" s="10">
        <f>$C$4*E7</f>
        <v>795</v>
      </c>
      <c r="P7" s="10">
        <f>$C$4*F7</f>
        <v>747.3</v>
      </c>
      <c r="Q7" s="10">
        <f>$C$4*G7</f>
        <v>477</v>
      </c>
      <c r="R7" s="10">
        <f>$C$4*H7</f>
        <v>620.1</v>
      </c>
      <c r="S7" s="13">
        <f t="shared" si="7"/>
        <v>7.95</v>
      </c>
      <c r="T7" s="13">
        <f t="shared" si="8"/>
        <v>79.5</v>
      </c>
      <c r="U7" s="13">
        <f>0.5*$C$4*K7</f>
        <v>55.65</v>
      </c>
      <c r="V7" s="13">
        <f>0.5*$C$4*L7</f>
        <v>0</v>
      </c>
      <c r="W7" s="13">
        <f>0.5*$C$4*M7</f>
        <v>0</v>
      </c>
      <c r="X7" s="14">
        <f t="shared" si="9"/>
        <v>659.85</v>
      </c>
      <c r="Y7" s="14">
        <f t="shared" ref="Y7:AB7" si="13">O7+T7</f>
        <v>874.5</v>
      </c>
      <c r="Z7" s="14">
        <f t="shared" si="13"/>
        <v>802.95</v>
      </c>
      <c r="AA7" s="14">
        <f t="shared" si="13"/>
        <v>477</v>
      </c>
      <c r="AB7" s="14">
        <f t="shared" si="13"/>
        <v>620.1</v>
      </c>
      <c r="AD7" s="3">
        <f t="shared" si="11"/>
        <v>3434.4</v>
      </c>
    </row>
    <row r="8" spans="1:30">
      <c r="A8" t="s">
        <v>19</v>
      </c>
      <c r="B8" t="s">
        <v>20</v>
      </c>
      <c r="C8" s="3">
        <v>6.9</v>
      </c>
      <c r="D8" s="4">
        <v>39</v>
      </c>
      <c r="E8" s="4">
        <v>51</v>
      </c>
      <c r="F8" s="5">
        <v>42</v>
      </c>
      <c r="G8" s="5">
        <v>40</v>
      </c>
      <c r="H8" s="5">
        <v>40</v>
      </c>
      <c r="I8" s="9">
        <f t="shared" si="1"/>
        <v>0</v>
      </c>
      <c r="J8" s="9">
        <f t="shared" si="2"/>
        <v>11</v>
      </c>
      <c r="K8" s="9">
        <f t="shared" si="3"/>
        <v>2</v>
      </c>
      <c r="L8" s="9">
        <f t="shared" si="4"/>
        <v>0</v>
      </c>
      <c r="M8" s="9">
        <f t="shared" si="5"/>
        <v>0</v>
      </c>
      <c r="N8" s="10">
        <f t="shared" si="6"/>
        <v>620.1</v>
      </c>
      <c r="O8" s="10">
        <f>$C$4*E8</f>
        <v>810.9</v>
      </c>
      <c r="P8" s="10">
        <f>$C$4*F8</f>
        <v>667.8</v>
      </c>
      <c r="Q8" s="10">
        <f>$C$4*G8</f>
        <v>636</v>
      </c>
      <c r="R8" s="10">
        <f>$C$4*H8</f>
        <v>636</v>
      </c>
      <c r="S8" s="13">
        <f t="shared" si="7"/>
        <v>0</v>
      </c>
      <c r="T8" s="13">
        <f t="shared" si="8"/>
        <v>87.45</v>
      </c>
      <c r="U8" s="13">
        <f>0.5*$C$4*K8</f>
        <v>15.9</v>
      </c>
      <c r="V8" s="13">
        <f>0.5*$C$4*L8</f>
        <v>0</v>
      </c>
      <c r="W8" s="13">
        <f>0.5*$C$4*M8</f>
        <v>0</v>
      </c>
      <c r="X8" s="14">
        <f t="shared" si="9"/>
        <v>620.1</v>
      </c>
      <c r="Y8" s="14">
        <f t="shared" ref="Y8:AB8" si="14">O8+T8</f>
        <v>898.35</v>
      </c>
      <c r="Z8" s="14">
        <f t="shared" si="14"/>
        <v>683.7</v>
      </c>
      <c r="AA8" s="14">
        <f t="shared" si="14"/>
        <v>636</v>
      </c>
      <c r="AB8" s="14">
        <f t="shared" si="14"/>
        <v>636</v>
      </c>
      <c r="AD8" s="3">
        <f t="shared" si="11"/>
        <v>3474.15</v>
      </c>
    </row>
    <row r="9" spans="1:30">
      <c r="A9" t="s">
        <v>21</v>
      </c>
      <c r="B9" t="s">
        <v>22</v>
      </c>
      <c r="C9" s="3">
        <v>14.2</v>
      </c>
      <c r="D9" s="4">
        <v>44</v>
      </c>
      <c r="E9" s="4">
        <v>52</v>
      </c>
      <c r="F9" s="5">
        <v>42</v>
      </c>
      <c r="G9" s="5">
        <v>40</v>
      </c>
      <c r="H9" s="5">
        <v>20</v>
      </c>
      <c r="I9" s="9">
        <f t="shared" si="1"/>
        <v>4</v>
      </c>
      <c r="J9" s="9">
        <f t="shared" si="2"/>
        <v>12</v>
      </c>
      <c r="K9" s="9">
        <f t="shared" si="3"/>
        <v>2</v>
      </c>
      <c r="L9" s="9">
        <f t="shared" si="4"/>
        <v>0</v>
      </c>
      <c r="M9" s="9">
        <f t="shared" si="5"/>
        <v>0</v>
      </c>
      <c r="N9" s="10">
        <f t="shared" si="6"/>
        <v>699.6</v>
      </c>
      <c r="O9" s="10">
        <f>$C$4*E9</f>
        <v>826.8</v>
      </c>
      <c r="P9" s="10">
        <f>$C$4*F9</f>
        <v>667.8</v>
      </c>
      <c r="Q9" s="10">
        <f>$C$4*G9</f>
        <v>636</v>
      </c>
      <c r="R9" s="10">
        <f>$C$4*H9</f>
        <v>318</v>
      </c>
      <c r="S9" s="13">
        <f t="shared" si="7"/>
        <v>31.8</v>
      </c>
      <c r="T9" s="13">
        <f t="shared" si="8"/>
        <v>95.4</v>
      </c>
      <c r="U9" s="13">
        <f>0.5*$C$4*K9</f>
        <v>15.9</v>
      </c>
      <c r="V9" s="13">
        <f>0.5*$C$4*L9</f>
        <v>0</v>
      </c>
      <c r="W9" s="13">
        <f>0.5*$C$4*M9</f>
        <v>0</v>
      </c>
      <c r="X9" s="14">
        <f t="shared" si="9"/>
        <v>731.4</v>
      </c>
      <c r="Y9" s="14">
        <f t="shared" ref="Y9:AB9" si="15">O9+T9</f>
        <v>922.2</v>
      </c>
      <c r="Z9" s="14">
        <f t="shared" si="15"/>
        <v>683.7</v>
      </c>
      <c r="AA9" s="14">
        <f t="shared" si="15"/>
        <v>636</v>
      </c>
      <c r="AB9" s="14">
        <f t="shared" si="15"/>
        <v>318</v>
      </c>
      <c r="AD9" s="3">
        <f t="shared" si="11"/>
        <v>3291.3</v>
      </c>
    </row>
    <row r="10" spans="1:30">
      <c r="A10" t="s">
        <v>23</v>
      </c>
      <c r="B10" t="s">
        <v>24</v>
      </c>
      <c r="C10" s="3">
        <v>18</v>
      </c>
      <c r="D10" s="4">
        <v>55</v>
      </c>
      <c r="E10" s="4">
        <v>60</v>
      </c>
      <c r="F10" s="5">
        <v>45</v>
      </c>
      <c r="G10" s="5">
        <v>40</v>
      </c>
      <c r="H10" s="5">
        <v>49</v>
      </c>
      <c r="I10" s="9">
        <f t="shared" si="1"/>
        <v>15</v>
      </c>
      <c r="J10" s="9">
        <f t="shared" si="2"/>
        <v>20</v>
      </c>
      <c r="K10" s="9">
        <f t="shared" si="3"/>
        <v>5</v>
      </c>
      <c r="L10" s="9">
        <f t="shared" si="4"/>
        <v>0</v>
      </c>
      <c r="M10" s="9">
        <f t="shared" si="5"/>
        <v>9</v>
      </c>
      <c r="N10" s="10">
        <f t="shared" si="6"/>
        <v>874.5</v>
      </c>
      <c r="O10" s="10">
        <f>$C$4*E10</f>
        <v>954</v>
      </c>
      <c r="P10" s="10">
        <f>$C$4*F10</f>
        <v>715.5</v>
      </c>
      <c r="Q10" s="10">
        <f>$C$4*G10</f>
        <v>636</v>
      </c>
      <c r="R10" s="10">
        <f>$C$4*H10</f>
        <v>779.1</v>
      </c>
      <c r="S10" s="13">
        <f t="shared" si="7"/>
        <v>119.25</v>
      </c>
      <c r="T10" s="13">
        <f t="shared" si="8"/>
        <v>159</v>
      </c>
      <c r="U10" s="13">
        <f>0.5*$C$4*K10</f>
        <v>39.75</v>
      </c>
      <c r="V10" s="13">
        <f>0.5*$C$4*L10</f>
        <v>0</v>
      </c>
      <c r="W10" s="13">
        <f>0.5*$C$4*M10</f>
        <v>71.55</v>
      </c>
      <c r="X10" s="14">
        <f t="shared" si="9"/>
        <v>993.75</v>
      </c>
      <c r="Y10" s="14">
        <f t="shared" ref="Y10:AB10" si="16">O10+T10</f>
        <v>1113</v>
      </c>
      <c r="Z10" s="14">
        <f t="shared" si="16"/>
        <v>755.25</v>
      </c>
      <c r="AA10" s="14">
        <f t="shared" si="16"/>
        <v>636</v>
      </c>
      <c r="AB10" s="14">
        <f t="shared" si="16"/>
        <v>850.65</v>
      </c>
      <c r="AD10" s="3">
        <f t="shared" si="11"/>
        <v>4348.65</v>
      </c>
    </row>
    <row r="11" spans="1:30">
      <c r="A11" t="s">
        <v>25</v>
      </c>
      <c r="B11" t="s">
        <v>26</v>
      </c>
      <c r="C11" s="3">
        <v>17.5</v>
      </c>
      <c r="D11" s="4">
        <v>33</v>
      </c>
      <c r="E11" s="4">
        <v>22</v>
      </c>
      <c r="F11" s="5">
        <v>54</v>
      </c>
      <c r="G11" s="5">
        <v>40</v>
      </c>
      <c r="H11" s="5">
        <v>20</v>
      </c>
      <c r="I11" s="9">
        <f t="shared" si="1"/>
        <v>0</v>
      </c>
      <c r="J11" s="9">
        <f t="shared" si="2"/>
        <v>0</v>
      </c>
      <c r="K11" s="9">
        <f t="shared" si="3"/>
        <v>14</v>
      </c>
      <c r="L11" s="9">
        <f t="shared" si="4"/>
        <v>0</v>
      </c>
      <c r="M11" s="9">
        <f t="shared" si="5"/>
        <v>0</v>
      </c>
      <c r="N11" s="10">
        <f t="shared" si="6"/>
        <v>524.7</v>
      </c>
      <c r="O11" s="10">
        <f>$C$4*E11</f>
        <v>349.8</v>
      </c>
      <c r="P11" s="10">
        <f>$C$4*F11</f>
        <v>858.6</v>
      </c>
      <c r="Q11" s="10">
        <f>$C$4*G11</f>
        <v>636</v>
      </c>
      <c r="R11" s="10">
        <f>$C$4*H11</f>
        <v>318</v>
      </c>
      <c r="S11" s="13">
        <f t="shared" si="7"/>
        <v>0</v>
      </c>
      <c r="T11" s="13">
        <f t="shared" si="8"/>
        <v>0</v>
      </c>
      <c r="U11" s="13">
        <f>0.5*$C$4*K11</f>
        <v>111.3</v>
      </c>
      <c r="V11" s="13">
        <f>0.5*$C$4*L11</f>
        <v>0</v>
      </c>
      <c r="W11" s="13">
        <f>0.5*$C$4*M11</f>
        <v>0</v>
      </c>
      <c r="X11" s="14">
        <f t="shared" si="9"/>
        <v>524.7</v>
      </c>
      <c r="Y11" s="14">
        <f t="shared" ref="Y11:AB11" si="17">O11+T11</f>
        <v>349.8</v>
      </c>
      <c r="Z11" s="14">
        <f t="shared" si="17"/>
        <v>969.9</v>
      </c>
      <c r="AA11" s="14">
        <f t="shared" si="17"/>
        <v>636</v>
      </c>
      <c r="AB11" s="14">
        <f t="shared" si="17"/>
        <v>318</v>
      </c>
      <c r="AD11" s="3">
        <f t="shared" si="11"/>
        <v>2798.4</v>
      </c>
    </row>
    <row r="12" spans="1:30">
      <c r="A12" t="s">
        <v>27</v>
      </c>
      <c r="B12" t="s">
        <v>28</v>
      </c>
      <c r="C12" s="3">
        <v>14.7</v>
      </c>
      <c r="D12" s="4">
        <v>29</v>
      </c>
      <c r="E12" s="4">
        <v>40</v>
      </c>
      <c r="F12" s="5">
        <v>42</v>
      </c>
      <c r="G12" s="5">
        <v>40</v>
      </c>
      <c r="H12" s="5">
        <v>40</v>
      </c>
      <c r="I12" s="9">
        <f t="shared" si="1"/>
        <v>0</v>
      </c>
      <c r="J12" s="9">
        <f t="shared" si="2"/>
        <v>0</v>
      </c>
      <c r="K12" s="9">
        <f t="shared" si="3"/>
        <v>2</v>
      </c>
      <c r="L12" s="9">
        <f t="shared" si="4"/>
        <v>0</v>
      </c>
      <c r="M12" s="9">
        <f t="shared" si="5"/>
        <v>0</v>
      </c>
      <c r="N12" s="10">
        <f t="shared" si="6"/>
        <v>461.1</v>
      </c>
      <c r="O12" s="10">
        <f>$C$4*E12</f>
        <v>636</v>
      </c>
      <c r="P12" s="10">
        <f>$C$4*F12</f>
        <v>667.8</v>
      </c>
      <c r="Q12" s="10">
        <f>$C$4*G12</f>
        <v>636</v>
      </c>
      <c r="R12" s="10">
        <f>$C$4*H12</f>
        <v>636</v>
      </c>
      <c r="S12" s="13">
        <f t="shared" si="7"/>
        <v>0</v>
      </c>
      <c r="T12" s="13">
        <f t="shared" si="8"/>
        <v>0</v>
      </c>
      <c r="U12" s="13">
        <f>0.5*$C$4*K12</f>
        <v>15.9</v>
      </c>
      <c r="V12" s="13">
        <f>0.5*$C$4*L12</f>
        <v>0</v>
      </c>
      <c r="W12" s="13">
        <f>0.5*$C$4*M12</f>
        <v>0</v>
      </c>
      <c r="X12" s="14">
        <f t="shared" si="9"/>
        <v>461.1</v>
      </c>
      <c r="Y12" s="14">
        <f t="shared" ref="Y12:AB12" si="18">O12+T12</f>
        <v>636</v>
      </c>
      <c r="Z12" s="14">
        <f t="shared" si="18"/>
        <v>683.7</v>
      </c>
      <c r="AA12" s="14">
        <f t="shared" si="18"/>
        <v>636</v>
      </c>
      <c r="AB12" s="14">
        <f t="shared" si="18"/>
        <v>636</v>
      </c>
      <c r="AD12" s="3">
        <f t="shared" si="11"/>
        <v>3052.8</v>
      </c>
    </row>
    <row r="13" spans="1:30">
      <c r="A13" t="s">
        <v>29</v>
      </c>
      <c r="B13" t="s">
        <v>30</v>
      </c>
      <c r="C13" s="3">
        <v>13.9</v>
      </c>
      <c r="D13" s="4">
        <v>40</v>
      </c>
      <c r="E13" s="4">
        <v>40</v>
      </c>
      <c r="F13" s="5">
        <v>42</v>
      </c>
      <c r="G13" s="5">
        <v>40</v>
      </c>
      <c r="H13" s="5">
        <v>40</v>
      </c>
      <c r="I13" s="9">
        <f t="shared" si="1"/>
        <v>0</v>
      </c>
      <c r="J13" s="9">
        <f t="shared" si="2"/>
        <v>0</v>
      </c>
      <c r="K13" s="9">
        <f t="shared" si="3"/>
        <v>2</v>
      </c>
      <c r="L13" s="9">
        <f t="shared" si="4"/>
        <v>0</v>
      </c>
      <c r="M13" s="9">
        <f t="shared" si="5"/>
        <v>0</v>
      </c>
      <c r="N13" s="10">
        <f t="shared" si="6"/>
        <v>636</v>
      </c>
      <c r="O13" s="10">
        <f>$C$4*E13</f>
        <v>636</v>
      </c>
      <c r="P13" s="10">
        <f>$C$4*F13</f>
        <v>667.8</v>
      </c>
      <c r="Q13" s="10">
        <f>$C$4*G13</f>
        <v>636</v>
      </c>
      <c r="R13" s="10">
        <f>$C$4*H13</f>
        <v>636</v>
      </c>
      <c r="S13" s="13">
        <f t="shared" si="7"/>
        <v>0</v>
      </c>
      <c r="T13" s="13">
        <f t="shared" si="8"/>
        <v>0</v>
      </c>
      <c r="U13" s="13">
        <f>0.5*$C$4*K13</f>
        <v>15.9</v>
      </c>
      <c r="V13" s="13">
        <f>0.5*$C$4*L13</f>
        <v>0</v>
      </c>
      <c r="W13" s="13">
        <f>0.5*$C$4*M13</f>
        <v>0</v>
      </c>
      <c r="X13" s="14">
        <f t="shared" si="9"/>
        <v>636</v>
      </c>
      <c r="Y13" s="14">
        <f t="shared" ref="Y13:AB13" si="19">O13+T13</f>
        <v>636</v>
      </c>
      <c r="Z13" s="14">
        <f t="shared" si="19"/>
        <v>683.7</v>
      </c>
      <c r="AA13" s="14">
        <f t="shared" si="19"/>
        <v>636</v>
      </c>
      <c r="AB13" s="14">
        <f t="shared" si="19"/>
        <v>636</v>
      </c>
      <c r="AD13" s="3">
        <f t="shared" si="11"/>
        <v>3227.7</v>
      </c>
    </row>
    <row r="14" spans="1:30">
      <c r="A14" t="s">
        <v>31</v>
      </c>
      <c r="B14" t="s">
        <v>32</v>
      </c>
      <c r="C14" s="3">
        <v>11.2</v>
      </c>
      <c r="D14" s="4">
        <v>40</v>
      </c>
      <c r="E14" s="4">
        <v>40</v>
      </c>
      <c r="F14" s="5">
        <v>42</v>
      </c>
      <c r="G14" s="5">
        <v>39</v>
      </c>
      <c r="H14" s="5">
        <v>40</v>
      </c>
      <c r="I14" s="9">
        <f t="shared" si="1"/>
        <v>0</v>
      </c>
      <c r="J14" s="9">
        <f t="shared" si="2"/>
        <v>0</v>
      </c>
      <c r="K14" s="9">
        <f t="shared" si="3"/>
        <v>2</v>
      </c>
      <c r="L14" s="9">
        <f t="shared" si="4"/>
        <v>0</v>
      </c>
      <c r="M14" s="9">
        <f t="shared" si="5"/>
        <v>0</v>
      </c>
      <c r="N14" s="10">
        <f t="shared" si="6"/>
        <v>636</v>
      </c>
      <c r="O14" s="10">
        <f>$C$4*E14</f>
        <v>636</v>
      </c>
      <c r="P14" s="10">
        <f>$C$4*F14</f>
        <v>667.8</v>
      </c>
      <c r="Q14" s="10">
        <f>$C$4*G14</f>
        <v>620.1</v>
      </c>
      <c r="R14" s="10">
        <f>$C$4*H14</f>
        <v>636</v>
      </c>
      <c r="S14" s="13">
        <f t="shared" si="7"/>
        <v>0</v>
      </c>
      <c r="T14" s="13">
        <f t="shared" si="8"/>
        <v>0</v>
      </c>
      <c r="U14" s="13">
        <f>0.5*$C$4*K14</f>
        <v>15.9</v>
      </c>
      <c r="V14" s="13">
        <f>0.5*$C$4*L14</f>
        <v>0</v>
      </c>
      <c r="W14" s="13">
        <f>0.5*$C$4*M14</f>
        <v>0</v>
      </c>
      <c r="X14" s="14">
        <f t="shared" si="9"/>
        <v>636</v>
      </c>
      <c r="Y14" s="14">
        <f t="shared" ref="Y14:AB14" si="20">O14+T14</f>
        <v>636</v>
      </c>
      <c r="Z14" s="14">
        <f t="shared" si="20"/>
        <v>683.7</v>
      </c>
      <c r="AA14" s="14">
        <f t="shared" si="20"/>
        <v>620.1</v>
      </c>
      <c r="AB14" s="14">
        <f t="shared" si="20"/>
        <v>636</v>
      </c>
      <c r="AD14" s="3">
        <f t="shared" si="11"/>
        <v>3211.8</v>
      </c>
    </row>
    <row r="15" spans="1:30">
      <c r="A15" t="s">
        <v>33</v>
      </c>
      <c r="B15" t="s">
        <v>34</v>
      </c>
      <c r="C15" s="3">
        <v>10.1</v>
      </c>
      <c r="D15" s="4">
        <v>40</v>
      </c>
      <c r="E15" s="4">
        <v>40</v>
      </c>
      <c r="F15" s="5">
        <v>41</v>
      </c>
      <c r="G15" s="5">
        <v>42</v>
      </c>
      <c r="H15" s="5">
        <v>40</v>
      </c>
      <c r="I15" s="9">
        <f t="shared" si="1"/>
        <v>0</v>
      </c>
      <c r="J15" s="9">
        <f t="shared" si="2"/>
        <v>0</v>
      </c>
      <c r="K15" s="9">
        <f t="shared" si="3"/>
        <v>1</v>
      </c>
      <c r="L15" s="9">
        <f t="shared" si="4"/>
        <v>2</v>
      </c>
      <c r="M15" s="9">
        <f t="shared" si="5"/>
        <v>0</v>
      </c>
      <c r="N15" s="10">
        <f t="shared" si="6"/>
        <v>636</v>
      </c>
      <c r="O15" s="10">
        <f>$C$4*E15</f>
        <v>636</v>
      </c>
      <c r="P15" s="10">
        <f>$C$4*F15</f>
        <v>651.9</v>
      </c>
      <c r="Q15" s="10">
        <f>$C$4*G15</f>
        <v>667.8</v>
      </c>
      <c r="R15" s="10">
        <f>$C$4*H15</f>
        <v>636</v>
      </c>
      <c r="S15" s="13">
        <f t="shared" si="7"/>
        <v>0</v>
      </c>
      <c r="T15" s="13">
        <f t="shared" si="8"/>
        <v>0</v>
      </c>
      <c r="U15" s="13">
        <f>0.5*$C$4*K15</f>
        <v>7.95</v>
      </c>
      <c r="V15" s="13">
        <f>0.5*$C$4*L15</f>
        <v>15.9</v>
      </c>
      <c r="W15" s="13">
        <f>0.5*$C$4*M15</f>
        <v>0</v>
      </c>
      <c r="X15" s="14">
        <f t="shared" si="9"/>
        <v>636</v>
      </c>
      <c r="Y15" s="14">
        <f t="shared" ref="Y15:AB15" si="21">O15+T15</f>
        <v>636</v>
      </c>
      <c r="Z15" s="14">
        <f t="shared" si="21"/>
        <v>659.85</v>
      </c>
      <c r="AA15" s="14">
        <f t="shared" si="21"/>
        <v>683.7</v>
      </c>
      <c r="AB15" s="14">
        <f t="shared" si="21"/>
        <v>636</v>
      </c>
      <c r="AD15" s="3">
        <f t="shared" si="11"/>
        <v>3251.55</v>
      </c>
    </row>
    <row r="16" spans="1:30">
      <c r="A16" t="s">
        <v>35</v>
      </c>
      <c r="B16" t="s">
        <v>36</v>
      </c>
      <c r="C16" s="3">
        <v>9</v>
      </c>
      <c r="D16" s="4">
        <v>42</v>
      </c>
      <c r="E16" s="4">
        <v>42</v>
      </c>
      <c r="F16" s="5">
        <v>39</v>
      </c>
      <c r="G16" s="5">
        <v>42</v>
      </c>
      <c r="H16" s="5">
        <v>40</v>
      </c>
      <c r="I16" s="9">
        <f t="shared" si="1"/>
        <v>2</v>
      </c>
      <c r="J16" s="9">
        <f t="shared" si="2"/>
        <v>2</v>
      </c>
      <c r="K16" s="9">
        <f t="shared" si="3"/>
        <v>0</v>
      </c>
      <c r="L16" s="9">
        <f t="shared" si="4"/>
        <v>2</v>
      </c>
      <c r="M16" s="9">
        <f t="shared" si="5"/>
        <v>0</v>
      </c>
      <c r="N16" s="10">
        <f t="shared" si="6"/>
        <v>667.8</v>
      </c>
      <c r="O16" s="10">
        <f>$C$4*E16</f>
        <v>667.8</v>
      </c>
      <c r="P16" s="10">
        <f>$C$4*F16</f>
        <v>620.1</v>
      </c>
      <c r="Q16" s="10">
        <f>$C$4*G16</f>
        <v>667.8</v>
      </c>
      <c r="R16" s="10">
        <f>$C$4*H16</f>
        <v>636</v>
      </c>
      <c r="S16" s="13">
        <f t="shared" si="7"/>
        <v>15.9</v>
      </c>
      <c r="T16" s="13">
        <f t="shared" si="8"/>
        <v>15.9</v>
      </c>
      <c r="U16" s="13">
        <f>0.5*$C$4*K16</f>
        <v>0</v>
      </c>
      <c r="V16" s="13">
        <f>0.5*$C$4*L16</f>
        <v>15.9</v>
      </c>
      <c r="W16" s="13">
        <f>0.5*$C$4*M16</f>
        <v>0</v>
      </c>
      <c r="X16" s="14">
        <f t="shared" si="9"/>
        <v>683.7</v>
      </c>
      <c r="Y16" s="14">
        <f t="shared" ref="Y16:AB16" si="22">O16+T16</f>
        <v>683.7</v>
      </c>
      <c r="Z16" s="14">
        <f t="shared" si="22"/>
        <v>620.1</v>
      </c>
      <c r="AA16" s="14">
        <f t="shared" si="22"/>
        <v>683.7</v>
      </c>
      <c r="AB16" s="14">
        <f t="shared" si="22"/>
        <v>636</v>
      </c>
      <c r="AD16" s="3">
        <f t="shared" si="11"/>
        <v>3307.2</v>
      </c>
    </row>
    <row r="17" spans="1:30">
      <c r="A17" t="s">
        <v>37</v>
      </c>
      <c r="B17" t="s">
        <v>38</v>
      </c>
      <c r="C17" s="3">
        <v>8.44</v>
      </c>
      <c r="D17" s="4">
        <v>40</v>
      </c>
      <c r="E17" s="4">
        <v>43</v>
      </c>
      <c r="F17" s="5">
        <v>39</v>
      </c>
      <c r="G17" s="5">
        <v>41</v>
      </c>
      <c r="H17" s="5">
        <v>40</v>
      </c>
      <c r="I17" s="9">
        <f t="shared" si="1"/>
        <v>0</v>
      </c>
      <c r="J17" s="9">
        <f t="shared" si="2"/>
        <v>3</v>
      </c>
      <c r="K17" s="9">
        <f t="shared" si="3"/>
        <v>0</v>
      </c>
      <c r="L17" s="9">
        <f t="shared" si="4"/>
        <v>1</v>
      </c>
      <c r="M17" s="9">
        <f t="shared" si="5"/>
        <v>0</v>
      </c>
      <c r="N17" s="10">
        <f t="shared" si="6"/>
        <v>636</v>
      </c>
      <c r="O17" s="10">
        <f>$C$4*E17</f>
        <v>683.7</v>
      </c>
      <c r="P17" s="10">
        <f>$C$4*F17</f>
        <v>620.1</v>
      </c>
      <c r="Q17" s="10">
        <f>$C$4*G17</f>
        <v>651.9</v>
      </c>
      <c r="R17" s="10">
        <f>$C$4*H17</f>
        <v>636</v>
      </c>
      <c r="S17" s="13">
        <f t="shared" si="7"/>
        <v>0</v>
      </c>
      <c r="T17" s="13">
        <f t="shared" si="8"/>
        <v>23.85</v>
      </c>
      <c r="U17" s="13">
        <f>0.5*$C$4*K17</f>
        <v>0</v>
      </c>
      <c r="V17" s="13">
        <f>0.5*$C$4*L17</f>
        <v>7.95</v>
      </c>
      <c r="W17" s="13">
        <f>0.5*$C$4*M17</f>
        <v>0</v>
      </c>
      <c r="X17" s="14">
        <f t="shared" si="9"/>
        <v>636</v>
      </c>
      <c r="Y17" s="14">
        <f t="shared" ref="Y17:AB17" si="23">O17+T17</f>
        <v>707.55</v>
      </c>
      <c r="Z17" s="14">
        <f t="shared" si="23"/>
        <v>620.1</v>
      </c>
      <c r="AA17" s="14">
        <f t="shared" si="23"/>
        <v>659.85</v>
      </c>
      <c r="AB17" s="14">
        <f t="shared" si="23"/>
        <v>636</v>
      </c>
      <c r="AD17" s="3">
        <f t="shared" si="11"/>
        <v>3259.5</v>
      </c>
    </row>
    <row r="18" spans="1:30">
      <c r="A18" t="s">
        <v>39</v>
      </c>
      <c r="B18" t="s">
        <v>40</v>
      </c>
      <c r="C18" s="3">
        <v>14.2</v>
      </c>
      <c r="D18" s="4">
        <v>40</v>
      </c>
      <c r="E18" s="4">
        <v>42</v>
      </c>
      <c r="F18" s="5">
        <v>39</v>
      </c>
      <c r="G18" s="5">
        <v>40</v>
      </c>
      <c r="H18" s="5">
        <v>40</v>
      </c>
      <c r="I18" s="9">
        <f t="shared" si="1"/>
        <v>0</v>
      </c>
      <c r="J18" s="9">
        <f t="shared" si="2"/>
        <v>2</v>
      </c>
      <c r="K18" s="9">
        <f t="shared" si="3"/>
        <v>0</v>
      </c>
      <c r="L18" s="9">
        <f t="shared" si="4"/>
        <v>0</v>
      </c>
      <c r="M18" s="9">
        <f t="shared" si="5"/>
        <v>0</v>
      </c>
      <c r="N18" s="10">
        <f t="shared" si="6"/>
        <v>636</v>
      </c>
      <c r="O18" s="10">
        <f>$C$4*E18</f>
        <v>667.8</v>
      </c>
      <c r="P18" s="10">
        <f>$C$4*F18</f>
        <v>620.1</v>
      </c>
      <c r="Q18" s="10">
        <f>$C$4*G18</f>
        <v>636</v>
      </c>
      <c r="R18" s="10">
        <f>$C$4*H18</f>
        <v>636</v>
      </c>
      <c r="S18" s="13">
        <f t="shared" si="7"/>
        <v>0</v>
      </c>
      <c r="T18" s="13">
        <f t="shared" si="8"/>
        <v>15.9</v>
      </c>
      <c r="U18" s="13">
        <f>0.5*$C$4*K18</f>
        <v>0</v>
      </c>
      <c r="V18" s="13">
        <f>0.5*$C$4*L18</f>
        <v>0</v>
      </c>
      <c r="W18" s="13">
        <f>0.5*$C$4*M18</f>
        <v>0</v>
      </c>
      <c r="X18" s="14">
        <f t="shared" si="9"/>
        <v>636</v>
      </c>
      <c r="Y18" s="14">
        <f t="shared" ref="Y18:AB18" si="24">O18+T18</f>
        <v>683.7</v>
      </c>
      <c r="Z18" s="14">
        <f t="shared" si="24"/>
        <v>620.1</v>
      </c>
      <c r="AA18" s="14">
        <f t="shared" si="24"/>
        <v>636</v>
      </c>
      <c r="AB18" s="14">
        <f t="shared" si="24"/>
        <v>636</v>
      </c>
      <c r="AD18" s="3">
        <f t="shared" si="11"/>
        <v>3211.8</v>
      </c>
    </row>
    <row r="19" spans="1:30">
      <c r="A19" t="s">
        <v>41</v>
      </c>
      <c r="B19" t="s">
        <v>42</v>
      </c>
      <c r="C19" s="3">
        <v>45</v>
      </c>
      <c r="D19" s="4">
        <v>41</v>
      </c>
      <c r="E19" s="4">
        <v>42</v>
      </c>
      <c r="F19" s="5">
        <v>40</v>
      </c>
      <c r="G19" s="5">
        <v>28</v>
      </c>
      <c r="H19" s="5">
        <v>40</v>
      </c>
      <c r="I19" s="9">
        <f t="shared" si="1"/>
        <v>1</v>
      </c>
      <c r="J19" s="9">
        <f t="shared" si="2"/>
        <v>2</v>
      </c>
      <c r="K19" s="9">
        <f t="shared" si="3"/>
        <v>0</v>
      </c>
      <c r="L19" s="9">
        <f t="shared" si="4"/>
        <v>0</v>
      </c>
      <c r="M19" s="9">
        <f t="shared" si="5"/>
        <v>0</v>
      </c>
      <c r="N19" s="10">
        <f t="shared" si="6"/>
        <v>651.9</v>
      </c>
      <c r="O19" s="10">
        <f>$C$4*E19</f>
        <v>667.8</v>
      </c>
      <c r="P19" s="10">
        <f>$C$4*F19</f>
        <v>636</v>
      </c>
      <c r="Q19" s="10">
        <f>$C$4*G19</f>
        <v>445.2</v>
      </c>
      <c r="R19" s="10">
        <f>$C$4*H19</f>
        <v>636</v>
      </c>
      <c r="S19" s="13">
        <f t="shared" si="7"/>
        <v>7.95</v>
      </c>
      <c r="T19" s="13">
        <f t="shared" si="8"/>
        <v>15.9</v>
      </c>
      <c r="U19" s="13">
        <f>0.5*$C$4*K19</f>
        <v>0</v>
      </c>
      <c r="V19" s="13">
        <f>0.5*$C$4*L19</f>
        <v>0</v>
      </c>
      <c r="W19" s="13">
        <f>0.5*$C$4*M19</f>
        <v>0</v>
      </c>
      <c r="X19" s="14">
        <f t="shared" si="9"/>
        <v>659.85</v>
      </c>
      <c r="Y19" s="14">
        <f t="shared" ref="Y19:AB19" si="25">O19+T19</f>
        <v>683.7</v>
      </c>
      <c r="Z19" s="14">
        <f t="shared" si="25"/>
        <v>636</v>
      </c>
      <c r="AA19" s="14">
        <f t="shared" si="25"/>
        <v>445.2</v>
      </c>
      <c r="AB19" s="14">
        <f t="shared" si="25"/>
        <v>636</v>
      </c>
      <c r="AD19" s="3">
        <f t="shared" si="11"/>
        <v>3060.75</v>
      </c>
    </row>
    <row r="20" spans="1:30">
      <c r="A20" t="s">
        <v>43</v>
      </c>
      <c r="B20" t="s">
        <v>44</v>
      </c>
      <c r="C20" s="3">
        <v>30</v>
      </c>
      <c r="D20" s="4">
        <v>39</v>
      </c>
      <c r="E20" s="4">
        <v>80</v>
      </c>
      <c r="F20" s="5">
        <v>40</v>
      </c>
      <c r="G20" s="5">
        <v>20</v>
      </c>
      <c r="H20" s="5">
        <v>40</v>
      </c>
      <c r="I20" s="9">
        <f t="shared" si="1"/>
        <v>0</v>
      </c>
      <c r="J20" s="9">
        <f t="shared" si="2"/>
        <v>40</v>
      </c>
      <c r="K20" s="9">
        <f t="shared" si="3"/>
        <v>0</v>
      </c>
      <c r="L20" s="9">
        <f t="shared" si="4"/>
        <v>0</v>
      </c>
      <c r="M20" s="9">
        <f t="shared" si="5"/>
        <v>0</v>
      </c>
      <c r="N20" s="10">
        <f t="shared" si="6"/>
        <v>620.1</v>
      </c>
      <c r="O20" s="10">
        <f>$C$4*E20</f>
        <v>1272</v>
      </c>
      <c r="P20" s="10">
        <f>$C$4*F20</f>
        <v>636</v>
      </c>
      <c r="Q20" s="10">
        <f>$C$4*G20</f>
        <v>318</v>
      </c>
      <c r="R20" s="10">
        <f>$C$4*H20</f>
        <v>636</v>
      </c>
      <c r="S20" s="13">
        <f t="shared" si="7"/>
        <v>0</v>
      </c>
      <c r="T20" s="13">
        <f t="shared" si="8"/>
        <v>318</v>
      </c>
      <c r="U20" s="13">
        <f>0.5*$C$4*K20</f>
        <v>0</v>
      </c>
      <c r="V20" s="13">
        <f>0.5*$C$4*L20</f>
        <v>0</v>
      </c>
      <c r="W20" s="13">
        <f>0.5*$C$4*M20</f>
        <v>0</v>
      </c>
      <c r="X20" s="14">
        <f t="shared" si="9"/>
        <v>620.1</v>
      </c>
      <c r="Y20" s="14">
        <f t="shared" ref="Y20:AB20" si="26">O20+T20</f>
        <v>1590</v>
      </c>
      <c r="Z20" s="14">
        <f t="shared" si="26"/>
        <v>636</v>
      </c>
      <c r="AA20" s="14">
        <f t="shared" si="26"/>
        <v>318</v>
      </c>
      <c r="AB20" s="14">
        <f t="shared" si="26"/>
        <v>636</v>
      </c>
      <c r="AD20" s="3">
        <f t="shared" si="11"/>
        <v>3800.1</v>
      </c>
    </row>
    <row r="21" spans="14:18">
      <c r="N21" s="3"/>
      <c r="O21" s="3"/>
      <c r="P21" s="3"/>
      <c r="Q21" s="3"/>
      <c r="R21" s="3"/>
    </row>
    <row r="22" spans="1:30">
      <c r="A22" t="s">
        <v>45</v>
      </c>
      <c r="B22"/>
      <c r="C22" s="3">
        <f t="shared" ref="C22:H22" si="27">MAX(C4:C20)</f>
        <v>45</v>
      </c>
      <c r="D22" s="1">
        <f t="shared" si="27"/>
        <v>55</v>
      </c>
      <c r="E22" s="1">
        <f t="shared" si="27"/>
        <v>80</v>
      </c>
      <c r="F22" s="1">
        <f t="shared" si="27"/>
        <v>54</v>
      </c>
      <c r="G22" s="1">
        <f t="shared" si="27"/>
        <v>42</v>
      </c>
      <c r="H22" s="1">
        <f t="shared" si="27"/>
        <v>49</v>
      </c>
      <c r="J22"/>
      <c r="K22"/>
      <c r="L22"/>
      <c r="M22"/>
      <c r="N22" s="3">
        <f t="shared" si="6"/>
        <v>874.5</v>
      </c>
      <c r="O22" s="3">
        <f>$C$4*E22</f>
        <v>1272</v>
      </c>
      <c r="P22" s="3">
        <f>$C$4*F22</f>
        <v>858.6</v>
      </c>
      <c r="Q22" s="3">
        <f>$C$4*G22</f>
        <v>667.8</v>
      </c>
      <c r="R22" s="3">
        <f>$C$4*H22</f>
        <v>779.1</v>
      </c>
      <c r="S22" s="3">
        <f t="shared" ref="S22:W22" si="28">MAX(S4:S20)</f>
        <v>119.25</v>
      </c>
      <c r="T22" s="3">
        <f t="shared" si="28"/>
        <v>318</v>
      </c>
      <c r="U22" s="3">
        <f t="shared" si="28"/>
        <v>111.3</v>
      </c>
      <c r="V22" s="3">
        <f t="shared" si="28"/>
        <v>15.9</v>
      </c>
      <c r="W22" s="3">
        <f t="shared" si="28"/>
        <v>71.55</v>
      </c>
      <c r="X22" s="3">
        <f t="shared" ref="X22:AB22" si="29">MAX(X4:X20)</f>
        <v>993.75</v>
      </c>
      <c r="Y22" s="3">
        <f t="shared" si="29"/>
        <v>1590</v>
      </c>
      <c r="Z22" s="3">
        <f t="shared" si="29"/>
        <v>969.9</v>
      </c>
      <c r="AA22" s="3">
        <f t="shared" si="29"/>
        <v>683.7</v>
      </c>
      <c r="AB22" s="3">
        <f t="shared" si="29"/>
        <v>850.65</v>
      </c>
      <c r="AD22" s="3">
        <f>MAX(AD4:AD20)</f>
        <v>4348.65</v>
      </c>
    </row>
    <row r="23" spans="1:30">
      <c r="A23" t="s">
        <v>46</v>
      </c>
      <c r="C23" s="3">
        <f t="shared" ref="C23:H23" si="30">MIN(C4:C20)</f>
        <v>6.9</v>
      </c>
      <c r="D23" s="1">
        <f t="shared" si="30"/>
        <v>29</v>
      </c>
      <c r="E23" s="1">
        <f t="shared" si="30"/>
        <v>22</v>
      </c>
      <c r="F23" s="1">
        <f t="shared" si="30"/>
        <v>33</v>
      </c>
      <c r="G23" s="1">
        <f t="shared" si="30"/>
        <v>20</v>
      </c>
      <c r="H23" s="1">
        <f t="shared" si="30"/>
        <v>18</v>
      </c>
      <c r="J23"/>
      <c r="K23"/>
      <c r="L23"/>
      <c r="M23"/>
      <c r="N23" s="3">
        <f t="shared" si="6"/>
        <v>461.1</v>
      </c>
      <c r="O23" s="3">
        <f>$C$4*E23</f>
        <v>349.8</v>
      </c>
      <c r="P23" s="3">
        <f>$C$4*F23</f>
        <v>524.7</v>
      </c>
      <c r="Q23" s="3">
        <f>$C$4*G23</f>
        <v>318</v>
      </c>
      <c r="R23" s="3">
        <f>$C$4*H23</f>
        <v>286.2</v>
      </c>
      <c r="S23" s="3">
        <f t="shared" ref="S23:W23" si="31">MIN(S4:S20)</f>
        <v>0</v>
      </c>
      <c r="T23" s="3">
        <f t="shared" si="31"/>
        <v>0</v>
      </c>
      <c r="U23" s="3">
        <f t="shared" si="31"/>
        <v>0</v>
      </c>
      <c r="V23" s="3">
        <f t="shared" si="31"/>
        <v>0</v>
      </c>
      <c r="W23" s="3">
        <f t="shared" si="31"/>
        <v>0</v>
      </c>
      <c r="X23" s="3">
        <f t="shared" ref="X23:AB23" si="32">MIN(X4:X20)</f>
        <v>461.1</v>
      </c>
      <c r="Y23" s="3">
        <f t="shared" si="32"/>
        <v>349.8</v>
      </c>
      <c r="Z23" s="3">
        <f t="shared" si="32"/>
        <v>524.7</v>
      </c>
      <c r="AA23" s="3">
        <f t="shared" si="32"/>
        <v>318</v>
      </c>
      <c r="AB23" s="3">
        <f t="shared" si="32"/>
        <v>286.2</v>
      </c>
      <c r="AD23" s="3">
        <f>MIN(AD4:AD20)</f>
        <v>2615.55</v>
      </c>
    </row>
    <row r="24" spans="1:30">
      <c r="A24" t="s">
        <v>47</v>
      </c>
      <c r="C24" s="3">
        <f t="shared" ref="C24:H24" si="33">AVERAGE(C4:C20)</f>
        <v>16.4847058823529</v>
      </c>
      <c r="D24" s="6">
        <f t="shared" si="33"/>
        <v>40.8235294117647</v>
      </c>
      <c r="E24" s="6">
        <f t="shared" si="33"/>
        <v>45.1176470588235</v>
      </c>
      <c r="F24" s="6">
        <f t="shared" si="33"/>
        <v>41.5294117647059</v>
      </c>
      <c r="G24" s="6">
        <f t="shared" si="33"/>
        <v>35.8823529411765</v>
      </c>
      <c r="H24" s="6">
        <f t="shared" si="33"/>
        <v>37.4117647058824</v>
      </c>
      <c r="J24"/>
      <c r="K24"/>
      <c r="L24"/>
      <c r="M24"/>
      <c r="N24" s="3">
        <f t="shared" si="6"/>
        <v>649.094117647059</v>
      </c>
      <c r="O24" s="3">
        <f>$C$4*E24</f>
        <v>717.370588235294</v>
      </c>
      <c r="P24" s="3">
        <f>$C$4*F24</f>
        <v>660.317647058824</v>
      </c>
      <c r="Q24" s="3">
        <f>$C$4*G24</f>
        <v>570.529411764706</v>
      </c>
      <c r="R24" s="3">
        <f>$C$4*H24</f>
        <v>594.847058823529</v>
      </c>
      <c r="S24" s="3">
        <f t="shared" ref="S24:W24" si="34">AVERAGE(S4:S20)</f>
        <v>15.9</v>
      </c>
      <c r="T24" s="3">
        <f t="shared" si="34"/>
        <v>49.1029411764706</v>
      </c>
      <c r="U24" s="3">
        <f t="shared" si="34"/>
        <v>17.3029411764706</v>
      </c>
      <c r="V24" s="3">
        <f t="shared" si="34"/>
        <v>2.33823529411765</v>
      </c>
      <c r="W24" s="3">
        <f t="shared" si="34"/>
        <v>8.88529411764706</v>
      </c>
      <c r="X24" s="3">
        <f t="shared" ref="X24:AB24" si="35">AVERAGE(X4:X20)</f>
        <v>664.994117647059</v>
      </c>
      <c r="Y24" s="3">
        <f t="shared" si="35"/>
        <v>766.473529411765</v>
      </c>
      <c r="Z24" s="3">
        <f t="shared" si="35"/>
        <v>677.620588235294</v>
      </c>
      <c r="AA24" s="3">
        <f t="shared" si="35"/>
        <v>572.867647058824</v>
      </c>
      <c r="AB24" s="3">
        <f t="shared" si="35"/>
        <v>603.732352941176</v>
      </c>
      <c r="AD24" s="3">
        <f>AVERAGE(AD4:AD20)</f>
        <v>3285.68823529412</v>
      </c>
    </row>
    <row r="25" spans="1:30">
      <c r="A25" t="s">
        <v>48</v>
      </c>
      <c r="D25" s="1">
        <f t="shared" ref="D25:H25" si="36">SUM(D4:D20)</f>
        <v>694</v>
      </c>
      <c r="E25" s="1">
        <f t="shared" si="36"/>
        <v>767</v>
      </c>
      <c r="F25" s="1">
        <f t="shared" si="36"/>
        <v>706</v>
      </c>
      <c r="G25" s="1">
        <f t="shared" si="36"/>
        <v>610</v>
      </c>
      <c r="H25" s="1">
        <f t="shared" si="36"/>
        <v>636</v>
      </c>
      <c r="I25" s="1"/>
      <c r="N25" s="3">
        <f t="shared" si="6"/>
        <v>11034.6</v>
      </c>
      <c r="O25" s="3">
        <f>$C$4*E25</f>
        <v>12195.3</v>
      </c>
      <c r="P25" s="3">
        <f>$C$4*F25</f>
        <v>11225.4</v>
      </c>
      <c r="Q25" s="3">
        <f>$C$4*G25</f>
        <v>9699</v>
      </c>
      <c r="R25" s="3">
        <f>$C$4*H25</f>
        <v>10112.4</v>
      </c>
      <c r="S25" s="3">
        <f t="shared" ref="S25:W25" si="37">SUM(S4:S20)</f>
        <v>270.3</v>
      </c>
      <c r="T25" s="3">
        <f t="shared" si="37"/>
        <v>834.75</v>
      </c>
      <c r="U25" s="3">
        <f t="shared" si="37"/>
        <v>294.15</v>
      </c>
      <c r="V25" s="3">
        <f t="shared" si="37"/>
        <v>39.75</v>
      </c>
      <c r="W25" s="3">
        <f t="shared" si="37"/>
        <v>151.05</v>
      </c>
      <c r="X25" s="3">
        <f t="shared" ref="X25:AB25" si="38">SUM(X4:X20)</f>
        <v>11304.9</v>
      </c>
      <c r="Y25" s="3">
        <f t="shared" si="38"/>
        <v>13030.05</v>
      </c>
      <c r="Z25" s="3">
        <f t="shared" si="38"/>
        <v>11519.55</v>
      </c>
      <c r="AA25" s="3">
        <f t="shared" si="38"/>
        <v>9738.75</v>
      </c>
      <c r="AB25" s="3">
        <f t="shared" si="38"/>
        <v>10263.45</v>
      </c>
      <c r="AD25" s="3">
        <f>SUM(AD4:AD20)</f>
        <v>55856.7</v>
      </c>
    </row>
  </sheetData>
  <pageMargins left="0.75" right="0.75" top="1" bottom="1" header="0.5" footer="0.5"/>
  <pageSetup paperSize="9" scale="36" fitToHeight="0" orientation="landscape"/>
  <headerFooter/>
  <ignoredErrors>
    <ignoredError sqref="D22:E25 F23:H25 F22:H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zimmi</dc:creator>
  <cp:lastModifiedBy>zimmi</cp:lastModifiedBy>
  <dcterms:created xsi:type="dcterms:W3CDTF">2023-09-24T19:30:12Z</dcterms:created>
  <dcterms:modified xsi:type="dcterms:W3CDTF">2023-09-25T06:20:49Z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8F17B77E55AA4769A70CB0B5C24AFDFF_11</vt:lpwstr>
  </property>
  <property fmtid="{D5CDD505-2E9C-101B-9397-08002B2CF9AE}" pid="3" name="KSOProductBuildVer">
    <vt:lpwstr>1033-12.2.0.13215</vt:lpwstr>
  </property>
</Properties>
</file>