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0.18\"/>
    </mc:Choice>
  </mc:AlternateContent>
  <xr:revisionPtr revIDLastSave="0" documentId="13_ncr:1_{1E91D4B5-0524-4246-81D3-D93368907802}" xr6:coauthVersionLast="47" xr6:coauthVersionMax="47" xr10:uidLastSave="{00000000-0000-0000-0000-000000000000}"/>
  <bookViews>
    <workbookView xWindow="-108" yWindow="-108" windowWidth="23256" windowHeight="12576" xr2:uid="{DC57C828-BA61-40CE-80DC-405F02B7D8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E12" i="1"/>
  <c r="G11" i="1"/>
  <c r="F13" i="1"/>
  <c r="G13" i="1"/>
  <c r="H13" i="1"/>
  <c r="J13" i="1"/>
  <c r="E13" i="1"/>
  <c r="E11" i="1"/>
  <c r="E10" i="1"/>
  <c r="F10" i="1"/>
  <c r="G10" i="1"/>
  <c r="H10" i="1"/>
  <c r="I11" i="1"/>
  <c r="J11" i="1"/>
  <c r="F11" i="1"/>
  <c r="H11" i="1"/>
  <c r="J9" i="1"/>
  <c r="J8" i="1"/>
  <c r="J7" i="1"/>
  <c r="J6" i="1"/>
  <c r="J5" i="1"/>
  <c r="I5" i="1"/>
  <c r="J4" i="1"/>
  <c r="J10" i="1" s="1"/>
  <c r="I9" i="1"/>
  <c r="I8" i="1"/>
  <c r="I13" i="1" s="1"/>
  <c r="I7" i="1"/>
  <c r="I6" i="1"/>
  <c r="I4" i="1"/>
  <c r="I10" i="1" l="1"/>
</calcChain>
</file>

<file path=xl/sharedStrings.xml><?xml version="1.0" encoding="utf-8"?>
<sst xmlns="http://schemas.openxmlformats.org/spreadsheetml/2006/main" count="40" uniqueCount="29">
  <si>
    <t>Fuhrpark-Abrechnung</t>
  </si>
  <si>
    <t>Typ</t>
  </si>
  <si>
    <t>Bezeichnung</t>
  </si>
  <si>
    <t>Kennzeichen</t>
  </si>
  <si>
    <t>Anfangs-stand</t>
  </si>
  <si>
    <t>1. Quartal</t>
  </si>
  <si>
    <t>2. Quartal</t>
  </si>
  <si>
    <t>3. Quartal</t>
  </si>
  <si>
    <t>4. Quartal</t>
  </si>
  <si>
    <t>km</t>
  </si>
  <si>
    <t>Lkw</t>
  </si>
  <si>
    <t>Fiat 1,5 t</t>
  </si>
  <si>
    <t>MZ-LL-132</t>
  </si>
  <si>
    <t>IVECO 13 t</t>
  </si>
  <si>
    <t>MZ-PE-309</t>
  </si>
  <si>
    <t>MAN 2 t</t>
  </si>
  <si>
    <t>MZ-EV-265</t>
  </si>
  <si>
    <t>Pkw</t>
  </si>
  <si>
    <t>VW Golf</t>
  </si>
  <si>
    <t>MZ-TG-931</t>
  </si>
  <si>
    <t>MZ-JU-433</t>
  </si>
  <si>
    <t>Mercedes 200</t>
  </si>
  <si>
    <t>MZ-SK-387</t>
  </si>
  <si>
    <t>Jahressumme</t>
  </si>
  <si>
    <t>Schnitt (Quartal)</t>
  </si>
  <si>
    <t>Alle LKWs</t>
  </si>
  <si>
    <t>Alle PKWs</t>
  </si>
  <si>
    <t>Kosten LKWs</t>
  </si>
  <si>
    <t>Kosten PKWs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</si>
</sst>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.00\ [$€-407]_-;\-* #,##0.00\ [$€-407]_-;_-* &quot;-&quot;??\ [$€-407]_-;_-@_-"/>
    <numFmt numFmtId="166" formatCode="#,##0.00\ &quot;€&quot;"/>
    <numFmt numFmtId="169" formatCode="_-* #,##0_-;\-* #,##0_-;_-* &quot;-&quot;??_-;_-@_-"/>
  </numFmts>
  <fonts count="6" x14ac:knownFonts="1"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</borders>
  <cellStyleXfs count="6">
    <xf numFmtId="0" fontId="0" fillId="0" borderId="0"/>
    <xf numFmtId="0" fontId="2" fillId="0" borderId="1" applyFont="0" applyAlignment="0">
      <alignment horizontal="justify" vertical="center" wrapText="1"/>
    </xf>
    <xf numFmtId="0" fontId="2" fillId="0" borderId="3" applyAlignment="0">
      <alignment horizontal="justify" vertical="center" wrapText="1"/>
    </xf>
    <xf numFmtId="0" fontId="2" fillId="0" borderId="4">
      <alignment horizontal="center" vertical="center" wrapText="1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2" applyAlignment="1">
      <alignment horizontal="justify" vertical="center" wrapText="1"/>
    </xf>
    <xf numFmtId="0" fontId="2" fillId="0" borderId="3" xfId="2" applyAlignment="1"/>
    <xf numFmtId="0" fontId="0" fillId="0" borderId="5" xfId="0" applyBorder="1"/>
    <xf numFmtId="0" fontId="2" fillId="0" borderId="3" xfId="3" applyBorder="1">
      <alignment horizontal="center" vertical="center" wrapText="1"/>
    </xf>
    <xf numFmtId="0" fontId="2" fillId="0" borderId="9" xfId="3" applyBorder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7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2" fillId="0" borderId="8" xfId="2" applyBorder="1" applyAlignment="1"/>
    <xf numFmtId="0" fontId="2" fillId="0" borderId="1" xfId="2" applyBorder="1" applyAlignment="1"/>
    <xf numFmtId="164" fontId="2" fillId="3" borderId="11" xfId="2" applyNumberFormat="1" applyFill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6" fontId="2" fillId="3" borderId="10" xfId="5" applyNumberFormat="1" applyFont="1" applyFill="1" applyBorder="1" applyAlignment="1"/>
    <xf numFmtId="169" fontId="2" fillId="0" borderId="3" xfId="4" applyNumberFormat="1" applyFont="1" applyBorder="1" applyAlignment="1"/>
    <xf numFmtId="169" fontId="2" fillId="0" borderId="4" xfId="4" applyNumberFormat="1" applyFont="1" applyBorder="1" applyAlignment="1">
      <alignment horizontal="right" vertical="center" wrapText="1"/>
    </xf>
    <xf numFmtId="169" fontId="2" fillId="0" borderId="4" xfId="0" applyNumberFormat="1" applyFont="1" applyBorder="1" applyAlignment="1">
      <alignment horizontal="right" vertical="center" wrapText="1"/>
    </xf>
    <xf numFmtId="169" fontId="2" fillId="0" borderId="3" xfId="2" applyNumberFormat="1" applyAlignment="1"/>
  </cellXfs>
  <cellStyles count="6">
    <cellStyle name="Komma" xfId="4" builtinId="3"/>
    <cellStyle name="Prozent" xfId="5" builtinId="5"/>
    <cellStyle name="Standard" xfId="0" builtinId="0"/>
    <cellStyle name="Stil 1" xfId="1" xr:uid="{D2265ACB-5162-44C2-992D-167F76A698C1}"/>
    <cellStyle name="Test_1" xfId="2" xr:uid="{04B10157-DD72-4F25-9B87-368903884C66}"/>
    <cellStyle name="TEST_2" xfId="3" xr:uid="{43F1A4C8-068E-42AA-B79F-6A8F2260ABBF}"/>
  </cellStyles>
  <dxfs count="0"/>
  <tableStyles count="1" defaultTableStyle="TableStyleMedium2" defaultPivotStyle="PivotStyleLight16">
    <tableStyle name="Tabellenformat 1" pivot="0" count="0" xr9:uid="{F17D6A18-6C8B-4F4C-AC80-1C099A75B1C3}"/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BC4D-CBE9-46AE-A6E4-4449B7CC6E9D}">
  <dimension ref="A1:K16"/>
  <sheetViews>
    <sheetView tabSelected="1" zoomScale="130" zoomScaleNormal="130" workbookViewId="0">
      <selection activeCell="K8" sqref="K8"/>
    </sheetView>
  </sheetViews>
  <sheetFormatPr baseColWidth="10" defaultRowHeight="13.8" x14ac:dyDescent="0.25"/>
  <cols>
    <col min="5" max="8" width="12.8984375" bestFit="1" customWidth="1"/>
    <col min="9" max="9" width="13.796875" bestFit="1" customWidth="1"/>
    <col min="10" max="10" width="11.19921875" customWidth="1"/>
  </cols>
  <sheetData>
    <row r="1" spans="1:11" ht="33" customHeight="1" thickBo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</row>
    <row r="2" spans="1:11" ht="63" x14ac:dyDescent="0.25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3" t="s">
        <v>23</v>
      </c>
      <c r="J2" s="14" t="s">
        <v>24</v>
      </c>
    </row>
    <row r="3" spans="1:11" ht="15" thickBot="1" x14ac:dyDescent="0.3">
      <c r="A3" s="1"/>
      <c r="B3" s="2"/>
      <c r="C3" s="2"/>
      <c r="D3" s="3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9" t="s">
        <v>9</v>
      </c>
      <c r="J3" s="10" t="s">
        <v>9</v>
      </c>
    </row>
    <row r="4" spans="1:11" ht="15" thickBot="1" x14ac:dyDescent="0.35">
      <c r="A4" s="4" t="s">
        <v>10</v>
      </c>
      <c r="B4" s="3" t="s">
        <v>11</v>
      </c>
      <c r="C4" s="3" t="s">
        <v>12</v>
      </c>
      <c r="D4" s="24">
        <v>45670</v>
      </c>
      <c r="E4" s="24">
        <v>8567</v>
      </c>
      <c r="F4" s="24">
        <v>12378</v>
      </c>
      <c r="G4" s="23">
        <v>8420</v>
      </c>
      <c r="H4" s="23">
        <v>9100</v>
      </c>
      <c r="I4" s="22">
        <f t="shared" ref="I4:I9" si="0">SUM(E4, F4, G4, H4)</f>
        <v>38465</v>
      </c>
      <c r="J4" s="7">
        <f t="shared" ref="J4:J9" si="1">AVERAGE(E4, F4, G4, H4)</f>
        <v>9616.25</v>
      </c>
    </row>
    <row r="5" spans="1:11" ht="15" thickBot="1" x14ac:dyDescent="0.35">
      <c r="A5" s="4" t="s">
        <v>10</v>
      </c>
      <c r="B5" s="3" t="s">
        <v>13</v>
      </c>
      <c r="C5" s="3" t="s">
        <v>14</v>
      </c>
      <c r="D5" s="24">
        <v>67920</v>
      </c>
      <c r="E5" s="24">
        <v>12670</v>
      </c>
      <c r="F5" s="24">
        <v>10899</v>
      </c>
      <c r="G5" s="23">
        <v>13098</v>
      </c>
      <c r="H5" s="23">
        <v>15680</v>
      </c>
      <c r="I5" s="22">
        <f t="shared" si="0"/>
        <v>52347</v>
      </c>
      <c r="J5" s="7">
        <f t="shared" si="1"/>
        <v>13086.75</v>
      </c>
    </row>
    <row r="6" spans="1:11" ht="15" thickBot="1" x14ac:dyDescent="0.35">
      <c r="A6" s="4" t="s">
        <v>10</v>
      </c>
      <c r="B6" s="3" t="s">
        <v>15</v>
      </c>
      <c r="C6" s="3" t="s">
        <v>16</v>
      </c>
      <c r="D6" s="24">
        <v>123678</v>
      </c>
      <c r="E6" s="24">
        <v>1300</v>
      </c>
      <c r="F6" s="24">
        <v>14670</v>
      </c>
      <c r="G6" s="23">
        <v>16900</v>
      </c>
      <c r="H6" s="23">
        <v>17839</v>
      </c>
      <c r="I6" s="22">
        <f t="shared" si="0"/>
        <v>50709</v>
      </c>
      <c r="J6" s="7">
        <f t="shared" si="1"/>
        <v>12677.25</v>
      </c>
    </row>
    <row r="7" spans="1:11" ht="15" thickBot="1" x14ac:dyDescent="0.35">
      <c r="A7" s="4" t="s">
        <v>17</v>
      </c>
      <c r="B7" s="3" t="s">
        <v>18</v>
      </c>
      <c r="C7" s="3" t="s">
        <v>19</v>
      </c>
      <c r="D7" s="24">
        <v>22900</v>
      </c>
      <c r="E7" s="24">
        <v>2304</v>
      </c>
      <c r="F7" s="24">
        <v>3088</v>
      </c>
      <c r="G7" s="23">
        <v>2789</v>
      </c>
      <c r="H7" s="23">
        <v>2556</v>
      </c>
      <c r="I7" s="22">
        <f t="shared" si="0"/>
        <v>10737</v>
      </c>
      <c r="J7" s="7">
        <f t="shared" si="1"/>
        <v>2684.25</v>
      </c>
    </row>
    <row r="8" spans="1:11" ht="15" thickBot="1" x14ac:dyDescent="0.35">
      <c r="A8" s="4" t="s">
        <v>17</v>
      </c>
      <c r="B8" s="3" t="s">
        <v>18</v>
      </c>
      <c r="C8" s="3" t="s">
        <v>20</v>
      </c>
      <c r="D8" s="24">
        <v>34567</v>
      </c>
      <c r="E8" s="24">
        <v>1087</v>
      </c>
      <c r="F8" s="5">
        <v>889</v>
      </c>
      <c r="G8" s="5">
        <v>658</v>
      </c>
      <c r="H8" s="23">
        <v>1102</v>
      </c>
      <c r="I8" s="22">
        <f t="shared" si="0"/>
        <v>3736</v>
      </c>
      <c r="J8" s="7">
        <f t="shared" si="1"/>
        <v>934</v>
      </c>
    </row>
    <row r="9" spans="1:11" ht="15" thickBot="1" x14ac:dyDescent="0.35">
      <c r="A9" s="4" t="s">
        <v>17</v>
      </c>
      <c r="B9" s="3" t="s">
        <v>21</v>
      </c>
      <c r="C9" s="3" t="s">
        <v>22</v>
      </c>
      <c r="D9" s="24">
        <v>90650</v>
      </c>
      <c r="E9" s="24">
        <v>2045</v>
      </c>
      <c r="F9" s="24">
        <v>2876</v>
      </c>
      <c r="G9" s="24">
        <v>998</v>
      </c>
      <c r="H9" s="24">
        <v>1893</v>
      </c>
      <c r="I9" s="25">
        <f t="shared" si="0"/>
        <v>7812</v>
      </c>
      <c r="J9" s="25">
        <f t="shared" si="1"/>
        <v>1953</v>
      </c>
    </row>
    <row r="10" spans="1:11" ht="15" thickBot="1" x14ac:dyDescent="0.35">
      <c r="A10" s="6" t="s">
        <v>25</v>
      </c>
      <c r="B10" s="7"/>
      <c r="C10" s="7"/>
      <c r="D10" s="7"/>
      <c r="E10" s="7">
        <f>SUM(E4, E5, E6)</f>
        <v>22537</v>
      </c>
      <c r="F10" s="7">
        <f>SUM(F4, F5, F6)</f>
        <v>37947</v>
      </c>
      <c r="G10" s="7">
        <f>SUM(G$4, G5, G6)</f>
        <v>38418</v>
      </c>
      <c r="H10" s="7">
        <f>SUM(H$4, H5, H6)</f>
        <v>42619</v>
      </c>
      <c r="I10" s="7">
        <f t="shared" ref="I10:J10" si="2">SUM(I$4, I5, I6)</f>
        <v>141521</v>
      </c>
      <c r="J10" s="7">
        <f t="shared" si="2"/>
        <v>35380.25</v>
      </c>
    </row>
    <row r="11" spans="1:11" ht="15" thickBot="1" x14ac:dyDescent="0.35">
      <c r="A11" s="6" t="s">
        <v>26</v>
      </c>
      <c r="B11" s="7"/>
      <c r="C11" s="7"/>
      <c r="D11" s="7"/>
      <c r="E11" s="16">
        <f>SUM(E$7, E8, E9)</f>
        <v>5436</v>
      </c>
      <c r="F11" s="16">
        <f>SUM(F$7, F8, F9)</f>
        <v>6853</v>
      </c>
      <c r="G11" s="16">
        <f t="shared" ref="G11:J11" si="3">SUM(G$7, G8, G9)</f>
        <v>4445</v>
      </c>
      <c r="H11" s="16">
        <f t="shared" si="3"/>
        <v>5551</v>
      </c>
      <c r="I11" s="16">
        <f t="shared" si="3"/>
        <v>22285</v>
      </c>
      <c r="J11" s="16">
        <f t="shared" si="3"/>
        <v>5571.25</v>
      </c>
    </row>
    <row r="12" spans="1:11" ht="15" thickBot="1" x14ac:dyDescent="0.35">
      <c r="A12" s="6" t="s">
        <v>27</v>
      </c>
      <c r="B12" s="7"/>
      <c r="C12" s="7"/>
      <c r="D12" s="15"/>
      <c r="E12" s="21">
        <f>SUM(E4:E6)*$A$15</f>
        <v>20057.93</v>
      </c>
      <c r="F12" s="21">
        <f t="shared" ref="F12:J12" si="4">SUM(F4:F6)*$A$15</f>
        <v>33772.83</v>
      </c>
      <c r="G12" s="21">
        <f t="shared" si="4"/>
        <v>34192.020000000004</v>
      </c>
      <c r="H12" s="21">
        <f t="shared" si="4"/>
        <v>37930.910000000003</v>
      </c>
      <c r="I12" s="21">
        <f t="shared" si="4"/>
        <v>125953.69</v>
      </c>
      <c r="J12" s="21">
        <f t="shared" si="4"/>
        <v>31488.422500000001</v>
      </c>
    </row>
    <row r="13" spans="1:11" ht="15" thickBot="1" x14ac:dyDescent="0.35">
      <c r="A13" s="6" t="s">
        <v>28</v>
      </c>
      <c r="B13" s="7"/>
      <c r="C13" s="7"/>
      <c r="D13" s="15"/>
      <c r="E13" s="17">
        <f>SUM(E7:E9)*0.65</f>
        <v>3533.4</v>
      </c>
      <c r="F13" s="17">
        <f t="shared" ref="F13:J13" si="5">SUM(F7:F9)*0.65</f>
        <v>4454.45</v>
      </c>
      <c r="G13" s="17">
        <f t="shared" si="5"/>
        <v>2889.25</v>
      </c>
      <c r="H13" s="17">
        <f t="shared" si="5"/>
        <v>3608.15</v>
      </c>
      <c r="I13" s="17">
        <f t="shared" si="5"/>
        <v>14485.25</v>
      </c>
      <c r="J13" s="17">
        <f t="shared" si="5"/>
        <v>3621.3125</v>
      </c>
    </row>
    <row r="15" spans="1:11" x14ac:dyDescent="0.25">
      <c r="A15">
        <v>0.89</v>
      </c>
    </row>
    <row r="16" spans="1:11" x14ac:dyDescent="0.25">
      <c r="K16" s="8"/>
    </row>
  </sheetData>
  <mergeCells count="1">
    <mergeCell ref="A1:J1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Leyser</dc:creator>
  <cp:lastModifiedBy>Philipp Leyser</cp:lastModifiedBy>
  <dcterms:created xsi:type="dcterms:W3CDTF">2022-10-18T09:54:32Z</dcterms:created>
  <dcterms:modified xsi:type="dcterms:W3CDTF">2022-10-25T10:22:55Z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160f33-c33b-4e10-8636-cf83f9ca7d3c_Enabled">
    <vt:lpwstr>true</vt:lpwstr>
  </property>
  <property fmtid="{D5CDD505-2E9C-101B-9397-08002B2CF9AE}" pid="3" name="MSIP_Label_6b160f33-c33b-4e10-8636-cf83f9ca7d3c_SetDate">
    <vt:lpwstr>2022-10-25T10:22:55Z</vt:lpwstr>
  </property>
  <property fmtid="{D5CDD505-2E9C-101B-9397-08002B2CF9AE}" pid="4" name="MSIP_Label_6b160f33-c33b-4e10-8636-cf83f9ca7d3c_Method">
    <vt:lpwstr>Standard</vt:lpwstr>
  </property>
  <property fmtid="{D5CDD505-2E9C-101B-9397-08002B2CF9AE}" pid="5" name="MSIP_Label_6b160f33-c33b-4e10-8636-cf83f9ca7d3c_Name">
    <vt:lpwstr>Internal</vt:lpwstr>
  </property>
  <property fmtid="{D5CDD505-2E9C-101B-9397-08002B2CF9AE}" pid="6" name="MSIP_Label_6b160f33-c33b-4e10-8636-cf83f9ca7d3c_SiteId">
    <vt:lpwstr>e211c965-dd84-4c9f-bc3f-4215552a0857</vt:lpwstr>
  </property>
  <property fmtid="{D5CDD505-2E9C-101B-9397-08002B2CF9AE}" pid="7" name="MSIP_Label_6b160f33-c33b-4e10-8636-cf83f9ca7d3c_ActionId">
    <vt:lpwstr>a967bb0c-c594-48ef-ae80-c157887b341e</vt:lpwstr>
  </property>
  <property fmtid="{D5CDD505-2E9C-101B-9397-08002B2CF9AE}" pid="8" name="MSIP_Label_6b160f33-c33b-4e10-8636-cf83f9ca7d3c_ContentBits">
    <vt:lpwstr>2</vt:lpwstr>
  </property>
</Properties>
</file>