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18" sheetId="1" r:id="rId3"/>
    <sheet state="visible" name="Sheet5" sheetId="2" r:id="rId4"/>
  </sheets>
  <definedNames/>
  <calcPr/>
</workbook>
</file>

<file path=xl/sharedStrings.xml><?xml version="1.0" encoding="utf-8"?>
<sst xmlns="http://schemas.openxmlformats.org/spreadsheetml/2006/main" count="35" uniqueCount="35">
  <si>
    <t>Total Budget</t>
  </si>
  <si>
    <t>Ujenzi</t>
  </si>
  <si>
    <t>Admin Spending</t>
  </si>
  <si>
    <t>Development Spending</t>
  </si>
  <si>
    <t>Uchukuzi</t>
  </si>
  <si>
    <t>UNESCO</t>
  </si>
  <si>
    <t>Ministry</t>
  </si>
  <si>
    <t>Viwanda</t>
  </si>
  <si>
    <t>Biashara na uwekezaji</t>
  </si>
  <si>
    <t>Maji</t>
  </si>
  <si>
    <t>Umwagiliaji</t>
  </si>
  <si>
    <t>24.158,893,232</t>
  </si>
  <si>
    <t>Allocated Budget</t>
  </si>
  <si>
    <t>% of the total Budget</t>
  </si>
  <si>
    <t>Fedha na mipango</t>
  </si>
  <si>
    <t>Tamisemi</t>
  </si>
  <si>
    <t>Ujenzi, mawasiliano na uchukuzi</t>
  </si>
  <si>
    <t>Ulinzi na jeshi la kujenga taifa</t>
  </si>
  <si>
    <t>Education</t>
  </si>
  <si>
    <t>Afya, maendeleo ya jamii, jinsia, wazee na watoto</t>
  </si>
  <si>
    <t>Nishati na madini</t>
  </si>
  <si>
    <t>Mambo ya nje na ushirikiano wa Afrika Mashariki</t>
  </si>
  <si>
    <t>Menejimenti ya utumishi wa umma na utawala bora</t>
  </si>
  <si>
    <t>Maji na Umwagiliaji</t>
  </si>
  <si>
    <t>KIlimo, mifugo na uvuvi</t>
  </si>
  <si>
    <t>Prime minister</t>
  </si>
  <si>
    <t>Maliasili na utalii</t>
  </si>
  <si>
    <t>Viwanda, biashara na uwekezaji</t>
  </si>
  <si>
    <t>Parliament</t>
  </si>
  <si>
    <t>Ardhi, nyumba na maendeleo ya makazi</t>
  </si>
  <si>
    <t>Habari, Utamaduni,Sanaa na michezo</t>
  </si>
  <si>
    <t>Vice president's office</t>
  </si>
  <si>
    <t>Vice President</t>
  </si>
  <si>
    <t>Mambo ya ndani ya nchi</t>
  </si>
  <si>
    <t>Katiba na Sheria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</si>
</sst>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name val="Calibri"/>
    </font>
    <font>
      <b/>
      <name val="Calibri"/>
    </font>
    <font>
      <sz val="11.0"/>
      <name val="Calibri"/>
    </font>
    <font>
      <b/>
      <sz val="10.0"/>
      <color rgb="FF000000"/>
      <name val="Calibri"/>
    </font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41" xfId="0" applyAlignment="1" applyFont="1" applyNumberFormat="1">
      <alignment readingOrder="0" shrinkToFit="0" vertical="bottom" wrapText="0"/>
    </xf>
    <xf borderId="0" fillId="0" fontId="4" numFmtId="0" xfId="0" applyFont="1"/>
    <xf borderId="0" fillId="0" fontId="2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4" numFmtId="10" xfId="0" applyFont="1" applyNumberFormat="1"/>
    <xf borderId="0" fillId="0" fontId="2" numFmtId="3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2" numFmtId="10" xfId="0" applyFont="1" applyNumberFormat="1"/>
    <xf borderId="0" fillId="0" fontId="6" numFmtId="0" xfId="0" applyAlignment="1" applyFont="1">
      <alignment readingOrder="0"/>
    </xf>
    <xf borderId="0" fillId="0" fontId="6" numFmtId="41" xfId="0" applyAlignment="1" applyFont="1" applyNumberFormat="1">
      <alignment readingOrder="0"/>
    </xf>
    <xf borderId="0" fillId="0" fontId="6" numFmtId="10" xfId="0" applyFont="1" applyNumberFormat="1"/>
    <xf borderId="0" fillId="3" fontId="2" numFmtId="3" xfId="0" applyFill="1" applyFont="1" applyNumberFormat="1"/>
    <xf borderId="0" fillId="2" fontId="8" numFmtId="0" xfId="0" applyAlignment="1" applyFont="1">
      <alignment readingOrder="0"/>
    </xf>
    <xf borderId="0" fillId="2" fontId="8" numFmtId="41" xfId="0" applyAlignment="1" applyFont="1" applyNumberFormat="1">
      <alignment readingOrder="0"/>
    </xf>
    <xf borderId="0" fillId="0" fontId="6" numFmtId="41" xfId="0" applyAlignment="1" applyFont="1" applyNumberFormat="1">
      <alignment readingOrder="0"/>
    </xf>
    <xf borderId="0" fillId="4" fontId="6" numFmtId="0" xfId="0" applyAlignment="1" applyFill="1" applyFont="1">
      <alignment readingOrder="0"/>
    </xf>
    <xf borderId="0" fillId="4" fontId="3" numFmtId="0" xfId="0" applyAlignment="1" applyFont="1">
      <alignment readingOrder="0" shrinkToFit="0" vertical="bottom" wrapText="0"/>
    </xf>
    <xf borderId="0" fillId="3" fontId="6" numFmtId="3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5" numFmtId="41" xfId="0" applyFont="1" applyNumberFormat="1"/>
    <xf borderId="0" fillId="0" fontId="5" numFmtId="10" xfId="0" applyFont="1" applyNumberFormat="1"/>
    <xf borderId="0" fillId="0" fontId="2" numFmtId="41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6" numFmtId="0" xfId="0" applyFont="1"/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3.86"/>
    <col customWidth="1" min="3" max="3" width="21.29"/>
    <col customWidth="1" min="4" max="4" width="20.0"/>
    <col customWidth="1" min="5" max="5" width="21.71"/>
  </cols>
  <sheetData>
    <row r="1">
      <c r="A1" s="1" t="s">
        <v>0</v>
      </c>
      <c r="B1" s="3">
        <v>3.1711986E13</v>
      </c>
      <c r="C1" s="4"/>
    </row>
    <row r="2">
      <c r="A2" s="6" t="s">
        <v>2</v>
      </c>
      <c r="B2" s="7">
        <v>1.9712394E13</v>
      </c>
      <c r="C2" s="8">
        <f>B2/B1</f>
        <v>0.6216070479</v>
      </c>
    </row>
    <row r="3">
      <c r="A3" s="10" t="s">
        <v>3</v>
      </c>
      <c r="B3" s="3">
        <v>1.1999592E13</v>
      </c>
      <c r="C3" s="8">
        <f>B3/B1</f>
        <v>0.3783929521</v>
      </c>
      <c r="D3" s="11"/>
    </row>
    <row r="4">
      <c r="A4" s="12"/>
      <c r="B4" s="13"/>
      <c r="C4" s="14"/>
    </row>
    <row r="5">
      <c r="A5" s="16" t="s">
        <v>6</v>
      </c>
      <c r="B5" s="17" t="s">
        <v>12</v>
      </c>
      <c r="C5" s="16" t="s">
        <v>13</v>
      </c>
      <c r="D5" s="2"/>
      <c r="E5" s="2"/>
      <c r="F5" s="2"/>
    </row>
    <row r="6">
      <c r="A6" s="12" t="s">
        <v>14</v>
      </c>
      <c r="B6" s="18">
        <v>1.1752225182252E13</v>
      </c>
      <c r="C6" s="14">
        <f>(B6/'201718'!B$1)</f>
        <v>0.3705925319</v>
      </c>
    </row>
    <row r="7">
      <c r="A7" s="19" t="s">
        <v>15</v>
      </c>
      <c r="B7" s="7">
        <v>6.578627470495E12</v>
      </c>
      <c r="C7" s="14">
        <f>(B7/'201718'!B$1)</f>
        <v>0.2074492424</v>
      </c>
    </row>
    <row r="8">
      <c r="A8" s="19" t="s">
        <v>16</v>
      </c>
      <c r="B8" s="7">
        <v>4.516883061E12</v>
      </c>
      <c r="C8" s="14">
        <f>(B8/'201718'!B$1)</f>
        <v>0.1424345691</v>
      </c>
    </row>
    <row r="9">
      <c r="A9" s="19" t="s">
        <v>17</v>
      </c>
      <c r="B9" s="13">
        <v>1.725517816925E12</v>
      </c>
      <c r="C9" s="14">
        <f>(B9/'201718'!B$1)</f>
        <v>0.05441216507</v>
      </c>
    </row>
    <row r="10">
      <c r="A10" s="20" t="s">
        <v>18</v>
      </c>
      <c r="B10" s="21">
        <v>1.366685241E12</v>
      </c>
      <c r="C10" s="14">
        <f>(B10/'201718'!B$1)</f>
        <v>0.04309680387</v>
      </c>
    </row>
    <row r="11">
      <c r="A11" s="20" t="s">
        <v>19</v>
      </c>
      <c r="B11" s="7">
        <v>1.11560877209E12</v>
      </c>
      <c r="C11" s="14">
        <f>(B11/'201718'!B$1)</f>
        <v>0.03517940416</v>
      </c>
      <c r="D11" s="5"/>
    </row>
    <row r="12">
      <c r="A12" s="19" t="s">
        <v>20</v>
      </c>
      <c r="B12" s="7">
        <v>9.983377595E11</v>
      </c>
      <c r="C12" s="14">
        <f>(B12/'201718'!B$1)</f>
        <v>0.03148140137</v>
      </c>
      <c r="D12" s="11"/>
    </row>
    <row r="13">
      <c r="A13" s="19" t="s">
        <v>21</v>
      </c>
      <c r="B13" s="13">
        <v>9.30396817E11</v>
      </c>
      <c r="C13" s="14">
        <f>(B13/'201718'!B$1)</f>
        <v>0.02933896404</v>
      </c>
    </row>
    <row r="14">
      <c r="A14" s="19" t="s">
        <v>22</v>
      </c>
      <c r="B14" s="7">
        <v>8.21322347674E11</v>
      </c>
      <c r="C14" s="14">
        <f>(B14/'201718'!B$1)</f>
        <v>0.02589942956</v>
      </c>
    </row>
    <row r="15">
      <c r="A15" s="20" t="s">
        <v>23</v>
      </c>
      <c r="B15" s="7">
        <v>6.72223100937E11</v>
      </c>
      <c r="C15" s="14">
        <f>(B15/'201718'!B$1)</f>
        <v>0.02119776103</v>
      </c>
      <c r="D15" s="11"/>
    </row>
    <row r="16">
      <c r="A16" s="19" t="s">
        <v>24</v>
      </c>
      <c r="B16" s="7">
        <v>2.67865782829E11</v>
      </c>
      <c r="C16" s="14">
        <f>(B16/'201718'!B$1)</f>
        <v>0.008446830887</v>
      </c>
      <c r="D16" s="11"/>
    </row>
    <row r="17">
      <c r="A17" s="19" t="s">
        <v>25</v>
      </c>
      <c r="B17" s="13">
        <v>1.71664055E11</v>
      </c>
      <c r="C17" s="14">
        <f>(B17/'201718'!B$1)</f>
        <v>0.005413223095</v>
      </c>
    </row>
    <row r="18">
      <c r="A18" s="19" t="s">
        <v>26</v>
      </c>
      <c r="B18" s="13">
        <v>1.48597946E11</v>
      </c>
      <c r="C18" s="14">
        <f>(B18/'201718'!B$1)</f>
        <v>0.004685860608</v>
      </c>
    </row>
    <row r="19">
      <c r="A19" s="19" t="s">
        <v>27</v>
      </c>
      <c r="B19" s="7">
        <v>1.2221510975E11</v>
      </c>
      <c r="C19" s="14">
        <f>(B19/'201718'!B$1)</f>
        <v>0.003853909047</v>
      </c>
      <c r="D19" s="11"/>
    </row>
    <row r="20">
      <c r="A20" s="12" t="s">
        <v>28</v>
      </c>
      <c r="B20" s="13">
        <v>1.21652262E11</v>
      </c>
      <c r="C20" s="14">
        <f>(B20/'201718'!B$1)</f>
        <v>0.003836160309</v>
      </c>
    </row>
    <row r="21">
      <c r="A21" s="19" t="s">
        <v>29</v>
      </c>
      <c r="B21" s="13">
        <v>7.0770454748E10</v>
      </c>
      <c r="C21" s="14">
        <f>(B21/'201718'!B$1)</f>
        <v>0.002231662651</v>
      </c>
    </row>
    <row r="22">
      <c r="A22" s="19" t="s">
        <v>30</v>
      </c>
      <c r="B22" s="13">
        <v>2.8212695E10</v>
      </c>
      <c r="C22" s="14">
        <f>(B22/'201718'!B$1)</f>
        <v>0.0008896539939</v>
      </c>
    </row>
    <row r="23">
      <c r="A23" s="12" t="s">
        <v>31</v>
      </c>
      <c r="B23" s="13">
        <v>1.5002987437E10</v>
      </c>
      <c r="C23" s="14">
        <f>(B23/'201718'!B$1)</f>
        <v>0.0004731014777</v>
      </c>
    </row>
    <row r="24">
      <c r="A24" s="12" t="s">
        <v>32</v>
      </c>
      <c r="B24" s="7">
        <v>4.914608E9</v>
      </c>
      <c r="C24" s="14">
        <f>(B24/'201718'!B$1)</f>
        <v>0.000154976355</v>
      </c>
    </row>
    <row r="25">
      <c r="A25" s="22" t="s">
        <v>33</v>
      </c>
      <c r="B25" s="23">
        <v>8.90388452E11</v>
      </c>
      <c r="C25" s="14">
        <f>(B25/'201718'!B$1)</f>
        <v>0.02807734754</v>
      </c>
    </row>
    <row r="26">
      <c r="A26" s="22" t="s">
        <v>34</v>
      </c>
      <c r="B26" s="5">
        <v>1.66479908E11</v>
      </c>
      <c r="C26" s="14">
        <f>(B26/'201718'!B$1)</f>
        <v>0.005249747146</v>
      </c>
    </row>
    <row r="27">
      <c r="B27" s="24">
        <f>SUM(B6:B26)</f>
        <v>32485591829637</v>
      </c>
      <c r="C27" s="25">
        <f>B27/B1</f>
        <v>1.024394746</v>
      </c>
      <c r="D27" s="26">
        <f>B1-B27</f>
        <v>-773605829637</v>
      </c>
    </row>
    <row r="31">
      <c r="A31" s="27"/>
      <c r="B31" s="5"/>
      <c r="C31" s="11"/>
      <c r="D31" s="11"/>
    </row>
    <row r="32">
      <c r="A32" s="28"/>
      <c r="B32" s="29"/>
      <c r="C3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5">
        <v>3.4123282E10</v>
      </c>
      <c r="C1" s="5">
        <v>1.895582432E12</v>
      </c>
      <c r="D1" s="9">
        <f t="shared" ref="D1:D2" si="1">B1+C1</f>
        <v>1929705714000</v>
      </c>
    </row>
    <row r="2">
      <c r="A2" s="2" t="s">
        <v>4</v>
      </c>
      <c r="B2" s="5">
        <v>9.1142025E10</v>
      </c>
      <c r="C2" s="5">
        <v>2.477931183E12</v>
      </c>
      <c r="D2" s="9">
        <f t="shared" si="1"/>
        <v>2569073208000</v>
      </c>
    </row>
    <row r="3">
      <c r="A3" s="11"/>
      <c r="D3" s="9">
        <f>SUM(D1:D2)</f>
        <v>4498778922000</v>
      </c>
    </row>
    <row r="4">
      <c r="A4" s="5"/>
    </row>
    <row r="5">
      <c r="A5" s="5">
        <v>8.8544393736E10</v>
      </c>
    </row>
    <row r="6">
      <c r="A6" s="5">
        <v>3.31299025264E11</v>
      </c>
    </row>
    <row r="7">
      <c r="A7" s="5">
        <v>9.16841822E11</v>
      </c>
    </row>
    <row r="8">
      <c r="A8" s="5">
        <v>6.63123262E11</v>
      </c>
      <c r="B8" s="2" t="s">
        <v>5</v>
      </c>
    </row>
    <row r="9">
      <c r="A9" s="9">
        <f>SUM(A5:A8)</f>
        <v>1999808503000</v>
      </c>
      <c r="B9" s="15">
        <f>A9-A8</f>
        <v>1336685241000</v>
      </c>
    </row>
    <row r="12">
      <c r="A12" s="2" t="s">
        <v>7</v>
      </c>
      <c r="B12" s="5">
        <v>9.801287E10</v>
      </c>
    </row>
    <row r="13">
      <c r="A13" s="2" t="s">
        <v>8</v>
      </c>
      <c r="B13" s="5">
        <v>2.420223975E10</v>
      </c>
    </row>
    <row r="14">
      <c r="A14" s="2" t="s">
        <v>9</v>
      </c>
      <c r="B14" s="5">
        <v>6.48064207705E11</v>
      </c>
    </row>
    <row r="15">
      <c r="A15" s="2" t="s">
        <v>10</v>
      </c>
      <c r="B15" s="2" t="s">
        <v>11</v>
      </c>
    </row>
  </sheetData>
  <drawing r:id="rId1"/>
</worksheet>
</file>