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  <c r="E6" i="1"/>
  <c r="B3" i="1"/>
  <c r="B5" i="1"/>
  <c r="B6" i="1"/>
  <c r="B2" i="1" l="1"/>
</calcChain>
</file>

<file path=xl/sharedStrings.xml><?xml version="1.0" encoding="utf-8"?>
<sst xmlns="http://schemas.openxmlformats.org/spreadsheetml/2006/main" count="15" uniqueCount="15">
  <si>
    <t>Study</t>
  </si>
  <si>
    <t>White House Council of Economic Advisers (CEA)</t>
  </si>
  <si>
    <t>Published</t>
  </si>
  <si>
    <t>Cost Estimate of Opioid Crisis</t>
  </si>
  <si>
    <t>Reference</t>
  </si>
  <si>
    <t>The Council of Economic Advisers. The Underestimated Cost of the Opioid Crisis. Whitehouse.gov. November 2017. Retrieved from https://www.whitehouse.gov/sites/whitehouse.gov/files/images/The%20Underestimated%20Cost%20of%20the%20Opioid%20Crisis.pdf.</t>
  </si>
  <si>
    <t>Florence, C., C., Zhou, F., Luo, L., Xu, L. 2016. The Economic Burden of Prescription Opioid Overdose, Abuse, and Dependence in the United States, 2013. Medical Care, 54, no. 901. 10.1097/MLR.0000000000000625.</t>
  </si>
  <si>
    <t>Birnbaum, H., A.G., White, M., Schiller, et al. 2011. Societal Costs of Prescription Opioid Abuse, Dependence, and Misuse in the United States. Pain Medicine, 12, No. 4:657–667. Retrieved from https://doi.org/10.1111/j.1526-4637.2011.01075.x.</t>
  </si>
  <si>
    <t>Rhyan, C. The Potential Societal Benefit of Eliminating Opioid Overdoses, Deaths, and Substance Use Disorders Exceeds $95 Billion per Year. Altarum, November 16, 2017. Retrieved from https://altarum.org/sites/default/files/uploaded-publication-files/Research-Brief_Opioid-Epidemic-Economic-Burden.pdf.</t>
  </si>
  <si>
    <t>Altarum</t>
  </si>
  <si>
    <t>Estimate Date</t>
  </si>
  <si>
    <t>Analysis Group Inc.</t>
  </si>
  <si>
    <t>Graph Label</t>
  </si>
  <si>
    <t>Society of Actuaries (SOA)</t>
  </si>
  <si>
    <t>CDC &amp; U.S.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</si>
</sst>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>
                <a:latin typeface="Raleway" pitchFamily="34" charset="0"/>
                <a:cs typeface="Times New Roman" pitchFamily="18" charset="0"/>
              </a:defRPr>
            </a:pPr>
            <a:r>
              <a:rPr lang="en-US" sz="2800">
                <a:latin typeface="Raleway" pitchFamily="34" charset="0"/>
                <a:cs typeface="Times New Roman" pitchFamily="18" charset="0"/>
              </a:rPr>
              <a:t>Annual</a:t>
            </a:r>
            <a:r>
              <a:rPr lang="en-US" sz="2800" baseline="0">
                <a:latin typeface="Raleway" pitchFamily="34" charset="0"/>
                <a:cs typeface="Times New Roman" pitchFamily="18" charset="0"/>
              </a:rPr>
              <a:t> Cost </a:t>
            </a:r>
            <a:r>
              <a:rPr lang="en-US" sz="2800">
                <a:latin typeface="Raleway" pitchFamily="34" charset="0"/>
                <a:cs typeface="Times New Roman" pitchFamily="18" charset="0"/>
              </a:rPr>
              <a:t>Estimates of the U.S.</a:t>
            </a:r>
            <a:r>
              <a:rPr lang="en-US" sz="2800" baseline="0">
                <a:latin typeface="Raleway" pitchFamily="34" charset="0"/>
                <a:cs typeface="Times New Roman" pitchFamily="18" charset="0"/>
              </a:rPr>
              <a:t> </a:t>
            </a:r>
            <a:r>
              <a:rPr lang="en-US" sz="2800">
                <a:latin typeface="Raleway" pitchFamily="34" charset="0"/>
                <a:cs typeface="Times New Roman" pitchFamily="18" charset="0"/>
              </a:rPr>
              <a:t>Opioid Crisis by Study</a:t>
            </a:r>
          </a:p>
        </c:rich>
      </c:tx>
      <c:layout>
        <c:manualLayout>
          <c:xMode val="edge"/>
          <c:yMode val="edge"/>
          <c:x val="0.14779519876307057"/>
          <c:y val="4.779683292121046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927600641074551"/>
          <c:y val="0.17143278219021466"/>
          <c:w val="0.82503301479592639"/>
          <c:h val="0.60400074448002239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Cost Estimate of Opioid Crisis</c:v>
                </c:pt>
              </c:strCache>
            </c:strRef>
          </c:tx>
          <c:invertIfNegative val="0"/>
          <c:dLbls>
            <c:dLbl>
              <c:idx val="0"/>
              <c:layout/>
              <c:spPr>
                <a:noFill/>
                <a:effectLst/>
              </c:spPr>
              <c:txPr>
                <a:bodyPr/>
                <a:lstStyle/>
                <a:p>
                  <a:pPr>
                    <a:defRPr sz="2200" b="1">
                      <a:latin typeface="Raleway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</c:dLbl>
            <c:txPr>
              <a:bodyPr/>
              <a:lstStyle/>
              <a:p>
                <a:pPr>
                  <a:defRPr sz="2200" b="1">
                    <a:latin typeface="Raleway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Sheet1!$B$2:$B$6</c:f>
              <c:strCache>
                <c:ptCount val="5"/>
                <c:pt idx="0">
                  <c:v>Analysis Group Inc., 2007</c:v>
                </c:pt>
                <c:pt idx="1">
                  <c:v>CDC &amp; U.S. HHS, 2013</c:v>
                </c:pt>
                <c:pt idx="2">
                  <c:v>Altarum, 2016</c:v>
                </c:pt>
                <c:pt idx="3">
                  <c:v>White House Council of Economic Advisers (CEA), 2015</c:v>
                </c:pt>
                <c:pt idx="4">
                  <c:v>Society of Actuaries (SOA), 2019</c:v>
                </c:pt>
              </c:strCache>
            </c:strRef>
          </c:cat>
          <c:val>
            <c:numRef>
              <c:f>Sheet1!$E$2:$E$6</c:f>
              <c:numCache>
                <c:formatCode>0</c:formatCode>
                <c:ptCount val="5"/>
                <c:pt idx="0">
                  <c:v>55700000000</c:v>
                </c:pt>
                <c:pt idx="1">
                  <c:v>78500000000</c:v>
                </c:pt>
                <c:pt idx="2">
                  <c:v>95000000000</c:v>
                </c:pt>
                <c:pt idx="3">
                  <c:v>504000000000</c:v>
                </c:pt>
                <c:pt idx="4">
                  <c:v>188381000000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0533248"/>
        <c:axId val="170535168"/>
      </c:barChart>
      <c:catAx>
        <c:axId val="17053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>
                    <a:latin typeface="Raleway" pitchFamily="34" charset="0"/>
                  </a:defRPr>
                </a:pPr>
                <a:r>
                  <a:rPr lang="en-US" sz="2400" baseline="0">
                    <a:latin typeface="Raleway" pitchFamily="34" charset="0"/>
                  </a:rPr>
                  <a:t>Publisher, Year of Estimate</a:t>
                </a:r>
                <a:endParaRPr lang="en-US" sz="2400">
                  <a:latin typeface="Raleway" pitchFamily="34" charset="0"/>
                </a:endParaRPr>
              </a:p>
            </c:rich>
          </c:tx>
          <c:layout>
            <c:manualLayout>
              <c:xMode val="edge"/>
              <c:yMode val="edge"/>
              <c:x val="0.31451397518820828"/>
              <c:y val="0.8969949266928108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800" b="0">
                <a:latin typeface="Raleway" pitchFamily="34" charset="0"/>
              </a:defRPr>
            </a:pPr>
            <a:endParaRPr lang="en-US"/>
          </a:p>
        </c:txPr>
        <c:crossAx val="170535168"/>
        <c:crosses val="autoZero"/>
        <c:auto val="1"/>
        <c:lblAlgn val="ctr"/>
        <c:lblOffset val="100"/>
        <c:noMultiLvlLbl val="0"/>
      </c:catAx>
      <c:valAx>
        <c:axId val="170535168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65000"/>
                </a:schemeClr>
              </a:solidFill>
            </a:ln>
          </c:spPr>
        </c:majorGridlines>
        <c:minorGridlines>
          <c:spPr>
            <a:ln w="6350"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2400">
                    <a:latin typeface="Raleway" pitchFamily="34" charset="0"/>
                  </a:defRPr>
                </a:pPr>
                <a:r>
                  <a:rPr lang="en-US" sz="2400">
                    <a:latin typeface="Raleway" pitchFamily="34" charset="0"/>
                  </a:rPr>
                  <a:t>Estimated</a:t>
                </a:r>
                <a:r>
                  <a:rPr lang="en-US" sz="2400" baseline="0">
                    <a:latin typeface="Raleway" pitchFamily="34" charset="0"/>
                  </a:rPr>
                  <a:t> Cost (U.S. Dollars)</a:t>
                </a:r>
                <a:endParaRPr lang="en-US" sz="2400">
                  <a:latin typeface="Raleway" pitchFamily="34" charset="0"/>
                </a:endParaRPr>
              </a:p>
            </c:rich>
          </c:tx>
          <c:layout>
            <c:manualLayout>
              <c:xMode val="edge"/>
              <c:yMode val="edge"/>
              <c:x val="2.3000817228927564E-2"/>
              <c:y val="0.1518144445527457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7053324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6.6907873343024768E-2"/>
                <c:y val="0.14577161935799995"/>
              </c:manualLayout>
            </c:layout>
            <c:txPr>
              <a:bodyPr/>
              <a:lstStyle/>
              <a:p>
                <a:pPr>
                  <a:defRPr sz="2000">
                    <a:latin typeface="Raleway" pitchFamily="34" charset="0"/>
                  </a:defRPr>
                </a:pPr>
                <a:endParaRPr lang="en-US"/>
              </a:p>
            </c:txPr>
          </c:dispUnitsLbl>
        </c:dispUnits>
      </c:valAx>
      <c:spPr>
        <a:ln w="0"/>
      </c:spPr>
    </c:plotArea>
    <c:plotVisOnly val="1"/>
    <c:dispBlanksAs val="gap"/>
    <c:showDLblsOverMax val="0"/>
  </c:chart>
  <c:spPr>
    <a:ln w="41275"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83341</xdr:colOff>
      <xdr:row>8</xdr:row>
      <xdr:rowOff>9525</xdr:rowOff>
    </xdr:from>
    <xdr:to>
      <xdr:col>13</xdr:col>
      <xdr:colOff>351643</xdr:colOff>
      <xdr:row>42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"/>
    </sheetView>
  </sheetViews>
  <sheetFormatPr defaultRowHeight="15" x14ac:dyDescent="0.25"/>
  <cols>
    <col min="1" max="1" width="39.28515625" bestFit="1" customWidth="1"/>
    <col min="2" max="2" width="39.28515625" customWidth="1"/>
    <col min="5" max="5" width="24.7109375" style="2" bestFit="1" customWidth="1"/>
  </cols>
  <sheetData>
    <row r="1" spans="1:6" x14ac:dyDescent="0.25">
      <c r="A1" s="1" t="s">
        <v>0</v>
      </c>
      <c r="B1" s="1" t="s">
        <v>12</v>
      </c>
      <c r="C1" s="1" t="s">
        <v>4</v>
      </c>
      <c r="D1" s="1" t="s">
        <v>2</v>
      </c>
      <c r="E1" s="3" t="s">
        <v>3</v>
      </c>
      <c r="F1" s="1" t="s">
        <v>10</v>
      </c>
    </row>
    <row r="2" spans="1:6" x14ac:dyDescent="0.25">
      <c r="A2" t="s">
        <v>11</v>
      </c>
      <c r="B2" t="str">
        <f>CONCATENATE(A2,", ",F2)</f>
        <v>Analysis Group Inc., 2007</v>
      </c>
      <c r="C2" t="s">
        <v>7</v>
      </c>
      <c r="D2">
        <v>2011</v>
      </c>
      <c r="E2" s="2">
        <v>55700000000</v>
      </c>
      <c r="F2">
        <v>2007</v>
      </c>
    </row>
    <row r="3" spans="1:6" x14ac:dyDescent="0.25">
      <c r="A3" t="s">
        <v>14</v>
      </c>
      <c r="B3" t="str">
        <f>CONCATENATE(A3,", ",F3)</f>
        <v>CDC &amp; U.S. HHS, 2013</v>
      </c>
      <c r="C3" t="s">
        <v>6</v>
      </c>
      <c r="D3">
        <v>2016</v>
      </c>
      <c r="E3" s="2">
        <v>78500000000</v>
      </c>
      <c r="F3">
        <v>2013</v>
      </c>
    </row>
    <row r="4" spans="1:6" x14ac:dyDescent="0.25">
      <c r="A4" t="s">
        <v>9</v>
      </c>
      <c r="B4" t="str">
        <f>CONCATENATE(A4,", ",F4)</f>
        <v>Altarum, 2016</v>
      </c>
      <c r="C4" t="s">
        <v>8</v>
      </c>
      <c r="D4">
        <v>2017</v>
      </c>
      <c r="E4" s="2">
        <v>95000000000</v>
      </c>
      <c r="F4">
        <v>2016</v>
      </c>
    </row>
    <row r="5" spans="1:6" x14ac:dyDescent="0.25">
      <c r="A5" t="s">
        <v>1</v>
      </c>
      <c r="B5" t="str">
        <f>CONCATENATE(A5,", ",F5)</f>
        <v>White House Council of Economic Advisers (CEA), 2015</v>
      </c>
      <c r="C5" t="s">
        <v>5</v>
      </c>
      <c r="D5">
        <v>2017</v>
      </c>
      <c r="E5" s="2">
        <v>504000000000</v>
      </c>
      <c r="F5">
        <v>2015</v>
      </c>
    </row>
    <row r="6" spans="1:6" x14ac:dyDescent="0.25">
      <c r="A6" t="s">
        <v>13</v>
      </c>
      <c r="B6" t="str">
        <f>CONCATENATE(A6,", ",F6)</f>
        <v>Society of Actuaries (SOA), 2019</v>
      </c>
      <c r="D6">
        <v>2019</v>
      </c>
      <c r="E6" s="2">
        <f>188381*1000000</f>
        <v>188381000000</v>
      </c>
      <c r="F6">
        <v>2019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2020-03-17T22:56:11Z</dcterms:modified>
</cp:coreProperties>
</file>