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0730" windowHeight="11760" activeTab="2"/>
  </bookViews>
  <sheets>
    <sheet name="Q1" sheetId="4" r:id="rId1"/>
    <sheet name="Q2" sheetId="2" r:id="rId2"/>
    <sheet name="Q3" sheetId="5" r:id="rId3"/>
  </sheets>
  <externalReferences>
    <externalReference r:id="rId4"/>
  </externalReferences>
  <definedNames>
    <definedName name="Slopeb1">'[1]Formulas (2)'!$R$12</definedName>
    <definedName name="SSE">'[1]Formulas (2)'!$M$3</definedName>
    <definedName name="SSR">'[1]Formulas (2)'!$N$3</definedName>
    <definedName name="SST">'[1]Formulas (2)'!$I$3</definedName>
    <definedName name="WeeklyAdExpenseX">'[1]Formulas (2)'!$C$7:$C$196</definedName>
    <definedName name="WeeklySalesY">'[1]Formulas (2)'!$D$7:$D$196</definedName>
    <definedName name="Xbar">'[1]Formulas (2)'!$R$5</definedName>
    <definedName name="Ybar">'[1]Formulas (2)'!$R$6</definedName>
    <definedName name="YInterceptb0">'[1]Formulas (2)'!$R$13</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8" i="5"/>
  <c r="D43"/>
  <c r="D42"/>
  <c r="D34"/>
  <c r="D33"/>
  <c r="D30"/>
  <c r="F29"/>
  <c r="D27"/>
  <c r="D38" i="2"/>
  <c r="D42"/>
  <c r="D34"/>
  <c r="D33"/>
  <c r="D30"/>
  <c r="F29"/>
  <c r="D27"/>
  <c r="D38" i="4"/>
  <c r="D42"/>
  <c r="D34"/>
  <c r="D33"/>
  <c r="D30"/>
  <c r="F29"/>
  <c r="D27"/>
  <c r="C34" i="5" l="1"/>
  <c r="F33"/>
  <c r="F28"/>
  <c r="C34" i="4" l="1"/>
  <c r="F33"/>
  <c r="F28"/>
  <c r="C34" i="2"/>
  <c r="F33"/>
  <c r="F28"/>
</calcChain>
</file>

<file path=xl/sharedStrings.xml><?xml version="1.0" encoding="utf-8"?>
<sst xmlns="http://schemas.openxmlformats.org/spreadsheetml/2006/main" count="209" uniqueCount="115">
  <si>
    <r>
      <t xml:space="preserve">Mew = population mean = </t>
    </r>
    <r>
      <rPr>
        <b/>
        <sz val="11"/>
        <color theme="1"/>
        <rFont val="Arial"/>
        <family val="2"/>
      </rPr>
      <t>μ</t>
    </r>
  </si>
  <si>
    <r>
      <t xml:space="preserve">Sigma = population standard deviation = </t>
    </r>
    <r>
      <rPr>
        <b/>
        <sz val="11"/>
        <color theme="1"/>
        <rFont val="Symbol"/>
        <family val="1"/>
        <charset val="2"/>
      </rPr>
      <t>s</t>
    </r>
  </si>
  <si>
    <r>
      <t xml:space="preserve">Standard Error = Standard Deviation for the Sampling distribution of Xbar = </t>
    </r>
    <r>
      <rPr>
        <b/>
        <sz val="11"/>
        <color theme="1"/>
        <rFont val="Calibri"/>
        <family val="2"/>
        <scheme val="minor"/>
      </rPr>
      <t>SE</t>
    </r>
  </si>
  <si>
    <r>
      <t xml:space="preserve">Hypothesized Value of Population Mean = </t>
    </r>
    <r>
      <rPr>
        <sz val="11"/>
        <color theme="1"/>
        <rFont val="Arial"/>
        <family val="2"/>
      </rPr>
      <t>μ</t>
    </r>
    <r>
      <rPr>
        <vertAlign val="subscript"/>
        <sz val="11"/>
        <color theme="1"/>
        <rFont val="Calibri"/>
        <family val="2"/>
      </rPr>
      <t>0</t>
    </r>
    <r>
      <rPr>
        <sz val="11"/>
        <color theme="1"/>
        <rFont val="Calibri"/>
        <family val="2"/>
        <scheme val="minor"/>
      </rPr>
      <t xml:space="preserve"> = Assumed Value of Population Mean used for testing procedure</t>
    </r>
  </si>
  <si>
    <r>
      <t xml:space="preserve">sample size = </t>
    </r>
    <r>
      <rPr>
        <b/>
        <sz val="11"/>
        <color theme="1"/>
        <rFont val="Calibri"/>
        <family val="2"/>
        <scheme val="minor"/>
      </rPr>
      <t>n</t>
    </r>
  </si>
  <si>
    <r>
      <t xml:space="preserve">Sample Mean = </t>
    </r>
    <r>
      <rPr>
        <b/>
        <sz val="11"/>
        <color theme="1"/>
        <rFont val="Calibri"/>
        <family val="2"/>
        <scheme val="minor"/>
      </rPr>
      <t>Xbar</t>
    </r>
  </si>
  <si>
    <r>
      <t xml:space="preserve">Sample Standard Deviation (for when sigma not known) = </t>
    </r>
    <r>
      <rPr>
        <b/>
        <sz val="11"/>
        <color theme="1"/>
        <rFont val="Calibri"/>
        <family val="2"/>
        <scheme val="minor"/>
      </rPr>
      <t>s</t>
    </r>
  </si>
  <si>
    <r>
      <t xml:space="preserve">Alpha = </t>
    </r>
    <r>
      <rPr>
        <b/>
        <sz val="11"/>
        <color theme="1"/>
        <rFont val="Symbol"/>
        <family val="1"/>
        <charset val="2"/>
      </rPr>
      <t>a</t>
    </r>
    <r>
      <rPr>
        <sz val="11"/>
        <color theme="1"/>
        <rFont val="Calibri"/>
        <family val="2"/>
      </rPr>
      <t xml:space="preserve"> = Risk of rejecting H</t>
    </r>
    <r>
      <rPr>
        <vertAlign val="subscript"/>
        <sz val="11"/>
        <color theme="1"/>
        <rFont val="Calibri"/>
        <family val="2"/>
      </rPr>
      <t>0</t>
    </r>
    <r>
      <rPr>
        <sz val="11"/>
        <color theme="1"/>
        <rFont val="Calibri"/>
        <family val="2"/>
      </rPr>
      <t xml:space="preserve"> when it is actually true = Type 1 Error</t>
    </r>
  </si>
  <si>
    <r>
      <t>Test Statistic = Used to determine whether to reject H</t>
    </r>
    <r>
      <rPr>
        <vertAlign val="subscript"/>
        <sz val="11"/>
        <color theme="1"/>
        <rFont val="Calibri"/>
        <family val="2"/>
        <scheme val="minor"/>
      </rPr>
      <t>0</t>
    </r>
    <r>
      <rPr>
        <sz val="11"/>
        <color theme="1"/>
        <rFont val="Calibri"/>
        <family val="2"/>
        <scheme val="minor"/>
      </rPr>
      <t xml:space="preserve"> and accept H</t>
    </r>
    <r>
      <rPr>
        <vertAlign val="subscript"/>
        <sz val="11"/>
        <color theme="1"/>
        <rFont val="Calibri"/>
        <family val="2"/>
        <scheme val="minor"/>
      </rPr>
      <t xml:space="preserve">a </t>
    </r>
    <r>
      <rPr>
        <sz val="11"/>
        <color theme="1"/>
        <rFont val="Calibri"/>
        <family val="2"/>
        <scheme val="minor"/>
      </rPr>
      <t>= Number of SE above or below hypothesized mean</t>
    </r>
  </si>
  <si>
    <r>
      <t xml:space="preserve">Use </t>
    </r>
    <r>
      <rPr>
        <b/>
        <sz val="11"/>
        <color theme="1"/>
        <rFont val="Calibri"/>
        <family val="2"/>
        <scheme val="minor"/>
      </rPr>
      <t>z</t>
    </r>
    <r>
      <rPr>
        <sz val="11"/>
        <color theme="1"/>
        <rFont val="Calibri"/>
        <family val="2"/>
        <scheme val="minor"/>
      </rPr>
      <t xml:space="preserve"> test statistic if Sigma known or can be estimated, or you are significance Testing a Proportion and all 4 binomial tests have been met</t>
    </r>
  </si>
  <si>
    <r>
      <t xml:space="preserve">Use </t>
    </r>
    <r>
      <rPr>
        <b/>
        <sz val="11"/>
        <color theme="1"/>
        <rFont val="Calibri"/>
        <family val="2"/>
        <scheme val="minor"/>
      </rPr>
      <t>t</t>
    </r>
    <r>
      <rPr>
        <sz val="11"/>
        <color theme="1"/>
        <rFont val="Calibri"/>
        <family val="2"/>
        <scheme val="minor"/>
      </rPr>
      <t xml:space="preserve"> test statistic if Sigma NOT known or can be estimated</t>
    </r>
  </si>
  <si>
    <t>Hypothesis Test (Significance Test)</t>
  </si>
  <si>
    <t>Point of view:</t>
  </si>
  <si>
    <t>Manufacturer wants to see if new machines more productive</t>
  </si>
  <si>
    <t>Goal:</t>
  </si>
  <si>
    <t>Run Hypothesis test to provide statistical evidence to determine whether new</t>
  </si>
  <si>
    <r>
      <t>Step 1: List H</t>
    </r>
    <r>
      <rPr>
        <b/>
        <vertAlign val="subscript"/>
        <sz val="11"/>
        <color theme="0"/>
        <rFont val="Calibri"/>
        <family val="2"/>
        <scheme val="minor"/>
      </rPr>
      <t>0</t>
    </r>
    <r>
      <rPr>
        <b/>
        <sz val="11"/>
        <color theme="0"/>
        <rFont val="Calibri"/>
        <family val="2"/>
        <scheme val="minor"/>
      </rPr>
      <t xml:space="preserve"> and H</t>
    </r>
    <r>
      <rPr>
        <b/>
        <vertAlign val="subscript"/>
        <sz val="11"/>
        <color theme="0"/>
        <rFont val="Calibri"/>
        <family val="2"/>
        <scheme val="minor"/>
      </rPr>
      <t>a</t>
    </r>
  </si>
  <si>
    <r>
      <t>H</t>
    </r>
    <r>
      <rPr>
        <vertAlign val="subscript"/>
        <sz val="11"/>
        <color theme="1"/>
        <rFont val="Calibri"/>
        <family val="2"/>
        <scheme val="minor"/>
      </rPr>
      <t>0</t>
    </r>
    <r>
      <rPr>
        <sz val="11"/>
        <color theme="1"/>
        <rFont val="Calibri"/>
        <family val="2"/>
        <scheme val="minor"/>
      </rPr>
      <t xml:space="preserve"> : </t>
    </r>
    <r>
      <rPr>
        <sz val="11"/>
        <color theme="1"/>
        <rFont val="Arial"/>
        <family val="2"/>
      </rPr>
      <t>μ</t>
    </r>
  </si>
  <si>
    <t># fuses per hour</t>
  </si>
  <si>
    <t># fuses made</t>
  </si>
  <si>
    <r>
      <t>H</t>
    </r>
    <r>
      <rPr>
        <vertAlign val="subscript"/>
        <sz val="11"/>
        <color theme="1"/>
        <rFont val="Calibri"/>
        <family val="2"/>
        <scheme val="minor"/>
      </rPr>
      <t>a</t>
    </r>
    <r>
      <rPr>
        <sz val="11"/>
        <color theme="1"/>
        <rFont val="Calibri"/>
        <family val="2"/>
        <scheme val="minor"/>
      </rPr>
      <t xml:space="preserve"> : </t>
    </r>
    <r>
      <rPr>
        <sz val="11"/>
        <color theme="1"/>
        <rFont val="Arial"/>
        <family val="2"/>
      </rPr>
      <t>μ</t>
    </r>
  </si>
  <si>
    <t>Step 2: Select Alpha</t>
  </si>
  <si>
    <t>Alpha =</t>
  </si>
  <si>
    <t>Step 3: Draw Picture, Collect Data, Calculate Sample Statistics, Calculate Test Statistic</t>
  </si>
  <si>
    <t>Hypothesized Mean = μ0 =</t>
  </si>
  <si>
    <r>
      <t xml:space="preserve">Sigma = </t>
    </r>
    <r>
      <rPr>
        <sz val="11"/>
        <color theme="0"/>
        <rFont val="Symbol"/>
        <family val="1"/>
        <charset val="2"/>
      </rPr>
      <t>s</t>
    </r>
    <r>
      <rPr>
        <sz val="11"/>
        <color theme="0"/>
        <rFont val="Calibri"/>
        <family val="2"/>
      </rPr>
      <t xml:space="preserve"> =</t>
    </r>
  </si>
  <si>
    <t>Sample SD = s</t>
  </si>
  <si>
    <t>Test Statistic To Use:</t>
  </si>
  <si>
    <t>sample size = n</t>
  </si>
  <si>
    <t>df</t>
  </si>
  <si>
    <t>Sample Mean = Xbar</t>
  </si>
  <si>
    <r>
      <t xml:space="preserve">Alpha = </t>
    </r>
    <r>
      <rPr>
        <sz val="11"/>
        <color theme="0"/>
        <rFont val="Symbol"/>
        <family val="1"/>
        <charset val="2"/>
      </rPr>
      <t>a</t>
    </r>
    <r>
      <rPr>
        <sz val="11"/>
        <color theme="0"/>
        <rFont val="Calibri"/>
        <family val="2"/>
        <scheme val="minor"/>
      </rPr>
      <t xml:space="preserve"> =</t>
    </r>
  </si>
  <si>
    <t>Type of Test</t>
  </si>
  <si>
    <t>SE</t>
  </si>
  <si>
    <t>Standard Error = Standard Deviation for the Sampling distribution of Xbar = SE</t>
  </si>
  <si>
    <r>
      <t xml:space="preserve"> =(Xbar - </t>
    </r>
    <r>
      <rPr>
        <sz val="11"/>
        <color theme="1"/>
        <rFont val="Arial"/>
        <family val="2"/>
      </rPr>
      <t>μ</t>
    </r>
    <r>
      <rPr>
        <vertAlign val="subscript"/>
        <sz val="11"/>
        <color theme="1"/>
        <rFont val="Calibri"/>
        <family val="2"/>
      </rPr>
      <t>0</t>
    </r>
    <r>
      <rPr>
        <sz val="11"/>
        <color theme="1"/>
        <rFont val="Calibri"/>
        <family val="2"/>
      </rPr>
      <t>)/SE</t>
    </r>
  </si>
  <si>
    <t>Sample Error in numerator, Standard Deviations in Denominator = "How Many SD above or below Hypothesized Pop Mean</t>
  </si>
  <si>
    <t>Step 4: Create p-value Rejection Rule and calculate p-value</t>
  </si>
  <si>
    <t>Rejection Rule:</t>
  </si>
  <si>
    <r>
      <t>p-value &lt;= alpha,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</si>
  <si>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p-value One Tail To Right</t>
  </si>
  <si>
    <t>Probability of getting Test Statistic or higher</t>
  </si>
  <si>
    <t>Step 4: Calculate Critical Value and Critical Value Rejection Rule</t>
  </si>
  <si>
    <r>
      <t>Test Statistic &gt;=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</si>
  <si>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Right</t>
  </si>
  <si>
    <t>This is the hurdle Point</t>
  </si>
  <si>
    <t>Step 5: Write Conclusion</t>
  </si>
  <si>
    <t>Because the test statistic of 3.87 &gt;= critical value of 2.62, we reject H0 and accept Ha.</t>
  </si>
  <si>
    <t>The statistical evidence very strongly suggests that the new machine is more productive than the old machine.</t>
  </si>
  <si>
    <t>At an alpha of 0.01, our sample mean of 255 fuses made per hour provides statistically significant evidence</t>
  </si>
  <si>
    <t>that the number of fuses made per hour is more than 250.</t>
  </si>
  <si>
    <t>We do run a 1% risk of a Type 1 Error that we might say that the mean number of fuses is more than 250,</t>
  </si>
  <si>
    <t>when in fact it does not, however, the p-value provides very strong evidence that the machine is more</t>
  </si>
  <si>
    <t>productive.</t>
  </si>
  <si>
    <t>Solid Construction is a company that builds decks for homes. The company recently employed a new building technique that is supposed to save time over the old method which had a mean of 15.5 hours. Solid Construction wants to determine if the new method actually saves time. A random sample was taken of number of hours to build a deck. At the .05 significance level, can Solid Construction conclude that the new method is faster?</t>
  </si>
  <si>
    <t>Solid Construction wants to see if the new method is faster</t>
  </si>
  <si>
    <t>hours to build deck</t>
  </si>
  <si>
    <t>p-value One Tail To Left</t>
  </si>
  <si>
    <t>Probability of getting Test Statistic or lower</t>
  </si>
  <si>
    <r>
      <t>Test Statistic &lt;=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</si>
  <si>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Left</t>
  </si>
  <si>
    <t>Because our test statistic is bigger than our critical value, we Fail to Reject H0.</t>
  </si>
  <si>
    <t>get a sample mean of 14.9 hours and that is less than our hypothesized mean of 15.5 hours, we may want</t>
  </si>
  <si>
    <t>to investigate further. Try a larger sample? Investigate whether or not the techniques of the new method</t>
  </si>
  <si>
    <t>are being implemented properly?</t>
  </si>
  <si>
    <t>At a 0.05 significance level, our sample mean of 14.9 hours does not provide statistical evidences to</t>
  </si>
  <si>
    <t>support the idea that the new method reduces the time to build a new deck.</t>
  </si>
  <si>
    <t>We do run the risk of a Type 2 Error: Not accepting the alternative hypothesis (method faster), when in fact it was</t>
  </si>
  <si>
    <t>A report stated that the national mean price for a used cars is $9500. You want to dertermine if the Seattle area mean price of a used cars is differenet from the national mean. At an alpha of 0.01, is the mean price for a Seattle used cars different from the national average?</t>
  </si>
  <si>
    <t>Seattle Area Resercher who wants to compare national mean used car price to Seattle's</t>
  </si>
  <si>
    <t>Run Hypothesis test to provide statistical evidence to determine whether Seattle</t>
  </si>
  <si>
    <t>used auto prices different from national mean</t>
  </si>
  <si>
    <t>Car Price</t>
  </si>
  <si>
    <t>p-value Two Tail</t>
  </si>
  <si>
    <t xml:space="preserve"> =(1-T.DIST(t,df,1))*2</t>
  </si>
  <si>
    <t xml:space="preserve"> =T.DIST.2T(ABS(t),df)</t>
  </si>
  <si>
    <t>ABS(t) because T.DIST.2T needs upper t</t>
  </si>
  <si>
    <r>
      <t xml:space="preserve"> =-Critical Value  &lt; Test Statistic &lt; +Critical Value, Fail to Reject H</t>
    </r>
    <r>
      <rPr>
        <vertAlign val="subscript"/>
        <sz val="11"/>
        <rFont val="Calibri"/>
        <family val="2"/>
        <scheme val="minor"/>
      </rPr>
      <t>0</t>
    </r>
    <r>
      <rPr>
        <sz val="11"/>
        <rFont val="Calibri"/>
        <family val="2"/>
        <scheme val="minor"/>
      </rPr>
      <t xml:space="preserve"> , otherwsie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a</t>
    </r>
    <r>
      <rPr>
        <sz val="11"/>
        <rFont val="Calibri"/>
        <family val="2"/>
        <scheme val="minor"/>
      </rPr>
      <t xml:space="preserve"> </t>
    </r>
  </si>
  <si>
    <t>Lower Critical Value</t>
  </si>
  <si>
    <t xml:space="preserve"> =T.INV(alpha/2,df)</t>
  </si>
  <si>
    <t xml:space="preserve"> =-T.INV.2T(alpha,df)</t>
  </si>
  <si>
    <t>Upper Critical Value</t>
  </si>
  <si>
    <t xml:space="preserve"> =-T.INV(alpha/2,df)</t>
  </si>
  <si>
    <t xml:space="preserve"> =T.INV.2T(alpha,df)</t>
  </si>
  <si>
    <t>Because our p-value is bigger than our alpha, we Fail to Reject H0.</t>
  </si>
  <si>
    <t>Because our test statistic is between our critical values, we Fail to Reject H0.</t>
  </si>
  <si>
    <t>The sample evidence does not suggest that the mean price for a used car in the Seattle area is different</t>
  </si>
  <si>
    <t>from the national average.</t>
  </si>
  <si>
    <t>At a 0.01 significance level, our sample mean of $9923 does not provide statistical evidences to show that</t>
  </si>
  <si>
    <t>the mean Seattle used car price is different from the national mean.</t>
  </si>
  <si>
    <t>We do run the risk of a Type 2 Error: Not accepting the alternative hypothesis (mean different from), when</t>
  </si>
  <si>
    <t>in fact it is different from</t>
  </si>
  <si>
    <t>method is taking less than 15.5 hours (old method average)</t>
  </si>
  <si>
    <t>&lt;</t>
  </si>
  <si>
    <t xml:space="preserve"> =T.DIST(t,df,1)</t>
  </si>
  <si>
    <t xml:space="preserve"> =T.INV(prob, df)</t>
  </si>
  <si>
    <t>The sample evidence does NOT suggest that the new method for building decks is faster. Because we did</t>
  </si>
  <si>
    <t>Fuses R Us manufactures fuses. A new machine for manufacturing fuses was installed. The old machine produced 250 fuses per hour. The manufacturer wants to determine if the new machine makes more than 250 fuses per hour. Over the last month a random sample of number of fuses made per hour was taken. At the 0.01 level of significance, can we conclude that the new machine produces more than 250 fuses per hour? Because this is a new machine, there is no data on what the population standard deviation is. The population distributions for manufacturing situations like this tends to be normally distributed (t-distribution requires that pop distribution is normal or near normal or n is large).</t>
  </si>
  <si>
    <t>machine makes more than 250 fuses per hour.</t>
  </si>
  <si>
    <t>&gt;</t>
  </si>
  <si>
    <t xml:space="preserve"> =1-T.DIST(x,df,1)</t>
  </si>
  <si>
    <t>Because the p-value of 0.00084 &lt;= alpha of 0.01, we reject H0 and accept Ha. This is very strong evidence.</t>
  </si>
  <si>
    <r>
      <t xml:space="preserve"> =T.INV(1-</t>
    </r>
    <r>
      <rPr>
        <sz val="11"/>
        <color theme="1"/>
        <rFont val="Calibri"/>
        <family val="2"/>
      </rPr>
      <t>α</t>
    </r>
    <r>
      <rPr>
        <sz val="12.1"/>
        <color theme="1"/>
        <rFont val="Calibri"/>
        <family val="2"/>
      </rPr>
      <t>,df)</t>
    </r>
  </si>
  <si>
    <t>&gt;=</t>
  </si>
  <si>
    <t>na</t>
  </si>
  <si>
    <t>t</t>
  </si>
  <si>
    <t>left tail</t>
  </si>
  <si>
    <t>TINV(alph*2,df)</t>
  </si>
  <si>
    <t>TDIST(-t,df,1)</t>
  </si>
  <si>
    <t>&lt;=</t>
  </si>
  <si>
    <t>right tailed</t>
  </si>
  <si>
    <t>TINV(alpha*2,df)</t>
  </si>
  <si>
    <t>!=</t>
  </si>
  <si>
    <t>=</t>
  </si>
  <si>
    <t>two tailed test</t>
  </si>
</sst>
</file>

<file path=xl/styles.xml><?xml version="1.0" encoding="utf-8"?>
<styleSheet xmlns="http://schemas.openxmlformats.org/spreadsheetml/2006/main">
  <numFmts count="4">
    <numFmt numFmtId="6" formatCode="&quot;$&quot;#,##0_);[Red]\(&quot;$&quot;#,##0\)"/>
    <numFmt numFmtId="43" formatCode="_(* #,##0.00_);_(* \(#,##0.00\);_(* &quot;-&quot;??_);_(@_)"/>
    <numFmt numFmtId="169" formatCode="0.000"/>
    <numFmt numFmtId="171" formatCode="0.000%"/>
  </numFmts>
  <fonts count="1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1"/>
      <name val="Arial"/>
      <family val="2"/>
    </font>
    <font>
      <b/>
      <sz val="11"/>
      <color theme="1"/>
      <name val="Symbol"/>
      <family val="1"/>
      <charset val="2"/>
    </font>
    <font>
      <sz val="11"/>
      <color theme="1"/>
      <name val="Arial"/>
      <family val="2"/>
    </font>
    <font>
      <vertAlign val="subscript"/>
      <sz val="11"/>
      <color theme="1"/>
      <name val="Calibri"/>
      <family val="2"/>
    </font>
    <font>
      <sz val="11"/>
      <color theme="1"/>
      <name val="Calibri"/>
      <family val="2"/>
    </font>
    <font>
      <vertAlign val="subscript"/>
      <sz val="11"/>
      <color theme="1"/>
      <name val="Calibri"/>
      <family val="2"/>
      <scheme val="minor"/>
    </font>
    <font>
      <b/>
      <vertAlign val="subscript"/>
      <sz val="11"/>
      <color theme="0"/>
      <name val="Calibri"/>
      <family val="2"/>
      <scheme val="minor"/>
    </font>
    <font>
      <sz val="11"/>
      <color theme="0"/>
      <name val="Symbol"/>
      <family val="1"/>
      <charset val="2"/>
    </font>
    <font>
      <sz val="11"/>
      <color theme="0"/>
      <name val="Calibri"/>
      <family val="2"/>
    </font>
    <font>
      <sz val="11"/>
      <name val="Calibri"/>
      <family val="2"/>
      <scheme val="minor"/>
    </font>
    <font>
      <vertAlign val="subscript"/>
      <sz val="11"/>
      <name val="Calibri"/>
      <family val="2"/>
      <scheme val="minor"/>
    </font>
    <font>
      <sz val="12.1"/>
      <color theme="1"/>
      <name val="Calibri"/>
      <family val="2"/>
    </font>
  </fonts>
  <fills count="6">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0070C0"/>
        <bgColor indexed="64"/>
      </patternFill>
    </fill>
    <fill>
      <patternFill patternType="solid">
        <fgColor rgb="FFCCFFCC"/>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5">
    <xf numFmtId="0" fontId="0" fillId="0" borderId="0"/>
    <xf numFmtId="43" fontId="1" fillId="0" borderId="0" applyFont="0" applyFill="0" applyBorder="0" applyAlignment="0" applyProtection="0"/>
    <xf numFmtId="0" fontId="2" fillId="3" borderId="10">
      <alignment wrapText="1"/>
    </xf>
    <xf numFmtId="0" fontId="1" fillId="5" borderId="10"/>
    <xf numFmtId="9" fontId="1" fillId="0" borderId="0" applyFont="0" applyFill="0" applyBorder="0" applyAlignment="0" applyProtection="0"/>
  </cellStyleXfs>
  <cellXfs count="49">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4" fillId="3" borderId="1" xfId="0" applyFont="1" applyFill="1" applyBorder="1"/>
    <xf numFmtId="0" fontId="4" fillId="3" borderId="4" xfId="0" applyFont="1" applyFill="1" applyBorder="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4" xfId="0" applyBorder="1"/>
    <xf numFmtId="0" fontId="0" fillId="0" borderId="7" xfId="0" applyBorder="1"/>
    <xf numFmtId="0" fontId="0" fillId="0" borderId="8" xfId="0" applyBorder="1"/>
    <xf numFmtId="0" fontId="0" fillId="0" borderId="9" xfId="0" applyBorder="1"/>
    <xf numFmtId="0" fontId="2" fillId="4" borderId="10" xfId="0" applyFont="1" applyFill="1" applyBorder="1"/>
    <xf numFmtId="0" fontId="0" fillId="0" borderId="11" xfId="0" applyBorder="1"/>
    <xf numFmtId="0" fontId="3" fillId="0" borderId="0" xfId="0" applyFont="1"/>
    <xf numFmtId="0" fontId="0" fillId="0" borderId="10" xfId="0" applyBorder="1"/>
    <xf numFmtId="0" fontId="2" fillId="4" borderId="1" xfId="0" applyFont="1" applyFill="1" applyBorder="1"/>
    <xf numFmtId="0" fontId="4" fillId="4" borderId="2" xfId="0" applyFont="1" applyFill="1" applyBorder="1"/>
    <xf numFmtId="0" fontId="4" fillId="3" borderId="10" xfId="0" applyFont="1" applyFill="1" applyBorder="1"/>
    <xf numFmtId="0" fontId="0" fillId="0" borderId="10" xfId="1" applyNumberFormat="1" applyFont="1" applyBorder="1"/>
    <xf numFmtId="0" fontId="0" fillId="5" borderId="10" xfId="1" applyNumberFormat="1" applyFont="1" applyFill="1" applyBorder="1"/>
    <xf numFmtId="0" fontId="0" fillId="5" borderId="10" xfId="0" applyFill="1" applyBorder="1"/>
    <xf numFmtId="0" fontId="4" fillId="3" borderId="0" xfId="0" applyFont="1" applyFill="1"/>
    <xf numFmtId="0" fontId="14" fillId="2" borderId="1" xfId="0" applyFont="1" applyFill="1" applyBorder="1"/>
    <xf numFmtId="0" fontId="0" fillId="2" borderId="2" xfId="0" applyFill="1" applyBorder="1"/>
    <xf numFmtId="0" fontId="14" fillId="2" borderId="3" xfId="0" applyFont="1" applyFill="1" applyBorder="1"/>
    <xf numFmtId="0" fontId="14" fillId="2" borderId="5" xfId="0" applyFont="1" applyFill="1" applyBorder="1"/>
    <xf numFmtId="0" fontId="0" fillId="2" borderId="6" xfId="0" applyFill="1" applyBorder="1"/>
    <xf numFmtId="0" fontId="14" fillId="2" borderId="4" xfId="0" applyFont="1" applyFill="1" applyBorder="1"/>
    <xf numFmtId="0" fontId="14" fillId="2" borderId="7" xfId="0" applyFont="1" applyFill="1" applyBorder="1"/>
    <xf numFmtId="0" fontId="0" fillId="2" borderId="8" xfId="0" applyFill="1" applyBorder="1"/>
    <xf numFmtId="0" fontId="14" fillId="2" borderId="9" xfId="0" applyFont="1" applyFill="1" applyBorder="1"/>
    <xf numFmtId="0" fontId="14" fillId="2" borderId="12" xfId="0" applyFont="1" applyFill="1" applyBorder="1"/>
    <xf numFmtId="0" fontId="0" fillId="2" borderId="0" xfId="0" applyFill="1"/>
    <xf numFmtId="0" fontId="14" fillId="2" borderId="13" xfId="0" applyFont="1" applyFill="1" applyBorder="1"/>
    <xf numFmtId="0" fontId="0" fillId="2" borderId="13" xfId="0" applyFill="1" applyBorder="1"/>
    <xf numFmtId="0" fontId="0" fillId="2" borderId="9" xfId="0" applyFill="1" applyBorder="1"/>
    <xf numFmtId="6" fontId="0" fillId="0" borderId="10" xfId="0" applyNumberFormat="1" applyBorder="1"/>
    <xf numFmtId="0" fontId="3" fillId="0" borderId="10" xfId="0" applyFont="1" applyBorder="1"/>
    <xf numFmtId="9" fontId="0" fillId="0" borderId="10" xfId="0" applyNumberFormat="1" applyBorder="1"/>
    <xf numFmtId="10" fontId="0" fillId="0" borderId="0" xfId="4" applyNumberFormat="1" applyFont="1"/>
    <xf numFmtId="0" fontId="0" fillId="0" borderId="2" xfId="0" applyBorder="1" applyAlignment="1"/>
    <xf numFmtId="0" fontId="0" fillId="0" borderId="3" xfId="0" applyBorder="1" applyAlignment="1"/>
    <xf numFmtId="169" fontId="0" fillId="5" borderId="10" xfId="0" applyNumberFormat="1" applyFill="1" applyBorder="1"/>
    <xf numFmtId="10" fontId="0" fillId="5" borderId="11" xfId="4" applyNumberFormat="1" applyFont="1" applyFill="1" applyBorder="1"/>
    <xf numFmtId="171" fontId="0" fillId="5" borderId="11" xfId="4" applyNumberFormat="1" applyFont="1" applyFill="1" applyBorder="1"/>
  </cellXfs>
  <cellStyles count="5">
    <cellStyle name="Blue 2" xfId="2"/>
    <cellStyle name="Comma 2" xfId="1"/>
    <cellStyle name="greenFormula" xfId="3"/>
    <cellStyle name="Normal" xfId="0" builtinId="0"/>
    <cellStyle name="Percent" xfId="4" builtinId="5"/>
  </cellStyles>
  <dxfs count="21">
    <dxf>
      <font>
        <color theme="0"/>
      </font>
    </dxf>
    <dxf>
      <font>
        <color rgb="FFFFFF99"/>
      </font>
    </dxf>
    <dxf>
      <font>
        <color theme="0"/>
      </font>
    </dxf>
    <dxf>
      <font>
        <color rgb="FFFFFF99"/>
      </font>
    </dxf>
    <dxf>
      <font>
        <color theme="0"/>
      </font>
    </dxf>
    <dxf>
      <font>
        <color rgb="FFFFFF99"/>
      </font>
    </dxf>
    <dxf>
      <font>
        <color rgb="FFFFFF99"/>
      </font>
    </dxf>
    <dxf>
      <font>
        <color theme="0"/>
      </font>
    </dxf>
    <dxf>
      <font>
        <color rgb="FFFFFF99"/>
      </font>
    </dxf>
    <dxf>
      <font>
        <color rgb="FFFFFF99"/>
      </font>
    </dxf>
    <dxf>
      <font>
        <color rgb="FFFFFF99"/>
      </font>
    </dxf>
    <dxf>
      <font>
        <color theme="0"/>
      </font>
    </dxf>
    <dxf>
      <font>
        <color rgb="FFFFFF99"/>
      </font>
    </dxf>
    <dxf>
      <font>
        <color theme="0"/>
      </font>
    </dxf>
    <dxf>
      <font>
        <color theme="0"/>
      </font>
    </dxf>
    <dxf>
      <font>
        <color rgb="FFFFFF99"/>
      </font>
    </dxf>
    <dxf>
      <font>
        <color theme="0"/>
      </font>
    </dxf>
    <dxf>
      <font>
        <color rgb="FFFFFF99"/>
      </font>
    </dxf>
    <dxf>
      <font>
        <color rgb="FFFFFF99"/>
      </font>
    </dxf>
    <dxf>
      <font>
        <color rgb="FFFFFF99"/>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kh/Desktop/SMDA/Ebooks/Statistical%20Analysis%20Excel%20-%20Youtube/BI348-Chapter04.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atter (1)"/>
      <sheetName val="Scatter (1an)"/>
      <sheetName val="Scatter (2)"/>
      <sheetName val="Scatter (2an)"/>
      <sheetName val="Scatter (3)"/>
      <sheetName val="Ybar &amp; Xbar Lines"/>
      <sheetName val="Ybar &amp; Xbar Lines (an)"/>
      <sheetName val="Cov &amp; Corr (1)"/>
      <sheetName val="Cov &amp; Corr (1an)"/>
      <sheetName val="Cov &amp; Corr (2)"/>
      <sheetName val="Cov &amp; Corr (2an)"/>
      <sheetName val="Cov &amp; Corr (3)"/>
      <sheetName val="Slope &amp; Int (1)"/>
      <sheetName val="Slope &amp; Int (an)"/>
      <sheetName val="E.R."/>
      <sheetName val="E.R. (2)"/>
      <sheetName val="E.R. (2an)"/>
      <sheetName val="Better Model"/>
      <sheetName val="Predicted &amp; Residuals"/>
      <sheetName val="AllOnLine"/>
      <sheetName val="Errors"/>
      <sheetName val="Ybar"/>
      <sheetName val="2 Parts"/>
      <sheetName val="3 Parts"/>
      <sheetName val="Zero"/>
      <sheetName val="Chart"/>
      <sheetName val="Think"/>
      <sheetName val="r^2 and s (1)"/>
      <sheetName val="r^2 and s (1an)"/>
      <sheetName val="r^2 and s (2)"/>
      <sheetName val="r^2 and s (2an)"/>
      <sheetName val="DA Reg (1)"/>
      <sheetName val="DA Reg (1an)"/>
      <sheetName val="LINEST"/>
      <sheetName val="LINEST (an)"/>
      <sheetName val="DA Reg (3)"/>
      <sheetName val="M R (1)"/>
      <sheetName val="M R (1an)"/>
      <sheetName val="Categorical"/>
      <sheetName val="Categorical (an)"/>
      <sheetName val="Residual Plots"/>
      <sheetName val="Hypothesis Test"/>
      <sheetName val="Hypothesis Test (an)"/>
      <sheetName val="Formulas (2)"/>
      <sheetName val="HT (2)"/>
      <sheetName val="HT (2an)"/>
      <sheetName val="Formulas (1)"/>
      <sheetName val="Formulas (1an)"/>
      <sheetName val="Run Multiple Tests"/>
    </sheetNames>
    <sheetDataSet>
      <sheetData sheetId="0"/>
      <sheetData sheetId="1">
        <row r="1">
          <cell r="B1" t="str">
            <v>Weekly $ Ad Expense (x)</v>
          </cell>
        </row>
      </sheetData>
      <sheetData sheetId="2"/>
      <sheetData sheetId="3"/>
      <sheetData sheetId="4"/>
      <sheetData sheetId="5"/>
      <sheetData sheetId="6">
        <row r="16">
          <cell r="H16" t="str">
            <v>Xbar</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26">
          <cell r="E226" t="str">
            <v>Ybar</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3">
          <cell r="I3">
            <v>3269387200138.7446</v>
          </cell>
          <cell r="M3">
            <v>516674372690.31818</v>
          </cell>
          <cell r="N3">
            <v>2752712827448.4297</v>
          </cell>
        </row>
        <row r="5">
          <cell r="R5">
            <v>40429.526315789473</v>
          </cell>
        </row>
        <row r="6">
          <cell r="R6">
            <v>370058.95063157915</v>
          </cell>
        </row>
        <row r="7">
          <cell r="C7">
            <v>63566</v>
          </cell>
          <cell r="D7">
            <v>651334.36</v>
          </cell>
        </row>
        <row r="8">
          <cell r="C8">
            <v>50762</v>
          </cell>
          <cell r="D8">
            <v>527670.41999999993</v>
          </cell>
        </row>
        <row r="9">
          <cell r="C9">
            <v>50941</v>
          </cell>
          <cell r="D9">
            <v>523751.3</v>
          </cell>
        </row>
        <row r="10">
          <cell r="C10">
            <v>17597</v>
          </cell>
          <cell r="D10">
            <v>175466.61</v>
          </cell>
        </row>
        <row r="11">
          <cell r="C11">
            <v>33029</v>
          </cell>
          <cell r="D11">
            <v>377977.97</v>
          </cell>
        </row>
        <row r="12">
          <cell r="C12">
            <v>58543</v>
          </cell>
          <cell r="D12">
            <v>520100.29</v>
          </cell>
          <cell r="R12">
            <v>8.2415488162968682</v>
          </cell>
        </row>
        <row r="13">
          <cell r="C13">
            <v>60492</v>
          </cell>
          <cell r="D13">
            <v>620856.28</v>
          </cell>
          <cell r="R13">
            <v>36857.03588024131</v>
          </cell>
        </row>
        <row r="14">
          <cell r="C14">
            <v>59686</v>
          </cell>
          <cell r="D14">
            <v>593739.46</v>
          </cell>
        </row>
        <row r="15">
          <cell r="C15">
            <v>16432</v>
          </cell>
          <cell r="D15">
            <v>181948.96</v>
          </cell>
        </row>
        <row r="16">
          <cell r="C16">
            <v>17262</v>
          </cell>
          <cell r="D16">
            <v>184643.6</v>
          </cell>
        </row>
        <row r="17">
          <cell r="C17">
            <v>39118</v>
          </cell>
          <cell r="D17">
            <v>379373.56</v>
          </cell>
        </row>
        <row r="18">
          <cell r="C18">
            <v>36078</v>
          </cell>
          <cell r="D18">
            <v>238687.94</v>
          </cell>
        </row>
        <row r="19">
          <cell r="C19">
            <v>42113</v>
          </cell>
          <cell r="D19">
            <v>410066.15</v>
          </cell>
        </row>
        <row r="20">
          <cell r="C20">
            <v>50562</v>
          </cell>
          <cell r="D20">
            <v>413540.78</v>
          </cell>
        </row>
        <row r="21">
          <cell r="C21">
            <v>38240</v>
          </cell>
          <cell r="D21">
            <v>340241.6</v>
          </cell>
        </row>
        <row r="22">
          <cell r="C22">
            <v>59870</v>
          </cell>
          <cell r="D22">
            <v>582843</v>
          </cell>
        </row>
        <row r="23">
          <cell r="C23">
            <v>46056</v>
          </cell>
          <cell r="D23">
            <v>433185.92</v>
          </cell>
        </row>
        <row r="24">
          <cell r="C24">
            <v>33349</v>
          </cell>
          <cell r="D24">
            <v>270770.38</v>
          </cell>
        </row>
        <row r="25">
          <cell r="C25">
            <v>16207</v>
          </cell>
          <cell r="D25">
            <v>164421.41999999998</v>
          </cell>
        </row>
        <row r="26">
          <cell r="C26">
            <v>57077</v>
          </cell>
          <cell r="D26">
            <v>478077.5</v>
          </cell>
        </row>
        <row r="27">
          <cell r="C27">
            <v>30893</v>
          </cell>
          <cell r="D27">
            <v>393839.09</v>
          </cell>
        </row>
        <row r="28">
          <cell r="C28">
            <v>54153</v>
          </cell>
          <cell r="D28">
            <v>430154.06</v>
          </cell>
        </row>
        <row r="29">
          <cell r="C29">
            <v>14591</v>
          </cell>
          <cell r="D29">
            <v>210792.82</v>
          </cell>
        </row>
        <row r="30">
          <cell r="C30">
            <v>50138</v>
          </cell>
          <cell r="D30">
            <v>343808.68</v>
          </cell>
        </row>
        <row r="31">
          <cell r="C31">
            <v>55253</v>
          </cell>
          <cell r="D31">
            <v>565510.49</v>
          </cell>
        </row>
        <row r="32">
          <cell r="C32">
            <v>34944</v>
          </cell>
          <cell r="D32">
            <v>330250.88</v>
          </cell>
        </row>
        <row r="33">
          <cell r="C33">
            <v>26413</v>
          </cell>
          <cell r="D33">
            <v>295905.03000000003</v>
          </cell>
        </row>
        <row r="34">
          <cell r="C34">
            <v>54660</v>
          </cell>
          <cell r="D34">
            <v>562164.19999999995</v>
          </cell>
        </row>
        <row r="35">
          <cell r="C35">
            <v>35887</v>
          </cell>
          <cell r="D35">
            <v>257067.99</v>
          </cell>
        </row>
        <row r="36">
          <cell r="C36">
            <v>42021</v>
          </cell>
          <cell r="D36">
            <v>384066.95</v>
          </cell>
        </row>
        <row r="37">
          <cell r="C37">
            <v>47349</v>
          </cell>
          <cell r="D37">
            <v>441576.23</v>
          </cell>
        </row>
        <row r="38">
          <cell r="C38">
            <v>24364</v>
          </cell>
          <cell r="D38">
            <v>252221.2</v>
          </cell>
        </row>
        <row r="39">
          <cell r="C39">
            <v>58406</v>
          </cell>
          <cell r="D39">
            <v>552875.65999999992</v>
          </cell>
        </row>
        <row r="40">
          <cell r="C40">
            <v>51643</v>
          </cell>
          <cell r="D40">
            <v>446101.81</v>
          </cell>
        </row>
        <row r="41">
          <cell r="C41">
            <v>55115</v>
          </cell>
          <cell r="D41">
            <v>476038.95</v>
          </cell>
        </row>
        <row r="42">
          <cell r="C42">
            <v>35416</v>
          </cell>
          <cell r="D42">
            <v>393889.36</v>
          </cell>
        </row>
        <row r="43">
          <cell r="C43">
            <v>37274</v>
          </cell>
          <cell r="D43">
            <v>328436.78000000003</v>
          </cell>
        </row>
        <row r="44">
          <cell r="C44">
            <v>36148</v>
          </cell>
          <cell r="D44">
            <v>408949.64</v>
          </cell>
        </row>
        <row r="45">
          <cell r="C45">
            <v>32192</v>
          </cell>
          <cell r="D45">
            <v>394776.32000000001</v>
          </cell>
        </row>
        <row r="46">
          <cell r="C46">
            <v>51238</v>
          </cell>
          <cell r="D46">
            <v>455804.96</v>
          </cell>
        </row>
        <row r="47">
          <cell r="C47">
            <v>59235</v>
          </cell>
          <cell r="D47">
            <v>526249.4</v>
          </cell>
        </row>
        <row r="48">
          <cell r="C48">
            <v>59329</v>
          </cell>
          <cell r="D48">
            <v>562602.56000000006</v>
          </cell>
        </row>
        <row r="49">
          <cell r="C49">
            <v>22739</v>
          </cell>
          <cell r="D49">
            <v>180749.25</v>
          </cell>
        </row>
        <row r="50">
          <cell r="C50">
            <v>28654</v>
          </cell>
          <cell r="D50">
            <v>275506.98</v>
          </cell>
        </row>
        <row r="51">
          <cell r="C51">
            <v>36786</v>
          </cell>
          <cell r="D51">
            <v>372981.08</v>
          </cell>
        </row>
        <row r="52">
          <cell r="C52">
            <v>20813</v>
          </cell>
          <cell r="D52">
            <v>216087.74</v>
          </cell>
        </row>
        <row r="53">
          <cell r="C53">
            <v>57259</v>
          </cell>
          <cell r="D53">
            <v>470281.06</v>
          </cell>
        </row>
        <row r="54">
          <cell r="C54">
            <v>57707</v>
          </cell>
          <cell r="D54">
            <v>481071.29</v>
          </cell>
        </row>
        <row r="55">
          <cell r="C55">
            <v>61539</v>
          </cell>
          <cell r="D55">
            <v>612466.46</v>
          </cell>
        </row>
        <row r="56">
          <cell r="C56">
            <v>36635</v>
          </cell>
          <cell r="D56">
            <v>370922.6</v>
          </cell>
        </row>
        <row r="57">
          <cell r="C57">
            <v>39086</v>
          </cell>
          <cell r="D57">
            <v>448677.2</v>
          </cell>
        </row>
        <row r="58">
          <cell r="C58">
            <v>33062</v>
          </cell>
          <cell r="D58">
            <v>259282.46</v>
          </cell>
        </row>
        <row r="59">
          <cell r="C59">
            <v>42144</v>
          </cell>
          <cell r="D59">
            <v>354279.67999999999</v>
          </cell>
        </row>
        <row r="60">
          <cell r="C60">
            <v>18828</v>
          </cell>
          <cell r="D60">
            <v>185749.88</v>
          </cell>
        </row>
        <row r="61">
          <cell r="C61">
            <v>57070</v>
          </cell>
          <cell r="D61">
            <v>415818.7</v>
          </cell>
        </row>
        <row r="62">
          <cell r="C62">
            <v>27991</v>
          </cell>
          <cell r="D62">
            <v>252095.02</v>
          </cell>
        </row>
        <row r="63">
          <cell r="C63">
            <v>37876</v>
          </cell>
          <cell r="D63">
            <v>329524.88</v>
          </cell>
        </row>
        <row r="64">
          <cell r="C64">
            <v>16134</v>
          </cell>
          <cell r="D64">
            <v>233120.9</v>
          </cell>
        </row>
        <row r="65">
          <cell r="C65">
            <v>55466</v>
          </cell>
          <cell r="D65">
            <v>376140.08</v>
          </cell>
        </row>
        <row r="66">
          <cell r="C66">
            <v>26100</v>
          </cell>
          <cell r="D66">
            <v>208166</v>
          </cell>
        </row>
        <row r="67">
          <cell r="C67">
            <v>23787</v>
          </cell>
          <cell r="D67">
            <v>226261.67</v>
          </cell>
        </row>
        <row r="68">
          <cell r="C68">
            <v>30895</v>
          </cell>
          <cell r="D68">
            <v>249581.7</v>
          </cell>
        </row>
        <row r="69">
          <cell r="C69">
            <v>31845</v>
          </cell>
          <cell r="D69">
            <v>278010.2</v>
          </cell>
        </row>
        <row r="70">
          <cell r="C70">
            <v>50618</v>
          </cell>
          <cell r="D70">
            <v>537451.34000000008</v>
          </cell>
        </row>
        <row r="71">
          <cell r="C71">
            <v>62293</v>
          </cell>
          <cell r="D71">
            <v>448052.27</v>
          </cell>
        </row>
        <row r="72">
          <cell r="C72">
            <v>61228</v>
          </cell>
          <cell r="D72">
            <v>519618.76</v>
          </cell>
        </row>
        <row r="73">
          <cell r="C73">
            <v>32558</v>
          </cell>
          <cell r="D73">
            <v>364510.28</v>
          </cell>
        </row>
        <row r="74">
          <cell r="C74">
            <v>40694</v>
          </cell>
          <cell r="D74">
            <v>351135.6</v>
          </cell>
        </row>
        <row r="75">
          <cell r="C75">
            <v>46333</v>
          </cell>
          <cell r="D75">
            <v>390547.55</v>
          </cell>
        </row>
        <row r="76">
          <cell r="C76">
            <v>28415</v>
          </cell>
          <cell r="D76">
            <v>234129.2</v>
          </cell>
        </row>
        <row r="77">
          <cell r="C77">
            <v>19993</v>
          </cell>
          <cell r="D77">
            <v>224538.89</v>
          </cell>
        </row>
        <row r="78">
          <cell r="C78">
            <v>34414</v>
          </cell>
          <cell r="D78">
            <v>248912.92</v>
          </cell>
        </row>
        <row r="79">
          <cell r="C79">
            <v>52078</v>
          </cell>
          <cell r="D79">
            <v>328096.52</v>
          </cell>
        </row>
        <row r="80">
          <cell r="C80">
            <v>24507</v>
          </cell>
          <cell r="D80">
            <v>262965.82999999996</v>
          </cell>
        </row>
        <row r="81">
          <cell r="C81">
            <v>28516</v>
          </cell>
          <cell r="D81">
            <v>334304.52</v>
          </cell>
        </row>
        <row r="82">
          <cell r="C82">
            <v>17554</v>
          </cell>
          <cell r="D82">
            <v>216060.84</v>
          </cell>
        </row>
        <row r="83">
          <cell r="C83">
            <v>16662</v>
          </cell>
          <cell r="D83">
            <v>183462.62</v>
          </cell>
        </row>
        <row r="84">
          <cell r="C84">
            <v>57162</v>
          </cell>
          <cell r="D84">
            <v>517013.54</v>
          </cell>
        </row>
        <row r="85">
          <cell r="C85">
            <v>57297</v>
          </cell>
          <cell r="D85">
            <v>731834.3</v>
          </cell>
        </row>
        <row r="86">
          <cell r="C86">
            <v>64112</v>
          </cell>
          <cell r="D86">
            <v>439159.84</v>
          </cell>
        </row>
        <row r="87">
          <cell r="C87">
            <v>37237</v>
          </cell>
          <cell r="D87">
            <v>453649.08</v>
          </cell>
        </row>
        <row r="88">
          <cell r="C88">
            <v>55058</v>
          </cell>
          <cell r="D88">
            <v>495969.8</v>
          </cell>
        </row>
        <row r="89">
          <cell r="C89">
            <v>30791</v>
          </cell>
          <cell r="D89">
            <v>306489.03000000003</v>
          </cell>
        </row>
        <row r="90">
          <cell r="C90">
            <v>19784</v>
          </cell>
          <cell r="D90">
            <v>226868.96</v>
          </cell>
        </row>
        <row r="91">
          <cell r="C91">
            <v>32463</v>
          </cell>
          <cell r="D91">
            <v>316845.86</v>
          </cell>
        </row>
        <row r="92">
          <cell r="C92">
            <v>59364</v>
          </cell>
          <cell r="D92">
            <v>496417.28000000003</v>
          </cell>
        </row>
        <row r="93">
          <cell r="C93">
            <v>64632</v>
          </cell>
          <cell r="D93">
            <v>527881.68000000005</v>
          </cell>
        </row>
        <row r="94">
          <cell r="C94">
            <v>58106</v>
          </cell>
          <cell r="D94">
            <v>535766.15999999992</v>
          </cell>
        </row>
        <row r="95">
          <cell r="C95">
            <v>60333</v>
          </cell>
          <cell r="D95">
            <v>469314.35</v>
          </cell>
        </row>
        <row r="96">
          <cell r="C96">
            <v>58353</v>
          </cell>
          <cell r="D96">
            <v>558254.63</v>
          </cell>
        </row>
        <row r="97">
          <cell r="C97">
            <v>22672</v>
          </cell>
          <cell r="D97">
            <v>197141.28</v>
          </cell>
        </row>
        <row r="98">
          <cell r="C98">
            <v>64325</v>
          </cell>
          <cell r="D98">
            <v>563313.5</v>
          </cell>
        </row>
        <row r="99">
          <cell r="C99">
            <v>32326</v>
          </cell>
          <cell r="D99">
            <v>365825.02</v>
          </cell>
        </row>
        <row r="100">
          <cell r="C100">
            <v>16138</v>
          </cell>
          <cell r="D100">
            <v>206538.6</v>
          </cell>
        </row>
        <row r="101">
          <cell r="C101">
            <v>34957</v>
          </cell>
          <cell r="D101">
            <v>320916.75</v>
          </cell>
        </row>
        <row r="102">
          <cell r="C102">
            <v>26159</v>
          </cell>
          <cell r="D102">
            <v>294325.06</v>
          </cell>
        </row>
        <row r="103">
          <cell r="C103">
            <v>42098</v>
          </cell>
          <cell r="D103">
            <v>329951.7</v>
          </cell>
        </row>
        <row r="104">
          <cell r="C104">
            <v>20582</v>
          </cell>
          <cell r="D104">
            <v>161277.70000000001</v>
          </cell>
        </row>
        <row r="105">
          <cell r="C105">
            <v>45614</v>
          </cell>
          <cell r="D105">
            <v>428140.06</v>
          </cell>
        </row>
        <row r="106">
          <cell r="C106">
            <v>42729</v>
          </cell>
          <cell r="D106">
            <v>433279.13</v>
          </cell>
        </row>
        <row r="107">
          <cell r="C107">
            <v>40053</v>
          </cell>
          <cell r="D107">
            <v>346792.73</v>
          </cell>
        </row>
        <row r="108">
          <cell r="C108">
            <v>51749</v>
          </cell>
          <cell r="D108">
            <v>540063.03</v>
          </cell>
        </row>
        <row r="109">
          <cell r="C109">
            <v>59753</v>
          </cell>
          <cell r="D109">
            <v>588972.06000000006</v>
          </cell>
        </row>
        <row r="110">
          <cell r="C110">
            <v>34045</v>
          </cell>
          <cell r="D110">
            <v>290698.15000000002</v>
          </cell>
        </row>
        <row r="111">
          <cell r="C111">
            <v>56384</v>
          </cell>
          <cell r="D111">
            <v>544487.67999999993</v>
          </cell>
        </row>
        <row r="112">
          <cell r="C112">
            <v>33242</v>
          </cell>
          <cell r="D112">
            <v>206569.82</v>
          </cell>
        </row>
        <row r="113">
          <cell r="C113">
            <v>49060</v>
          </cell>
          <cell r="D113">
            <v>550902.6</v>
          </cell>
        </row>
        <row r="114">
          <cell r="C114">
            <v>38219</v>
          </cell>
          <cell r="D114">
            <v>321737.09000000003</v>
          </cell>
        </row>
        <row r="115">
          <cell r="C115">
            <v>56891</v>
          </cell>
          <cell r="D115">
            <v>568845.91999999993</v>
          </cell>
        </row>
        <row r="116">
          <cell r="C116">
            <v>52906</v>
          </cell>
          <cell r="D116">
            <v>426690.72</v>
          </cell>
        </row>
        <row r="117">
          <cell r="C117">
            <v>44835</v>
          </cell>
          <cell r="D117">
            <v>430649.15</v>
          </cell>
        </row>
        <row r="118">
          <cell r="C118">
            <v>45028</v>
          </cell>
          <cell r="D118">
            <v>400768.12</v>
          </cell>
        </row>
        <row r="119">
          <cell r="C119">
            <v>15988</v>
          </cell>
          <cell r="D119">
            <v>175665.68</v>
          </cell>
        </row>
        <row r="120">
          <cell r="C120">
            <v>64717</v>
          </cell>
          <cell r="D120">
            <v>558028.44999999995</v>
          </cell>
        </row>
        <row r="121">
          <cell r="C121">
            <v>15196</v>
          </cell>
          <cell r="D121">
            <v>163514.12</v>
          </cell>
        </row>
        <row r="122">
          <cell r="C122">
            <v>45093</v>
          </cell>
          <cell r="D122">
            <v>398568.89</v>
          </cell>
        </row>
        <row r="123">
          <cell r="C123">
            <v>51099</v>
          </cell>
          <cell r="D123">
            <v>483830.51</v>
          </cell>
        </row>
        <row r="124">
          <cell r="C124">
            <v>40839</v>
          </cell>
          <cell r="D124">
            <v>292958.71999999997</v>
          </cell>
        </row>
        <row r="125">
          <cell r="C125">
            <v>29773</v>
          </cell>
          <cell r="D125">
            <v>275083.88</v>
          </cell>
        </row>
        <row r="126">
          <cell r="C126">
            <v>60954</v>
          </cell>
          <cell r="D126">
            <v>599805.07999999996</v>
          </cell>
        </row>
        <row r="127">
          <cell r="C127">
            <v>53820</v>
          </cell>
          <cell r="D127">
            <v>524692.4</v>
          </cell>
        </row>
        <row r="128">
          <cell r="C128">
            <v>19365</v>
          </cell>
          <cell r="D128">
            <v>196012.1</v>
          </cell>
        </row>
        <row r="129">
          <cell r="C129">
            <v>39109</v>
          </cell>
          <cell r="D129">
            <v>360134.37</v>
          </cell>
        </row>
        <row r="130">
          <cell r="C130">
            <v>40439</v>
          </cell>
          <cell r="D130">
            <v>312044.71999999997</v>
          </cell>
        </row>
        <row r="131">
          <cell r="C131">
            <v>35117</v>
          </cell>
          <cell r="D131">
            <v>268076.57</v>
          </cell>
        </row>
        <row r="132">
          <cell r="C132">
            <v>50624</v>
          </cell>
          <cell r="D132">
            <v>394243.2</v>
          </cell>
        </row>
        <row r="133">
          <cell r="C133">
            <v>55174</v>
          </cell>
          <cell r="D133">
            <v>474839.8</v>
          </cell>
        </row>
        <row r="134">
          <cell r="C134">
            <v>52278</v>
          </cell>
          <cell r="D134">
            <v>474497.36</v>
          </cell>
        </row>
        <row r="135">
          <cell r="C135">
            <v>30557</v>
          </cell>
          <cell r="D135">
            <v>301178.54000000004</v>
          </cell>
        </row>
        <row r="136">
          <cell r="C136">
            <v>62145</v>
          </cell>
          <cell r="D136">
            <v>642241.85</v>
          </cell>
        </row>
        <row r="137">
          <cell r="C137">
            <v>58106</v>
          </cell>
          <cell r="D137">
            <v>475335.92</v>
          </cell>
        </row>
        <row r="138">
          <cell r="C138">
            <v>55233</v>
          </cell>
          <cell r="D138">
            <v>543230.68999999994</v>
          </cell>
        </row>
        <row r="139">
          <cell r="C139">
            <v>51653</v>
          </cell>
          <cell r="D139">
            <v>343389.04</v>
          </cell>
        </row>
        <row r="140">
          <cell r="C140">
            <v>16221</v>
          </cell>
          <cell r="D140">
            <v>195989</v>
          </cell>
        </row>
        <row r="141">
          <cell r="C141">
            <v>28538</v>
          </cell>
          <cell r="D141">
            <v>295141.42000000004</v>
          </cell>
        </row>
        <row r="142">
          <cell r="C142">
            <v>33546</v>
          </cell>
          <cell r="D142">
            <v>355268.6</v>
          </cell>
        </row>
        <row r="143">
          <cell r="C143">
            <v>50539</v>
          </cell>
          <cell r="D143">
            <v>505356.39</v>
          </cell>
        </row>
        <row r="144">
          <cell r="C144">
            <v>14677</v>
          </cell>
          <cell r="D144">
            <v>180772.07</v>
          </cell>
        </row>
        <row r="145">
          <cell r="C145">
            <v>15835</v>
          </cell>
          <cell r="D145">
            <v>146751.85</v>
          </cell>
        </row>
        <row r="146">
          <cell r="C146">
            <v>24504</v>
          </cell>
          <cell r="D146">
            <v>198984.32000000001</v>
          </cell>
        </row>
        <row r="147">
          <cell r="C147">
            <v>21816</v>
          </cell>
          <cell r="D147">
            <v>210783.92</v>
          </cell>
        </row>
        <row r="148">
          <cell r="C148">
            <v>28370</v>
          </cell>
          <cell r="D148">
            <v>246604.1</v>
          </cell>
        </row>
        <row r="149">
          <cell r="C149">
            <v>46733</v>
          </cell>
          <cell r="D149">
            <v>430873.95</v>
          </cell>
        </row>
        <row r="150">
          <cell r="C150">
            <v>46568</v>
          </cell>
          <cell r="D150">
            <v>393671.84</v>
          </cell>
        </row>
        <row r="151">
          <cell r="C151">
            <v>42540</v>
          </cell>
          <cell r="D151">
            <v>363945.2</v>
          </cell>
        </row>
        <row r="152">
          <cell r="C152">
            <v>39348</v>
          </cell>
          <cell r="D152">
            <v>275857.52</v>
          </cell>
        </row>
        <row r="153">
          <cell r="C153">
            <v>34125</v>
          </cell>
          <cell r="D153">
            <v>350641.25</v>
          </cell>
        </row>
        <row r="154">
          <cell r="C154">
            <v>61572</v>
          </cell>
          <cell r="D154">
            <v>580750.64</v>
          </cell>
        </row>
        <row r="155">
          <cell r="C155">
            <v>54730</v>
          </cell>
          <cell r="D155">
            <v>410123.4</v>
          </cell>
        </row>
        <row r="156">
          <cell r="C156">
            <v>38799</v>
          </cell>
          <cell r="D156">
            <v>332068.73</v>
          </cell>
        </row>
        <row r="157">
          <cell r="C157">
            <v>22293</v>
          </cell>
          <cell r="D157">
            <v>208949.09</v>
          </cell>
        </row>
        <row r="158">
          <cell r="C158">
            <v>37202</v>
          </cell>
          <cell r="D158">
            <v>346499.94</v>
          </cell>
        </row>
        <row r="159">
          <cell r="C159">
            <v>53171</v>
          </cell>
          <cell r="D159">
            <v>474836.29</v>
          </cell>
        </row>
        <row r="160">
          <cell r="C160">
            <v>33287</v>
          </cell>
          <cell r="D160">
            <v>255380.79</v>
          </cell>
        </row>
        <row r="161">
          <cell r="C161">
            <v>35445</v>
          </cell>
          <cell r="D161">
            <v>237858.5</v>
          </cell>
        </row>
        <row r="162">
          <cell r="C162">
            <v>21723</v>
          </cell>
          <cell r="D162">
            <v>224001.23</v>
          </cell>
        </row>
        <row r="163">
          <cell r="C163">
            <v>40939</v>
          </cell>
          <cell r="D163">
            <v>439329.89</v>
          </cell>
        </row>
        <row r="164">
          <cell r="C164">
            <v>45048</v>
          </cell>
          <cell r="D164">
            <v>362182.64</v>
          </cell>
        </row>
        <row r="165">
          <cell r="C165">
            <v>30296</v>
          </cell>
          <cell r="D165">
            <v>299639.04000000004</v>
          </cell>
        </row>
        <row r="166">
          <cell r="C166">
            <v>53521</v>
          </cell>
          <cell r="D166">
            <v>457210.54</v>
          </cell>
        </row>
        <row r="167">
          <cell r="C167">
            <v>24680</v>
          </cell>
          <cell r="D167">
            <v>209679.6</v>
          </cell>
        </row>
        <row r="168">
          <cell r="C168">
            <v>46956</v>
          </cell>
          <cell r="D168">
            <v>426587.12</v>
          </cell>
        </row>
        <row r="169">
          <cell r="C169">
            <v>16392</v>
          </cell>
          <cell r="D169">
            <v>200150.72</v>
          </cell>
        </row>
        <row r="170">
          <cell r="C170">
            <v>53761</v>
          </cell>
          <cell r="D170">
            <v>534924.22</v>
          </cell>
        </row>
        <row r="171">
          <cell r="C171">
            <v>56104</v>
          </cell>
          <cell r="D171">
            <v>460681.28</v>
          </cell>
        </row>
        <row r="172">
          <cell r="C172">
            <v>15241</v>
          </cell>
          <cell r="D172">
            <v>151200.24</v>
          </cell>
        </row>
        <row r="173">
          <cell r="C173">
            <v>19284</v>
          </cell>
          <cell r="D173">
            <v>212426.64</v>
          </cell>
        </row>
        <row r="174">
          <cell r="C174">
            <v>14673</v>
          </cell>
          <cell r="D174">
            <v>181763.54</v>
          </cell>
        </row>
        <row r="175">
          <cell r="C175">
            <v>57793</v>
          </cell>
          <cell r="D175">
            <v>497895.75</v>
          </cell>
        </row>
        <row r="176">
          <cell r="C176">
            <v>28259</v>
          </cell>
          <cell r="D176">
            <v>242161.2</v>
          </cell>
        </row>
        <row r="177">
          <cell r="C177">
            <v>30304</v>
          </cell>
          <cell r="D177">
            <v>206671.68</v>
          </cell>
        </row>
        <row r="178">
          <cell r="C178">
            <v>62568</v>
          </cell>
          <cell r="D178">
            <v>496735.52</v>
          </cell>
        </row>
        <row r="179">
          <cell r="C179">
            <v>56139</v>
          </cell>
          <cell r="D179">
            <v>513074.17</v>
          </cell>
        </row>
        <row r="180">
          <cell r="C180">
            <v>23120</v>
          </cell>
          <cell r="D180">
            <v>214614.39999999999</v>
          </cell>
        </row>
        <row r="181">
          <cell r="C181">
            <v>17006</v>
          </cell>
          <cell r="D181">
            <v>110924.66</v>
          </cell>
        </row>
        <row r="182">
          <cell r="C182">
            <v>31596</v>
          </cell>
          <cell r="D182">
            <v>329940.56</v>
          </cell>
        </row>
        <row r="183">
          <cell r="C183">
            <v>40607</v>
          </cell>
          <cell r="D183">
            <v>363486.04</v>
          </cell>
        </row>
        <row r="184">
          <cell r="C184">
            <v>61771</v>
          </cell>
          <cell r="D184">
            <v>569494.11</v>
          </cell>
        </row>
        <row r="185">
          <cell r="C185">
            <v>30412</v>
          </cell>
          <cell r="D185">
            <v>279610.59999999998</v>
          </cell>
        </row>
        <row r="186">
          <cell r="C186">
            <v>36947</v>
          </cell>
          <cell r="D186">
            <v>361463.21</v>
          </cell>
        </row>
        <row r="187">
          <cell r="C187">
            <v>43194</v>
          </cell>
          <cell r="D187">
            <v>395552</v>
          </cell>
        </row>
        <row r="188">
          <cell r="C188">
            <v>56866</v>
          </cell>
          <cell r="D188">
            <v>492417.48</v>
          </cell>
        </row>
        <row r="189">
          <cell r="C189">
            <v>39851</v>
          </cell>
          <cell r="D189">
            <v>367213.96</v>
          </cell>
        </row>
        <row r="190">
          <cell r="C190">
            <v>36617</v>
          </cell>
          <cell r="D190">
            <v>312177.71999999997</v>
          </cell>
        </row>
        <row r="191">
          <cell r="C191">
            <v>46438</v>
          </cell>
          <cell r="D191">
            <v>331878.65999999997</v>
          </cell>
        </row>
        <row r="192">
          <cell r="C192">
            <v>27520</v>
          </cell>
          <cell r="D192">
            <v>266032</v>
          </cell>
        </row>
        <row r="193">
          <cell r="C193">
            <v>28852</v>
          </cell>
          <cell r="D193">
            <v>311399.12</v>
          </cell>
        </row>
        <row r="194">
          <cell r="C194">
            <v>60878</v>
          </cell>
          <cell r="D194">
            <v>505367.44</v>
          </cell>
        </row>
        <row r="195">
          <cell r="C195">
            <v>32779</v>
          </cell>
          <cell r="D195">
            <v>211928.26</v>
          </cell>
        </row>
        <row r="196">
          <cell r="C196">
            <v>49959</v>
          </cell>
          <cell r="D196">
            <v>401211.77</v>
          </cell>
        </row>
      </sheetData>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70"/>
  <sheetViews>
    <sheetView topLeftCell="A28" zoomScale="110" zoomScaleNormal="110" workbookViewId="0">
      <selection activeCell="F39" sqref="F39"/>
    </sheetView>
  </sheetViews>
  <sheetFormatPr defaultRowHeight="15"/>
  <cols>
    <col min="1" max="1" width="11.7109375" bestFit="1" customWidth="1"/>
    <col min="2" max="2" width="6.5703125" customWidth="1"/>
    <col min="3" max="3" width="26.28515625" customWidth="1"/>
    <col min="4" max="4" width="15.5703125" customWidth="1"/>
    <col min="5" max="5" width="5.28515625" customWidth="1"/>
    <col min="6" max="6" width="9.5703125" bestFit="1" customWidth="1"/>
    <col min="9" max="9" width="18.28515625" customWidth="1"/>
  </cols>
  <sheetData>
    <row r="1" spans="3:10">
      <c r="C1" t="s">
        <v>0</v>
      </c>
    </row>
    <row r="2" spans="3:10">
      <c r="C2" t="s">
        <v>1</v>
      </c>
    </row>
    <row r="3" spans="3:10">
      <c r="C3" t="s">
        <v>2</v>
      </c>
    </row>
    <row r="4" spans="3:10" ht="18">
      <c r="C4" t="s">
        <v>3</v>
      </c>
    </row>
    <row r="5" spans="3:10">
      <c r="C5" t="s">
        <v>4</v>
      </c>
    </row>
    <row r="6" spans="3:10">
      <c r="C6" t="s">
        <v>5</v>
      </c>
    </row>
    <row r="7" spans="3:10">
      <c r="C7" t="s">
        <v>6</v>
      </c>
    </row>
    <row r="8" spans="3:10" ht="18">
      <c r="C8" t="s">
        <v>7</v>
      </c>
    </row>
    <row r="9" spans="3:10" ht="18">
      <c r="C9" t="s">
        <v>8</v>
      </c>
    </row>
    <row r="10" spans="3:10">
      <c r="C10" t="s">
        <v>9</v>
      </c>
    </row>
    <row r="11" spans="3:10">
      <c r="C11" t="s">
        <v>10</v>
      </c>
    </row>
    <row r="13" spans="3:10" ht="73.900000000000006" customHeight="1">
      <c r="C13" s="1" t="s">
        <v>54</v>
      </c>
      <c r="D13" s="2"/>
      <c r="E13" s="2"/>
      <c r="F13" s="2"/>
      <c r="G13" s="2"/>
      <c r="H13" s="2"/>
      <c r="I13" s="2"/>
      <c r="J13" s="3"/>
    </row>
    <row r="15" spans="3:10">
      <c r="C15" s="4" t="s">
        <v>11</v>
      </c>
      <c r="D15" s="5"/>
    </row>
    <row r="16" spans="3:10">
      <c r="C16" t="s">
        <v>12</v>
      </c>
      <c r="D16" s="6" t="s">
        <v>55</v>
      </c>
      <c r="E16" s="7"/>
      <c r="F16" s="7"/>
      <c r="G16" s="7"/>
      <c r="H16" s="7"/>
      <c r="I16" s="7"/>
      <c r="J16" s="8"/>
    </row>
    <row r="17" spans="1:10">
      <c r="C17" t="s">
        <v>14</v>
      </c>
      <c r="D17" s="6" t="s">
        <v>15</v>
      </c>
      <c r="E17" s="7"/>
      <c r="F17" s="7"/>
      <c r="G17" s="7"/>
      <c r="H17" s="7"/>
      <c r="I17" s="7"/>
      <c r="J17" s="8"/>
    </row>
    <row r="18" spans="1:10">
      <c r="D18" s="6" t="s">
        <v>92</v>
      </c>
      <c r="E18" s="13"/>
      <c r="F18" s="13"/>
      <c r="G18" s="13"/>
      <c r="H18" s="13"/>
      <c r="I18" s="13"/>
      <c r="J18" s="14" t="s">
        <v>93</v>
      </c>
    </row>
    <row r="19" spans="1:10" ht="18">
      <c r="C19" s="15" t="s">
        <v>16</v>
      </c>
      <c r="D19" s="14" t="s">
        <v>17</v>
      </c>
      <c r="E19" s="16" t="s">
        <v>103</v>
      </c>
      <c r="F19" s="16">
        <v>15.5</v>
      </c>
    </row>
    <row r="20" spans="1:10" ht="18">
      <c r="A20" s="17" t="s">
        <v>56</v>
      </c>
      <c r="D20" s="18" t="s">
        <v>20</v>
      </c>
      <c r="E20" s="18" t="s">
        <v>93</v>
      </c>
      <c r="F20" s="18">
        <v>15.5</v>
      </c>
    </row>
    <row r="21" spans="1:10">
      <c r="A21" s="18">
        <v>19.7</v>
      </c>
    </row>
    <row r="22" spans="1:10" ht="18">
      <c r="A22" s="18">
        <v>10.199999999999999</v>
      </c>
      <c r="C22" s="15" t="s">
        <v>21</v>
      </c>
      <c r="D22" s="18" t="s">
        <v>22</v>
      </c>
      <c r="E22" s="42">
        <v>0.05</v>
      </c>
      <c r="F22" t="s">
        <v>7</v>
      </c>
    </row>
    <row r="23" spans="1:10">
      <c r="A23" s="18">
        <v>15.7</v>
      </c>
    </row>
    <row r="24" spans="1:10">
      <c r="A24" s="18">
        <v>20</v>
      </c>
      <c r="C24" s="19" t="s">
        <v>23</v>
      </c>
      <c r="D24" s="20"/>
      <c r="E24" s="20"/>
      <c r="F24" s="20"/>
      <c r="G24" s="20"/>
      <c r="H24" s="20"/>
    </row>
    <row r="25" spans="1:10">
      <c r="A25" s="18">
        <v>21.7</v>
      </c>
      <c r="C25" s="21" t="s">
        <v>24</v>
      </c>
      <c r="D25" s="18">
        <v>15.5</v>
      </c>
    </row>
    <row r="26" spans="1:10">
      <c r="A26" s="18">
        <v>16</v>
      </c>
      <c r="C26" s="21" t="s">
        <v>25</v>
      </c>
      <c r="D26" s="22" t="s">
        <v>104</v>
      </c>
    </row>
    <row r="27" spans="1:10">
      <c r="A27" s="18">
        <v>13.8</v>
      </c>
      <c r="C27" s="21" t="s">
        <v>26</v>
      </c>
      <c r="D27" s="23">
        <f>STDEV(A21:A70)</f>
        <v>4.4784057841319891</v>
      </c>
    </row>
    <row r="28" spans="1:10">
      <c r="A28" s="18">
        <v>17.100000000000001</v>
      </c>
      <c r="C28" s="21" t="s">
        <v>27</v>
      </c>
      <c r="D28" s="18" t="s">
        <v>105</v>
      </c>
      <c r="F28" t="str">
        <f>IF(D28="","",IF(D28="z","Because Sigma Known",IF(D28="t","Because Sigma NOT Known","Please Enter a z or t")))</f>
        <v>Because Sigma NOT Known</v>
      </c>
    </row>
    <row r="29" spans="1:10">
      <c r="A29" s="18">
        <v>19.399999999999999</v>
      </c>
      <c r="C29" s="21" t="s">
        <v>28</v>
      </c>
      <c r="D29" s="24">
        <v>50</v>
      </c>
      <c r="E29" t="s">
        <v>29</v>
      </c>
      <c r="F29" s="24">
        <f>D29-1</f>
        <v>49</v>
      </c>
    </row>
    <row r="30" spans="1:10">
      <c r="A30" s="18">
        <v>19.5</v>
      </c>
      <c r="C30" s="21" t="s">
        <v>30</v>
      </c>
      <c r="D30" s="23">
        <f>AVERAGE(A21:A70)</f>
        <v>14.902000000000003</v>
      </c>
    </row>
    <row r="31" spans="1:10">
      <c r="A31" s="18">
        <v>22.4</v>
      </c>
      <c r="C31" s="21" t="s">
        <v>31</v>
      </c>
      <c r="D31" s="42">
        <v>0.05</v>
      </c>
    </row>
    <row r="32" spans="1:10">
      <c r="A32" s="18">
        <v>8.5</v>
      </c>
      <c r="C32" s="21" t="s">
        <v>32</v>
      </c>
      <c r="D32" t="s">
        <v>106</v>
      </c>
    </row>
    <row r="33" spans="1:9">
      <c r="A33" s="18">
        <v>17.100000000000001</v>
      </c>
      <c r="C33" s="21" t="s">
        <v>33</v>
      </c>
      <c r="D33" s="24">
        <f>D27/SQRT(D29)</f>
        <v>0.63334221977295746</v>
      </c>
      <c r="F33" t="str">
        <f>IF(D28="","",IF(D28="z"," =Sigma/SQRT(n)",IF(D28="t"," =s/SQRT(n)",IF(OR(D28&lt;&gt;"z",D28&lt;&gt;"t"),"."))))</f>
        <v xml:space="preserve"> =s/SQRT(n)</v>
      </c>
      <c r="H33" t="s">
        <v>34</v>
      </c>
    </row>
    <row r="34" spans="1:9" ht="18">
      <c r="A34" s="18">
        <v>10.9</v>
      </c>
      <c r="C34" s="21" t="str">
        <f>"Test Statistic = "&amp;IF(D28="z","z",IF(D28="t","t",""))&amp;" ="</f>
        <v>Test Statistic = t =</v>
      </c>
      <c r="D34" s="24">
        <f>(D30-D25)/D33</f>
        <v>-0.94419727807561948</v>
      </c>
      <c r="F34" t="s">
        <v>35</v>
      </c>
      <c r="H34" t="s">
        <v>36</v>
      </c>
    </row>
    <row r="35" spans="1:9">
      <c r="A35" s="18">
        <v>9.8000000000000007</v>
      </c>
    </row>
    <row r="36" spans="1:9">
      <c r="A36" s="18">
        <v>12.7</v>
      </c>
      <c r="C36" s="19" t="s">
        <v>37</v>
      </c>
      <c r="D36" s="20"/>
      <c r="E36" s="20"/>
      <c r="F36" s="20"/>
      <c r="G36" s="20"/>
      <c r="H36" s="20"/>
    </row>
    <row r="37" spans="1:9" ht="18">
      <c r="A37" s="18">
        <v>15.5</v>
      </c>
      <c r="C37" s="25" t="s">
        <v>38</v>
      </c>
      <c r="D37" s="26" t="s">
        <v>39</v>
      </c>
      <c r="E37" s="27"/>
      <c r="F37" s="27"/>
      <c r="G37" s="27"/>
      <c r="H37" s="27"/>
    </row>
    <row r="38" spans="1:9">
      <c r="A38" s="18">
        <v>11.8</v>
      </c>
      <c r="C38" s="21" t="s">
        <v>57</v>
      </c>
      <c r="D38" s="47">
        <f>TDIST(-D34,F29,1)</f>
        <v>0.17485072231989518</v>
      </c>
      <c r="F38" t="s">
        <v>94</v>
      </c>
      <c r="I38" t="s">
        <v>58</v>
      </c>
    </row>
    <row r="39" spans="1:9">
      <c r="A39" s="18">
        <v>9.5</v>
      </c>
      <c r="F39" t="s">
        <v>108</v>
      </c>
    </row>
    <row r="40" spans="1:9">
      <c r="A40" s="18">
        <v>10.5</v>
      </c>
      <c r="C40" s="19" t="s">
        <v>42</v>
      </c>
      <c r="D40" s="20"/>
      <c r="E40" s="20"/>
      <c r="F40" s="20"/>
      <c r="G40" s="20"/>
      <c r="H40" s="20"/>
    </row>
    <row r="41" spans="1:9" ht="18">
      <c r="A41" s="18">
        <v>18</v>
      </c>
      <c r="C41" s="25" t="s">
        <v>38</v>
      </c>
      <c r="D41" s="26" t="s">
        <v>59</v>
      </c>
      <c r="E41" s="27"/>
      <c r="F41" s="27"/>
      <c r="G41" s="27"/>
      <c r="H41" s="27"/>
    </row>
    <row r="42" spans="1:9">
      <c r="A42" s="18">
        <v>14.3</v>
      </c>
      <c r="C42" s="21" t="s">
        <v>60</v>
      </c>
      <c r="D42" s="46">
        <f>-TINV(D31*2,F29)</f>
        <v>-1.6765508930959223</v>
      </c>
      <c r="F42" t="s">
        <v>95</v>
      </c>
      <c r="I42" t="s">
        <v>45</v>
      </c>
    </row>
    <row r="43" spans="1:9">
      <c r="A43" s="18">
        <v>16.5</v>
      </c>
      <c r="F43" t="s">
        <v>107</v>
      </c>
    </row>
    <row r="44" spans="1:9">
      <c r="A44" s="18">
        <v>14.1</v>
      </c>
    </row>
    <row r="45" spans="1:9">
      <c r="A45" s="18">
        <v>25.6</v>
      </c>
      <c r="C45" s="15" t="s">
        <v>46</v>
      </c>
    </row>
    <row r="46" spans="1:9">
      <c r="A46" s="18">
        <v>17.8</v>
      </c>
      <c r="C46" s="26" t="s">
        <v>84</v>
      </c>
      <c r="D46" s="27"/>
      <c r="E46" s="27"/>
      <c r="F46" s="27"/>
      <c r="G46" s="27"/>
      <c r="H46" s="27"/>
      <c r="I46" s="28"/>
    </row>
    <row r="47" spans="1:9">
      <c r="A47" s="18">
        <v>12.6</v>
      </c>
      <c r="C47" s="26" t="s">
        <v>61</v>
      </c>
      <c r="D47" s="27"/>
      <c r="E47" s="27"/>
      <c r="F47" s="27"/>
      <c r="G47" s="27"/>
      <c r="H47" s="27"/>
      <c r="I47" s="28"/>
    </row>
    <row r="48" spans="1:9">
      <c r="A48" s="18">
        <v>13.6</v>
      </c>
      <c r="C48" s="29" t="s">
        <v>96</v>
      </c>
      <c r="D48" s="30"/>
      <c r="E48" s="30"/>
      <c r="F48" s="30"/>
      <c r="G48" s="30"/>
      <c r="H48" s="30"/>
      <c r="I48" s="31"/>
    </row>
    <row r="49" spans="1:9">
      <c r="A49" s="18">
        <v>17.899999999999999</v>
      </c>
      <c r="C49" s="35" t="s">
        <v>62</v>
      </c>
      <c r="D49" s="33"/>
      <c r="E49" s="33"/>
      <c r="F49" s="33"/>
      <c r="G49" s="33"/>
      <c r="H49" s="33"/>
      <c r="I49" s="34"/>
    </row>
    <row r="50" spans="1:9">
      <c r="A50" s="18">
        <v>21</v>
      </c>
      <c r="C50" s="29" t="s">
        <v>63</v>
      </c>
      <c r="D50" s="36"/>
      <c r="E50" s="36"/>
      <c r="F50" s="36"/>
      <c r="G50" s="36"/>
      <c r="H50" s="36"/>
      <c r="I50" s="38"/>
    </row>
    <row r="51" spans="1:9">
      <c r="A51" s="18">
        <v>19.5</v>
      </c>
      <c r="C51" s="32" t="s">
        <v>64</v>
      </c>
      <c r="D51" s="33"/>
      <c r="E51" s="33"/>
      <c r="F51" s="33"/>
      <c r="G51" s="33"/>
      <c r="H51" s="33"/>
      <c r="I51" s="39"/>
    </row>
    <row r="52" spans="1:9">
      <c r="A52" s="18">
        <v>6.1</v>
      </c>
      <c r="C52" s="29" t="s">
        <v>65</v>
      </c>
      <c r="D52" s="30"/>
      <c r="E52" s="30"/>
      <c r="F52" s="30"/>
      <c r="G52" s="30"/>
      <c r="H52" s="30"/>
      <c r="I52" s="31"/>
    </row>
    <row r="53" spans="1:9">
      <c r="A53" s="18">
        <v>17.100000000000001</v>
      </c>
      <c r="C53" s="32" t="s">
        <v>66</v>
      </c>
      <c r="D53" s="33"/>
      <c r="E53" s="33"/>
      <c r="F53" s="33"/>
      <c r="G53" s="33"/>
      <c r="H53" s="33"/>
      <c r="I53" s="34"/>
    </row>
    <row r="54" spans="1:9">
      <c r="A54" s="18">
        <v>12.2</v>
      </c>
      <c r="C54" s="26" t="s">
        <v>67</v>
      </c>
      <c r="D54" s="27"/>
      <c r="E54" s="27"/>
      <c r="F54" s="27"/>
      <c r="G54" s="27"/>
      <c r="H54" s="27"/>
      <c r="I54" s="28"/>
    </row>
    <row r="55" spans="1:9">
      <c r="A55" s="18">
        <v>7.2</v>
      </c>
      <c r="C55" s="26"/>
      <c r="D55" s="33"/>
      <c r="E55" s="33"/>
      <c r="F55" s="33"/>
      <c r="G55" s="33"/>
      <c r="H55" s="33"/>
      <c r="I55" s="34"/>
    </row>
    <row r="56" spans="1:9">
      <c r="A56" s="18">
        <v>9.6</v>
      </c>
    </row>
    <row r="57" spans="1:9">
      <c r="A57" s="18">
        <v>11.9</v>
      </c>
    </row>
    <row r="58" spans="1:9">
      <c r="A58" s="18">
        <v>9.6999999999999993</v>
      </c>
    </row>
    <row r="59" spans="1:9">
      <c r="A59" s="18">
        <v>20.2</v>
      </c>
    </row>
    <row r="60" spans="1:9">
      <c r="A60" s="18">
        <v>17.8</v>
      </c>
    </row>
    <row r="61" spans="1:9">
      <c r="A61" s="18">
        <v>18.100000000000001</v>
      </c>
    </row>
    <row r="62" spans="1:9">
      <c r="A62" s="18">
        <v>13.4</v>
      </c>
    </row>
    <row r="63" spans="1:9">
      <c r="A63" s="18">
        <v>21.8</v>
      </c>
    </row>
    <row r="64" spans="1:9">
      <c r="A64" s="18">
        <v>13</v>
      </c>
    </row>
    <row r="65" spans="1:1">
      <c r="A65" s="18">
        <v>7.7</v>
      </c>
    </row>
    <row r="66" spans="1:1">
      <c r="A66" s="18">
        <v>15.8</v>
      </c>
    </row>
    <row r="67" spans="1:1">
      <c r="A67" s="18">
        <v>14.9</v>
      </c>
    </row>
    <row r="68" spans="1:1">
      <c r="A68" s="18">
        <v>13.9</v>
      </c>
    </row>
    <row r="69" spans="1:1">
      <c r="A69" s="18">
        <v>11.7</v>
      </c>
    </row>
    <row r="70" spans="1:1">
      <c r="A70" s="18">
        <v>10.3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54"/>
  <sheetViews>
    <sheetView zoomScale="110" zoomScaleNormal="110" workbookViewId="0">
      <selection activeCell="D38" sqref="D38"/>
    </sheetView>
  </sheetViews>
  <sheetFormatPr defaultRowHeight="15"/>
  <cols>
    <col min="1" max="1" width="11.7109375" bestFit="1" customWidth="1"/>
    <col min="3" max="3" width="27.7109375" customWidth="1"/>
    <col min="4" max="4" width="15.5703125" customWidth="1"/>
    <col min="5" max="5" width="5.28515625" customWidth="1"/>
    <col min="6" max="6" width="9.5703125" bestFit="1" customWidth="1"/>
    <col min="9" max="9" width="12.42578125" customWidth="1"/>
  </cols>
  <sheetData>
    <row r="1" spans="3:10">
      <c r="C1" t="s">
        <v>0</v>
      </c>
    </row>
    <row r="2" spans="3:10">
      <c r="C2" t="s">
        <v>1</v>
      </c>
    </row>
    <row r="3" spans="3:10">
      <c r="C3" t="s">
        <v>2</v>
      </c>
    </row>
    <row r="4" spans="3:10" ht="18">
      <c r="C4" t="s">
        <v>3</v>
      </c>
    </row>
    <row r="5" spans="3:10">
      <c r="C5" t="s">
        <v>4</v>
      </c>
    </row>
    <row r="6" spans="3:10">
      <c r="C6" t="s">
        <v>5</v>
      </c>
    </row>
    <row r="7" spans="3:10">
      <c r="C7" t="s">
        <v>6</v>
      </c>
    </row>
    <row r="8" spans="3:10" ht="18">
      <c r="C8" t="s">
        <v>7</v>
      </c>
    </row>
    <row r="9" spans="3:10" ht="18">
      <c r="C9" t="s">
        <v>8</v>
      </c>
    </row>
    <row r="10" spans="3:10">
      <c r="C10" t="s">
        <v>9</v>
      </c>
    </row>
    <row r="11" spans="3:10">
      <c r="C11" t="s">
        <v>10</v>
      </c>
    </row>
    <row r="13" spans="3:10" ht="105">
      <c r="C13" s="1" t="s">
        <v>97</v>
      </c>
      <c r="D13" s="2"/>
      <c r="E13" s="2"/>
      <c r="F13" s="2"/>
      <c r="G13" s="2"/>
      <c r="H13" s="2"/>
      <c r="I13" s="2"/>
      <c r="J13" s="3"/>
    </row>
    <row r="15" spans="3:10">
      <c r="C15" s="4" t="s">
        <v>11</v>
      </c>
      <c r="D15" s="5"/>
    </row>
    <row r="16" spans="3:10">
      <c r="C16" t="s">
        <v>12</v>
      </c>
      <c r="D16" s="6" t="s">
        <v>13</v>
      </c>
      <c r="E16" s="44"/>
      <c r="F16" s="44"/>
      <c r="G16" s="44"/>
      <c r="H16" s="44"/>
      <c r="I16" s="44"/>
      <c r="J16" s="45"/>
    </row>
    <row r="17" spans="1:10">
      <c r="C17" t="s">
        <v>14</v>
      </c>
      <c r="D17" s="6" t="s">
        <v>15</v>
      </c>
      <c r="E17" s="7"/>
      <c r="F17" s="7"/>
      <c r="G17" s="7"/>
      <c r="H17" s="7"/>
      <c r="I17" s="7"/>
      <c r="J17" s="7"/>
    </row>
    <row r="18" spans="1:10">
      <c r="D18" s="6" t="s">
        <v>98</v>
      </c>
      <c r="E18" s="13"/>
      <c r="F18" s="13"/>
      <c r="G18" s="13"/>
      <c r="H18" s="13"/>
      <c r="I18" s="13"/>
      <c r="J18" s="14" t="s">
        <v>99</v>
      </c>
    </row>
    <row r="19" spans="1:10" ht="18">
      <c r="C19" s="15" t="s">
        <v>16</v>
      </c>
      <c r="D19" s="14" t="s">
        <v>17</v>
      </c>
      <c r="E19" s="16" t="s">
        <v>109</v>
      </c>
      <c r="F19" s="16">
        <v>250</v>
      </c>
      <c r="G19" t="s">
        <v>18</v>
      </c>
    </row>
    <row r="20" spans="1:10" ht="18">
      <c r="A20" s="17" t="s">
        <v>19</v>
      </c>
      <c r="D20" s="18" t="s">
        <v>20</v>
      </c>
      <c r="E20" s="18" t="s">
        <v>99</v>
      </c>
      <c r="F20" s="18">
        <v>250</v>
      </c>
      <c r="G20" t="s">
        <v>18</v>
      </c>
    </row>
    <row r="21" spans="1:10">
      <c r="A21" s="18">
        <v>255</v>
      </c>
    </row>
    <row r="22" spans="1:10" ht="18">
      <c r="A22" s="18">
        <v>254</v>
      </c>
      <c r="C22" s="15" t="s">
        <v>21</v>
      </c>
      <c r="D22" s="18" t="s">
        <v>22</v>
      </c>
      <c r="E22" s="42">
        <v>0.01</v>
      </c>
      <c r="F22" t="s">
        <v>7</v>
      </c>
    </row>
    <row r="23" spans="1:10">
      <c r="A23" s="18">
        <v>251</v>
      </c>
    </row>
    <row r="24" spans="1:10">
      <c r="A24" s="18">
        <v>260</v>
      </c>
      <c r="C24" s="19" t="s">
        <v>23</v>
      </c>
      <c r="D24" s="20"/>
      <c r="E24" s="20"/>
      <c r="F24" s="20"/>
      <c r="G24" s="20"/>
      <c r="H24" s="20"/>
    </row>
    <row r="25" spans="1:10">
      <c r="A25" s="18">
        <v>255</v>
      </c>
      <c r="C25" s="21" t="s">
        <v>24</v>
      </c>
      <c r="D25" s="18">
        <v>250</v>
      </c>
    </row>
    <row r="26" spans="1:10">
      <c r="A26" s="18">
        <v>263</v>
      </c>
      <c r="C26" s="21" t="s">
        <v>25</v>
      </c>
      <c r="D26" s="22" t="s">
        <v>104</v>
      </c>
    </row>
    <row r="27" spans="1:10">
      <c r="A27" s="18">
        <v>258</v>
      </c>
      <c r="C27" s="21" t="s">
        <v>26</v>
      </c>
      <c r="D27" s="23">
        <f>STDEV(A21:A35)</f>
        <v>5.198900982762904</v>
      </c>
    </row>
    <row r="28" spans="1:10">
      <c r="A28" s="18">
        <v>250</v>
      </c>
      <c r="C28" s="21" t="s">
        <v>27</v>
      </c>
      <c r="D28" s="18" t="s">
        <v>105</v>
      </c>
      <c r="F28" t="str">
        <f>IF(D28="","",IF(D28="z","Because Sigma Known",IF(D28="t","Because Sigma NOT Known","Please Enter a z or t")))</f>
        <v>Because Sigma NOT Known</v>
      </c>
    </row>
    <row r="29" spans="1:10">
      <c r="A29" s="18">
        <v>260</v>
      </c>
      <c r="C29" s="21" t="s">
        <v>28</v>
      </c>
      <c r="D29" s="24">
        <v>15</v>
      </c>
      <c r="E29" t="s">
        <v>29</v>
      </c>
      <c r="F29" s="24">
        <f>D29-1</f>
        <v>14</v>
      </c>
    </row>
    <row r="30" spans="1:10">
      <c r="A30" s="18">
        <v>261</v>
      </c>
      <c r="C30" s="21" t="s">
        <v>30</v>
      </c>
      <c r="D30" s="23">
        <f>AVERAGE(A21:A35)</f>
        <v>255.2</v>
      </c>
    </row>
    <row r="31" spans="1:10">
      <c r="A31" s="18">
        <v>255</v>
      </c>
      <c r="C31" s="21" t="s">
        <v>31</v>
      </c>
      <c r="D31" s="42">
        <v>0.01</v>
      </c>
    </row>
    <row r="32" spans="1:10">
      <c r="A32" s="18">
        <v>250</v>
      </c>
      <c r="C32" s="21" t="s">
        <v>32</v>
      </c>
      <c r="D32" t="s">
        <v>110</v>
      </c>
    </row>
    <row r="33" spans="1:9">
      <c r="A33" s="18">
        <v>249</v>
      </c>
      <c r="C33" s="21" t="s">
        <v>33</v>
      </c>
      <c r="D33" s="24">
        <f>D27/SQRT(D29)</f>
        <v>1.3423504616548065</v>
      </c>
      <c r="F33" t="str">
        <f>IF(D28="","",IF(D28="z"," =Sigma/SQRT(n)",IF(D28="t"," =s/SQRT(n)",IF(OR(D28&lt;&gt;"z",D28&lt;&gt;"t"),"."))))</f>
        <v xml:space="preserve"> =s/SQRT(n)</v>
      </c>
      <c r="H33" t="s">
        <v>34</v>
      </c>
    </row>
    <row r="34" spans="1:9" ht="18">
      <c r="A34" s="18">
        <v>261</v>
      </c>
      <c r="C34" s="21" t="str">
        <f>"Test Statistic = "&amp;IF(D28="z","z",IF(D28="t","t",""))&amp;" ="</f>
        <v>Test Statistic = t =</v>
      </c>
      <c r="D34" s="24">
        <f>(D30-D25)/D33</f>
        <v>3.8738020722171136</v>
      </c>
      <c r="F34" t="s">
        <v>35</v>
      </c>
      <c r="H34" t="s">
        <v>36</v>
      </c>
    </row>
    <row r="35" spans="1:9">
      <c r="A35" s="18">
        <v>246</v>
      </c>
    </row>
    <row r="36" spans="1:9">
      <c r="C36" s="19" t="s">
        <v>37</v>
      </c>
      <c r="D36" s="20"/>
      <c r="E36" s="20"/>
      <c r="F36" s="20"/>
      <c r="G36" s="20"/>
      <c r="H36" s="20"/>
    </row>
    <row r="37" spans="1:9" ht="18">
      <c r="C37" s="25" t="s">
        <v>38</v>
      </c>
      <c r="D37" s="26" t="s">
        <v>39</v>
      </c>
      <c r="E37" s="27"/>
      <c r="F37" s="27"/>
      <c r="G37" s="27"/>
      <c r="H37" s="27"/>
    </row>
    <row r="38" spans="1:9">
      <c r="C38" s="21" t="s">
        <v>40</v>
      </c>
      <c r="D38" s="48">
        <f>TDIST(D34,F29,1)</f>
        <v>8.4327531261006879E-4</v>
      </c>
      <c r="F38" t="s">
        <v>100</v>
      </c>
      <c r="I38" t="s">
        <v>41</v>
      </c>
    </row>
    <row r="39" spans="1:9">
      <c r="D39" s="43"/>
    </row>
    <row r="40" spans="1:9">
      <c r="C40" s="19" t="s">
        <v>42</v>
      </c>
      <c r="D40" s="20"/>
      <c r="E40" s="20"/>
      <c r="F40" s="20"/>
      <c r="G40" s="20"/>
      <c r="H40" s="20"/>
    </row>
    <row r="41" spans="1:9" ht="18">
      <c r="C41" s="25" t="s">
        <v>38</v>
      </c>
      <c r="D41" s="26" t="s">
        <v>43</v>
      </c>
      <c r="E41" s="27"/>
      <c r="F41" s="27"/>
      <c r="G41" s="27"/>
      <c r="H41" s="27"/>
    </row>
    <row r="42" spans="1:9" ht="15.75">
      <c r="C42" s="21" t="s">
        <v>44</v>
      </c>
      <c r="D42" s="24">
        <f>TINV(D31*2,F29)</f>
        <v>2.6244940644958863</v>
      </c>
      <c r="F42" t="s">
        <v>102</v>
      </c>
      <c r="I42" t="s">
        <v>45</v>
      </c>
    </row>
    <row r="43" spans="1:9">
      <c r="F43" t="s">
        <v>111</v>
      </c>
    </row>
    <row r="45" spans="1:9">
      <c r="C45" s="15" t="s">
        <v>46</v>
      </c>
    </row>
    <row r="46" spans="1:9">
      <c r="C46" s="26" t="s">
        <v>101</v>
      </c>
      <c r="D46" s="27"/>
      <c r="E46" s="27"/>
      <c r="F46" s="27"/>
      <c r="G46" s="27"/>
      <c r="H46" s="27"/>
      <c r="I46" s="28"/>
    </row>
    <row r="47" spans="1:9">
      <c r="C47" s="26" t="s">
        <v>47</v>
      </c>
      <c r="D47" s="27"/>
      <c r="E47" s="27"/>
      <c r="F47" s="27"/>
      <c r="G47" s="27"/>
      <c r="H47" s="27"/>
      <c r="I47" s="28"/>
    </row>
    <row r="48" spans="1:9">
      <c r="C48" s="29" t="s">
        <v>48</v>
      </c>
      <c r="D48" s="30"/>
      <c r="E48" s="30"/>
      <c r="F48" s="30"/>
      <c r="G48" s="30"/>
      <c r="H48" s="30"/>
      <c r="I48" s="31"/>
    </row>
    <row r="49" spans="3:9">
      <c r="C49" s="35"/>
      <c r="D49" s="33"/>
      <c r="E49" s="33"/>
      <c r="F49" s="33"/>
      <c r="G49" s="33"/>
      <c r="H49" s="33"/>
      <c r="I49" s="34"/>
    </row>
    <row r="50" spans="3:9">
      <c r="C50" s="29" t="s">
        <v>49</v>
      </c>
      <c r="D50" s="30"/>
      <c r="E50" s="30"/>
      <c r="F50" s="30"/>
      <c r="G50" s="30"/>
      <c r="H50" s="30"/>
      <c r="I50" s="31"/>
    </row>
    <row r="51" spans="3:9">
      <c r="C51" s="32" t="s">
        <v>50</v>
      </c>
      <c r="D51" s="33"/>
      <c r="E51" s="33"/>
      <c r="F51" s="33"/>
      <c r="G51" s="33"/>
      <c r="H51" s="33"/>
      <c r="I51" s="34"/>
    </row>
    <row r="52" spans="3:9">
      <c r="C52" s="29" t="s">
        <v>51</v>
      </c>
      <c r="D52" s="30"/>
      <c r="E52" s="30"/>
      <c r="F52" s="30"/>
      <c r="G52" s="30"/>
      <c r="H52" s="30"/>
      <c r="I52" s="31"/>
    </row>
    <row r="53" spans="3:9">
      <c r="C53" s="32" t="s">
        <v>52</v>
      </c>
      <c r="D53" s="33"/>
      <c r="E53" s="33"/>
      <c r="F53" s="33"/>
      <c r="G53" s="33"/>
      <c r="H53" s="33"/>
      <c r="I53" s="34"/>
    </row>
    <row r="54" spans="3:9">
      <c r="C54" s="26" t="s">
        <v>53</v>
      </c>
      <c r="D54" s="33"/>
      <c r="E54" s="33"/>
      <c r="F54" s="33"/>
      <c r="G54" s="33"/>
      <c r="H54" s="33"/>
      <c r="I54"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L95"/>
  <sheetViews>
    <sheetView tabSelected="1" topLeftCell="A26" zoomScale="110" zoomScaleNormal="110" workbookViewId="0">
      <selection activeCell="D38" sqref="D38"/>
    </sheetView>
  </sheetViews>
  <sheetFormatPr defaultRowHeight="15"/>
  <cols>
    <col min="1" max="1" width="11.7109375" bestFit="1" customWidth="1"/>
    <col min="2" max="2" width="4" customWidth="1"/>
    <col min="3" max="3" width="26.28515625" customWidth="1"/>
    <col min="4" max="4" width="15.5703125" customWidth="1"/>
    <col min="5" max="5" width="5.28515625" customWidth="1"/>
    <col min="6" max="6" width="9.5703125" bestFit="1" customWidth="1"/>
    <col min="9" max="9" width="12.42578125" customWidth="1"/>
  </cols>
  <sheetData>
    <row r="1" spans="3:10">
      <c r="C1" t="s">
        <v>0</v>
      </c>
    </row>
    <row r="2" spans="3:10">
      <c r="C2" t="s">
        <v>1</v>
      </c>
    </row>
    <row r="3" spans="3:10">
      <c r="C3" t="s">
        <v>2</v>
      </c>
    </row>
    <row r="4" spans="3:10" ht="18">
      <c r="C4" t="s">
        <v>3</v>
      </c>
    </row>
    <row r="5" spans="3:10">
      <c r="C5" t="s">
        <v>4</v>
      </c>
    </row>
    <row r="6" spans="3:10">
      <c r="C6" t="s">
        <v>5</v>
      </c>
    </row>
    <row r="7" spans="3:10">
      <c r="C7" t="s">
        <v>6</v>
      </c>
    </row>
    <row r="8" spans="3:10" ht="18">
      <c r="C8" t="s">
        <v>7</v>
      </c>
    </row>
    <row r="9" spans="3:10" ht="18">
      <c r="C9" t="s">
        <v>8</v>
      </c>
    </row>
    <row r="10" spans="3:10">
      <c r="C10" t="s">
        <v>9</v>
      </c>
    </row>
    <row r="11" spans="3:10">
      <c r="C11" t="s">
        <v>10</v>
      </c>
    </row>
    <row r="13" spans="3:10" ht="45">
      <c r="C13" s="1" t="s">
        <v>68</v>
      </c>
      <c r="D13" s="2"/>
      <c r="E13" s="2"/>
      <c r="F13" s="2"/>
      <c r="G13" s="2"/>
      <c r="H13" s="2"/>
      <c r="I13" s="2"/>
      <c r="J13" s="3"/>
    </row>
    <row r="15" spans="3:10">
      <c r="C15" s="4" t="s">
        <v>11</v>
      </c>
      <c r="D15" s="5"/>
    </row>
    <row r="16" spans="3:10">
      <c r="C16" s="17" t="s">
        <v>12</v>
      </c>
      <c r="D16" s="6" t="s">
        <v>69</v>
      </c>
      <c r="E16" s="7"/>
      <c r="F16" s="7"/>
      <c r="G16" s="7"/>
      <c r="H16" s="7"/>
      <c r="I16" s="7"/>
      <c r="J16" s="8"/>
    </row>
    <row r="17" spans="1:10">
      <c r="C17" s="17" t="s">
        <v>14</v>
      </c>
      <c r="D17" s="9" t="s">
        <v>70</v>
      </c>
      <c r="E17" s="10"/>
      <c r="F17" s="10"/>
      <c r="G17" s="10"/>
      <c r="H17" s="10"/>
      <c r="I17" s="10"/>
      <c r="J17" s="11"/>
    </row>
    <row r="18" spans="1:10">
      <c r="D18" s="12" t="s">
        <v>71</v>
      </c>
      <c r="E18" s="13"/>
      <c r="F18" s="13"/>
      <c r="G18" s="13"/>
      <c r="H18" s="13"/>
      <c r="I18" s="13"/>
      <c r="J18" s="14"/>
    </row>
    <row r="19" spans="1:10" ht="18">
      <c r="C19" s="15" t="s">
        <v>16</v>
      </c>
      <c r="D19" s="18" t="s">
        <v>17</v>
      </c>
      <c r="E19" s="18" t="s">
        <v>113</v>
      </c>
      <c r="F19" s="40">
        <v>9500</v>
      </c>
    </row>
    <row r="20" spans="1:10" ht="18">
      <c r="A20" s="41" t="s">
        <v>72</v>
      </c>
      <c r="D20" s="18" t="s">
        <v>20</v>
      </c>
      <c r="E20" s="18" t="s">
        <v>112</v>
      </c>
      <c r="F20" s="40">
        <v>9500</v>
      </c>
    </row>
    <row r="21" spans="1:10">
      <c r="A21" s="18">
        <v>11696</v>
      </c>
    </row>
    <row r="22" spans="1:10" ht="18">
      <c r="A22" s="18">
        <v>13251</v>
      </c>
      <c r="C22" s="15" t="s">
        <v>21</v>
      </c>
      <c r="D22" s="18" t="s">
        <v>22</v>
      </c>
      <c r="E22" s="42">
        <v>0.01</v>
      </c>
      <c r="F22" t="s">
        <v>7</v>
      </c>
    </row>
    <row r="23" spans="1:10">
      <c r="A23" s="18">
        <v>12482</v>
      </c>
    </row>
    <row r="24" spans="1:10">
      <c r="A24" s="18">
        <v>11102</v>
      </c>
      <c r="C24" s="19" t="s">
        <v>23</v>
      </c>
      <c r="D24" s="20"/>
      <c r="E24" s="20"/>
      <c r="F24" s="20"/>
      <c r="G24" s="20"/>
      <c r="H24" s="20"/>
    </row>
    <row r="25" spans="1:10">
      <c r="A25" s="18">
        <v>8062</v>
      </c>
      <c r="C25" s="21" t="s">
        <v>24</v>
      </c>
      <c r="D25" s="40">
        <v>9500</v>
      </c>
    </row>
    <row r="26" spans="1:10">
      <c r="A26" s="18">
        <v>10275</v>
      </c>
      <c r="C26" s="21" t="s">
        <v>25</v>
      </c>
      <c r="D26" s="22" t="s">
        <v>104</v>
      </c>
    </row>
    <row r="27" spans="1:10">
      <c r="A27" s="18">
        <v>6065</v>
      </c>
      <c r="C27" s="21" t="s">
        <v>26</v>
      </c>
      <c r="D27" s="23">
        <f>STDEV(A21:A95)</f>
        <v>2405.9022092263776</v>
      </c>
    </row>
    <row r="28" spans="1:10">
      <c r="A28" s="18">
        <v>5321</v>
      </c>
      <c r="C28" s="21" t="s">
        <v>27</v>
      </c>
      <c r="D28" s="18" t="s">
        <v>105</v>
      </c>
      <c r="F28" t="str">
        <f>IF(D28="","",IF(D28="z","Because Sigma Known",IF(D28="t","Because Sigma NOT Known","Please Enter a z or t")))</f>
        <v>Because Sigma NOT Known</v>
      </c>
    </row>
    <row r="29" spans="1:10">
      <c r="A29" s="18">
        <v>10555</v>
      </c>
      <c r="C29" s="21" t="s">
        <v>28</v>
      </c>
      <c r="D29" s="24">
        <v>75</v>
      </c>
      <c r="E29" t="s">
        <v>29</v>
      </c>
      <c r="F29" s="24">
        <f>D29-1</f>
        <v>74</v>
      </c>
    </row>
    <row r="30" spans="1:10">
      <c r="A30" s="18">
        <v>10013</v>
      </c>
      <c r="C30" s="21" t="s">
        <v>30</v>
      </c>
      <c r="D30" s="23">
        <f>AVERAGE(A21:A95)</f>
        <v>9922.5466666666671</v>
      </c>
    </row>
    <row r="31" spans="1:10">
      <c r="A31" s="18">
        <v>8049</v>
      </c>
      <c r="C31" s="21" t="s">
        <v>31</v>
      </c>
      <c r="D31" s="42">
        <v>0.01</v>
      </c>
    </row>
    <row r="32" spans="1:10">
      <c r="A32" s="18">
        <v>9321</v>
      </c>
      <c r="C32" s="21" t="s">
        <v>32</v>
      </c>
      <c r="D32" t="s">
        <v>114</v>
      </c>
    </row>
    <row r="33" spans="1:12">
      <c r="A33" s="18">
        <v>7024</v>
      </c>
      <c r="C33" s="21" t="s">
        <v>33</v>
      </c>
      <c r="D33" s="24">
        <f>D27/SQRT(D29)</f>
        <v>277.80965762815288</v>
      </c>
      <c r="F33" t="str">
        <f>IF(D28="","",IF(D28="z"," =Sigma/SQRT(n)",IF(D28="t"," =s/SQRT(n)",IF(OR(D28&lt;&gt;"z",D28&lt;&gt;"t"),"."))))</f>
        <v xml:space="preserve"> =s/SQRT(n)</v>
      </c>
      <c r="H33" t="s">
        <v>34</v>
      </c>
    </row>
    <row r="34" spans="1:12" ht="18">
      <c r="A34" s="18">
        <v>6448</v>
      </c>
      <c r="C34" s="21" t="str">
        <f>"Test Statistic = "&amp;IF(D28="z","z",IF(D28="t","t",""))&amp;" ="</f>
        <v>Test Statistic = t =</v>
      </c>
      <c r="D34" s="24">
        <f>(D30-D25)/D33</f>
        <v>1.5209934394442259</v>
      </c>
      <c r="F34" t="s">
        <v>35</v>
      </c>
      <c r="H34" t="s">
        <v>36</v>
      </c>
    </row>
    <row r="35" spans="1:12">
      <c r="A35" s="18">
        <v>10715</v>
      </c>
    </row>
    <row r="36" spans="1:12">
      <c r="A36" s="18">
        <v>10854</v>
      </c>
      <c r="C36" s="19" t="s">
        <v>37</v>
      </c>
      <c r="D36" s="20"/>
      <c r="E36" s="20"/>
      <c r="F36" s="20"/>
      <c r="G36" s="20"/>
      <c r="H36" s="20"/>
    </row>
    <row r="37" spans="1:12" ht="18">
      <c r="A37" s="18">
        <v>9368</v>
      </c>
      <c r="C37" s="25" t="s">
        <v>38</v>
      </c>
      <c r="D37" s="26" t="s">
        <v>39</v>
      </c>
      <c r="E37" s="27"/>
      <c r="F37" s="27"/>
      <c r="G37" s="27"/>
      <c r="H37" s="27"/>
    </row>
    <row r="38" spans="1:12">
      <c r="A38" s="18">
        <v>6017</v>
      </c>
      <c r="C38" s="21" t="s">
        <v>73</v>
      </c>
      <c r="D38" s="47">
        <f>TDIST(D34,F29,2)</f>
        <v>0.13252318765649085</v>
      </c>
      <c r="F38" t="s">
        <v>74</v>
      </c>
      <c r="I38" t="s">
        <v>41</v>
      </c>
    </row>
    <row r="39" spans="1:12">
      <c r="A39" s="18">
        <v>14177</v>
      </c>
      <c r="D39" s="24"/>
      <c r="F39" t="s">
        <v>75</v>
      </c>
      <c r="I39" t="s">
        <v>76</v>
      </c>
    </row>
    <row r="40" spans="1:12">
      <c r="A40" s="18">
        <v>10326</v>
      </c>
      <c r="C40" s="19" t="s">
        <v>42</v>
      </c>
      <c r="D40" s="20"/>
      <c r="E40" s="20"/>
      <c r="F40" s="20"/>
      <c r="G40" s="20"/>
      <c r="H40" s="20"/>
    </row>
    <row r="41" spans="1:12" ht="18">
      <c r="A41" s="18">
        <v>12576</v>
      </c>
      <c r="C41" s="25" t="s">
        <v>38</v>
      </c>
      <c r="D41" s="26" t="s">
        <v>77</v>
      </c>
      <c r="E41" s="27"/>
      <c r="F41" s="27"/>
      <c r="G41" s="27"/>
      <c r="H41" s="27"/>
    </row>
    <row r="42" spans="1:12">
      <c r="A42" s="18">
        <v>6251</v>
      </c>
      <c r="C42" s="21" t="s">
        <v>78</v>
      </c>
      <c r="D42" s="46">
        <f>-TINV(D31,F29)</f>
        <v>-2.6439128487233177</v>
      </c>
      <c r="F42" t="s">
        <v>79</v>
      </c>
      <c r="I42" s="24"/>
      <c r="J42" t="s">
        <v>80</v>
      </c>
      <c r="L42" t="s">
        <v>45</v>
      </c>
    </row>
    <row r="43" spans="1:12">
      <c r="A43" s="18">
        <v>6995</v>
      </c>
      <c r="C43" s="21" t="s">
        <v>81</v>
      </c>
      <c r="D43" s="46">
        <f>TINV(D31,F29)</f>
        <v>2.6439128487233177</v>
      </c>
      <c r="F43" t="s">
        <v>82</v>
      </c>
      <c r="I43" s="24"/>
      <c r="J43" t="s">
        <v>83</v>
      </c>
    </row>
    <row r="44" spans="1:12">
      <c r="A44" s="18">
        <v>10682</v>
      </c>
    </row>
    <row r="45" spans="1:12">
      <c r="A45" s="18">
        <v>10477</v>
      </c>
      <c r="C45" s="15" t="s">
        <v>46</v>
      </c>
    </row>
    <row r="46" spans="1:12">
      <c r="A46" s="18">
        <v>10943</v>
      </c>
      <c r="C46" s="26" t="s">
        <v>84</v>
      </c>
      <c r="D46" s="27"/>
      <c r="E46" s="27"/>
      <c r="F46" s="27"/>
      <c r="G46" s="27"/>
      <c r="H46" s="27"/>
      <c r="I46" s="28"/>
    </row>
    <row r="47" spans="1:12">
      <c r="A47" s="18">
        <v>8483</v>
      </c>
      <c r="C47" s="26" t="s">
        <v>85</v>
      </c>
      <c r="D47" s="27"/>
      <c r="E47" s="27"/>
      <c r="F47" s="27"/>
      <c r="G47" s="27"/>
      <c r="H47" s="27"/>
      <c r="I47" s="28"/>
    </row>
    <row r="48" spans="1:12">
      <c r="A48" s="18">
        <v>13148</v>
      </c>
      <c r="C48" s="29" t="s">
        <v>86</v>
      </c>
      <c r="D48" s="30"/>
      <c r="E48" s="30"/>
      <c r="F48" s="30"/>
      <c r="G48" s="30"/>
      <c r="H48" s="30"/>
      <c r="I48" s="31"/>
    </row>
    <row r="49" spans="1:9">
      <c r="A49" s="18">
        <v>8954</v>
      </c>
      <c r="C49" s="35" t="s">
        <v>87</v>
      </c>
      <c r="D49" s="36"/>
      <c r="E49" s="36"/>
      <c r="F49" s="36"/>
      <c r="G49" s="36"/>
      <c r="H49" s="36"/>
      <c r="I49" s="37"/>
    </row>
    <row r="50" spans="1:9">
      <c r="A50" s="18">
        <v>9210</v>
      </c>
      <c r="C50" s="29" t="s">
        <v>88</v>
      </c>
      <c r="D50" s="30"/>
      <c r="E50" s="30"/>
      <c r="F50" s="30"/>
      <c r="G50" s="30"/>
      <c r="H50" s="30"/>
      <c r="I50" s="31"/>
    </row>
    <row r="51" spans="1:9">
      <c r="A51" s="18">
        <v>7960</v>
      </c>
      <c r="C51" s="32" t="s">
        <v>89</v>
      </c>
      <c r="D51" s="33"/>
      <c r="E51" s="33"/>
      <c r="F51" s="33"/>
      <c r="G51" s="33"/>
      <c r="H51" s="33"/>
      <c r="I51" s="34"/>
    </row>
    <row r="52" spans="1:9">
      <c r="A52" s="18">
        <v>9849</v>
      </c>
      <c r="C52" s="29" t="s">
        <v>90</v>
      </c>
      <c r="D52" s="30"/>
      <c r="E52" s="30"/>
      <c r="F52" s="30"/>
      <c r="G52" s="30"/>
      <c r="H52" s="30"/>
      <c r="I52" s="31"/>
    </row>
    <row r="53" spans="1:9">
      <c r="A53" s="18">
        <v>9001</v>
      </c>
      <c r="C53" s="32" t="s">
        <v>91</v>
      </c>
      <c r="D53" s="33"/>
      <c r="E53" s="33"/>
      <c r="F53" s="33"/>
      <c r="G53" s="33"/>
      <c r="H53" s="33"/>
      <c r="I53" s="34"/>
    </row>
    <row r="54" spans="1:9">
      <c r="A54" s="18">
        <v>12477</v>
      </c>
    </row>
    <row r="55" spans="1:9">
      <c r="A55" s="18">
        <v>8494</v>
      </c>
    </row>
    <row r="56" spans="1:9">
      <c r="A56" s="18">
        <v>3741</v>
      </c>
    </row>
    <row r="57" spans="1:9">
      <c r="A57" s="18">
        <v>8846</v>
      </c>
    </row>
    <row r="58" spans="1:9">
      <c r="A58" s="18">
        <v>8824</v>
      </c>
    </row>
    <row r="59" spans="1:9">
      <c r="A59" s="18">
        <v>11815</v>
      </c>
    </row>
    <row r="60" spans="1:9">
      <c r="A60" s="18">
        <v>13603</v>
      </c>
    </row>
    <row r="61" spans="1:9">
      <c r="A61" s="18">
        <v>10410</v>
      </c>
    </row>
    <row r="62" spans="1:9">
      <c r="A62" s="18">
        <v>8005</v>
      </c>
    </row>
    <row r="63" spans="1:9">
      <c r="A63" s="18">
        <v>7886</v>
      </c>
    </row>
    <row r="64" spans="1:9">
      <c r="A64" s="18">
        <v>9597</v>
      </c>
    </row>
    <row r="65" spans="1:1">
      <c r="A65" s="18">
        <v>9856</v>
      </c>
    </row>
    <row r="66" spans="1:1">
      <c r="A66" s="18">
        <v>12472</v>
      </c>
    </row>
    <row r="67" spans="1:1">
      <c r="A67" s="18">
        <v>6851</v>
      </c>
    </row>
    <row r="68" spans="1:1">
      <c r="A68" s="18">
        <v>9488</v>
      </c>
    </row>
    <row r="69" spans="1:1">
      <c r="A69" s="18">
        <v>7359</v>
      </c>
    </row>
    <row r="70" spans="1:1">
      <c r="A70" s="18">
        <v>11092</v>
      </c>
    </row>
    <row r="71" spans="1:1">
      <c r="A71" s="18">
        <v>9383</v>
      </c>
    </row>
    <row r="72" spans="1:1">
      <c r="A72" s="18">
        <v>11402</v>
      </c>
    </row>
    <row r="73" spans="1:1">
      <c r="A73" s="18">
        <v>11531</v>
      </c>
    </row>
    <row r="74" spans="1:1">
      <c r="A74" s="18">
        <v>12802</v>
      </c>
    </row>
    <row r="75" spans="1:1">
      <c r="A75" s="18">
        <v>12078</v>
      </c>
    </row>
    <row r="76" spans="1:1">
      <c r="A76" s="18">
        <v>6545</v>
      </c>
    </row>
    <row r="77" spans="1:1">
      <c r="A77" s="18">
        <v>13161</v>
      </c>
    </row>
    <row r="78" spans="1:1">
      <c r="A78" s="18">
        <v>8659</v>
      </c>
    </row>
    <row r="79" spans="1:1">
      <c r="A79" s="18">
        <v>13203</v>
      </c>
    </row>
    <row r="80" spans="1:1">
      <c r="A80" s="18">
        <v>13937</v>
      </c>
    </row>
    <row r="81" spans="1:1">
      <c r="A81" s="18">
        <v>9603</v>
      </c>
    </row>
    <row r="82" spans="1:1">
      <c r="A82" s="18">
        <v>7932</v>
      </c>
    </row>
    <row r="83" spans="1:1">
      <c r="A83" s="18">
        <v>12777</v>
      </c>
    </row>
    <row r="84" spans="1:1">
      <c r="A84" s="18">
        <v>7650</v>
      </c>
    </row>
    <row r="85" spans="1:1">
      <c r="A85" s="18">
        <v>10793</v>
      </c>
    </row>
    <row r="86" spans="1:1">
      <c r="A86" s="18">
        <v>15008</v>
      </c>
    </row>
    <row r="87" spans="1:1">
      <c r="A87" s="18">
        <v>6439</v>
      </c>
    </row>
    <row r="88" spans="1:1">
      <c r="A88" s="18">
        <v>11576</v>
      </c>
    </row>
    <row r="89" spans="1:1">
      <c r="A89" s="18">
        <v>14726</v>
      </c>
    </row>
    <row r="90" spans="1:1">
      <c r="A90" s="18">
        <v>10480</v>
      </c>
    </row>
    <row r="91" spans="1:1">
      <c r="A91" s="18">
        <v>7696</v>
      </c>
    </row>
    <row r="92" spans="1:1">
      <c r="A92" s="18">
        <v>11156</v>
      </c>
    </row>
    <row r="93" spans="1:1">
      <c r="A93" s="18">
        <v>8900</v>
      </c>
    </row>
    <row r="94" spans="1:1">
      <c r="A94" s="18">
        <v>10322</v>
      </c>
    </row>
    <row r="95" spans="1:1">
      <c r="A95" s="18">
        <v>9966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Shekhar Singh</dc:creator>
  <cp:lastModifiedBy>211b385</cp:lastModifiedBy>
  <dcterms:created xsi:type="dcterms:W3CDTF">2019-11-08T11:01:26Z</dcterms:created>
  <dcterms:modified xsi:type="dcterms:W3CDTF">2022-11-29T12:09:57Z</dcterms:modified>
</cp:coreProperties>
</file>