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R\Desktop\UTNFRSR\Segundo Semestre\Programando-Ando-Segundo-Semestre\Uriel\Estadistica\"/>
    </mc:Choice>
  </mc:AlternateContent>
  <xr:revisionPtr revIDLastSave="0" documentId="13_ncr:1_{63477941-9757-4D89-B588-26C5A932CEA6}" xr6:coauthVersionLast="47" xr6:coauthVersionMax="47" xr10:uidLastSave="{00000000-0000-0000-0000-000000000000}"/>
  <bookViews>
    <workbookView xWindow="-120" yWindow="-120" windowWidth="20730" windowHeight="11160" activeTab="4" xr2:uid="{981F2157-B4CB-4E45-AA4F-5A3D7AC57098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 s="1"/>
  <c r="E5" i="5" s="1"/>
  <c r="E6" i="5" s="1"/>
  <c r="E7" i="5" s="1"/>
  <c r="D4" i="5"/>
  <c r="D5" i="5"/>
  <c r="D6" i="5" s="1"/>
  <c r="D7" i="5" s="1"/>
  <c r="D3" i="5"/>
  <c r="D2" i="5"/>
  <c r="C8" i="5"/>
  <c r="C3" i="5"/>
  <c r="C4" i="5"/>
  <c r="C5" i="5"/>
  <c r="C6" i="5"/>
  <c r="C7" i="5"/>
  <c r="C2" i="5"/>
  <c r="B8" i="5"/>
  <c r="G4" i="1"/>
  <c r="G5" i="1" s="1"/>
  <c r="G6" i="1" s="1"/>
  <c r="G7" i="1" s="1"/>
  <c r="G8" i="1" s="1"/>
  <c r="G9" i="1" s="1"/>
  <c r="G3" i="1"/>
  <c r="G2" i="1"/>
  <c r="B14" i="1"/>
  <c r="F10" i="1"/>
  <c r="F3" i="1"/>
  <c r="F4" i="1"/>
  <c r="F5" i="1"/>
  <c r="F6" i="1"/>
  <c r="F7" i="1"/>
  <c r="F8" i="1"/>
  <c r="F9" i="1"/>
  <c r="F2" i="1"/>
  <c r="D3" i="4"/>
  <c r="D4" i="4"/>
  <c r="D5" i="4"/>
  <c r="D6" i="4"/>
  <c r="D7" i="4"/>
  <c r="D8" i="4"/>
  <c r="D9" i="4"/>
  <c r="D10" i="4"/>
  <c r="D11" i="4"/>
  <c r="D12" i="4"/>
  <c r="D2" i="4"/>
  <c r="C12" i="4"/>
  <c r="C3" i="4"/>
  <c r="C4" i="4"/>
  <c r="C5" i="4"/>
  <c r="C6" i="4"/>
  <c r="C7" i="4"/>
  <c r="C8" i="4"/>
  <c r="C9" i="4"/>
  <c r="C10" i="4"/>
  <c r="C11" i="4"/>
  <c r="C2" i="4"/>
  <c r="B12" i="4"/>
  <c r="F2" i="3"/>
  <c r="E8" i="3"/>
  <c r="E3" i="3"/>
  <c r="E4" i="3"/>
  <c r="E5" i="3"/>
  <c r="E6" i="3"/>
  <c r="E7" i="3"/>
  <c r="E2" i="3"/>
  <c r="D8" i="3"/>
  <c r="D3" i="3"/>
  <c r="D4" i="3"/>
  <c r="D5" i="3"/>
  <c r="D6" i="3"/>
  <c r="D7" i="3"/>
  <c r="D2" i="3"/>
  <c r="C8" i="3"/>
  <c r="F14" i="2"/>
  <c r="F3" i="2"/>
  <c r="F4" i="2"/>
  <c r="F5" i="2"/>
  <c r="F6" i="2"/>
  <c r="F7" i="2"/>
  <c r="F8" i="2"/>
  <c r="E2" i="2" a="1"/>
  <c r="E2" i="2" s="1"/>
  <c r="B18" i="1"/>
  <c r="F18" i="1"/>
  <c r="F16" i="1"/>
  <c r="B16" i="1"/>
  <c r="C3" i="1"/>
  <c r="D3" i="1" s="1"/>
  <c r="C4" i="1"/>
  <c r="D4" i="1" s="1"/>
  <c r="C7" i="1"/>
  <c r="C8" i="1"/>
  <c r="B10" i="1"/>
  <c r="C5" i="1" s="1"/>
  <c r="D5" i="1" s="1"/>
  <c r="C6" i="1" l="1"/>
  <c r="C9" i="1"/>
  <c r="F2" i="2"/>
  <c r="D9" i="1"/>
  <c r="D7" i="1"/>
  <c r="D8" i="1"/>
  <c r="C2" i="1"/>
  <c r="D2" i="1" s="1"/>
  <c r="D6" i="1"/>
  <c r="F12" i="2" l="1"/>
  <c r="F10" i="2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<sst xmlns="http://schemas.openxmlformats.org/spreadsheetml/2006/main" count="50" uniqueCount="36">
  <si>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 xml:space="preserve">X </t>
  </si>
  <si>
    <t>F</t>
  </si>
  <si>
    <t>Fr</t>
  </si>
  <si>
    <t>%</t>
  </si>
  <si>
    <t>f</t>
  </si>
  <si>
    <t>Totales</t>
  </si>
  <si>
    <t>media</t>
  </si>
  <si>
    <t>moda</t>
  </si>
  <si>
    <t>Desv. Tipica</t>
  </si>
  <si>
    <t>Varianza</t>
  </si>
  <si>
    <t>P 1/4</t>
  </si>
  <si>
    <t>P2/4</t>
  </si>
  <si>
    <t>P3/4</t>
  </si>
  <si>
    <t>Lim Sup.</t>
  </si>
  <si>
    <t>F Absoluta</t>
  </si>
  <si>
    <t>F Relativa</t>
  </si>
  <si>
    <t>Total</t>
  </si>
  <si>
    <t>Personas que pesan menos de 65kg</t>
  </si>
  <si>
    <t>Personas que pesan entre 70kg y 85kg</t>
  </si>
  <si>
    <t>Lim Inf.</t>
  </si>
  <si>
    <t>X</t>
  </si>
  <si>
    <t>13°C</t>
  </si>
  <si>
    <t>14°C</t>
  </si>
  <si>
    <t>15°C</t>
  </si>
  <si>
    <t>16°C</t>
  </si>
  <si>
    <t>17°C</t>
  </si>
  <si>
    <t>18°C</t>
  </si>
  <si>
    <t>19°C</t>
  </si>
  <si>
    <t>20°C</t>
  </si>
  <si>
    <t>21°C</t>
  </si>
  <si>
    <t>22°C</t>
  </si>
  <si>
    <t>mediana</t>
  </si>
  <si>
    <t>x*f</t>
  </si>
  <si>
    <t>% acumulado</t>
  </si>
  <si>
    <t>Fcrec</t>
  </si>
  <si>
    <t>Fdecrec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</si>
</sst>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Frecuencia Absoluta</c:v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4AC-4D00-BF0D-E2168B0D0FE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AC-4D00-BF0D-E2168B0D0FE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AC-4D00-BF0D-E2168B0D0FE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4AC-4D00-BF0D-E2168B0D0FE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AC-4D00-BF0D-E2168B0D0FE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4AC-4D00-BF0D-E2168B0D0FE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4AC-4D00-BF0D-E2168B0D0FE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4AC-4D00-BF0D-E2168B0D0F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Hoja1!$B$2:$B$9</c:f>
              <c:numCache>
                <c:formatCode>General</c:formatCode>
                <c:ptCount val="8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5</c:v>
                </c:pt>
                <c:pt idx="4">
                  <c:v>10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7-47AD-BA60-893925B04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53442815"/>
        <c:axId val="273649983"/>
      </c:barChart>
      <c:catAx>
        <c:axId val="453442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3649983"/>
        <c:crosses val="autoZero"/>
        <c:auto val="1"/>
        <c:lblAlgn val="ctr"/>
        <c:lblOffset val="100"/>
        <c:noMultiLvlLbl val="0"/>
      </c:catAx>
      <c:valAx>
        <c:axId val="27364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344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Frecuencia Relativa</c:v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18-4C6D-8309-E93D7087DD1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318-4C6D-8309-E93D7087DD1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318-4C6D-8309-E93D7087DD1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18-4C6D-8309-E93D7087DD1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318-4C6D-8309-E93D7087DD1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318-4C6D-8309-E93D7087DD1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318-4C6D-8309-E93D7087DD1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318-4C6D-8309-E93D7087DD1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Hoja1!$C$2:$C$9</c:f>
              <c:numCache>
                <c:formatCode>General</c:formatCode>
                <c:ptCount val="8"/>
                <c:pt idx="0">
                  <c:v>0.05</c:v>
                </c:pt>
                <c:pt idx="1">
                  <c:v>0.15</c:v>
                </c:pt>
                <c:pt idx="2">
                  <c:v>0.25</c:v>
                </c:pt>
                <c:pt idx="3">
                  <c:v>0.125</c:v>
                </c:pt>
                <c:pt idx="4">
                  <c:v>0.25</c:v>
                </c:pt>
                <c:pt idx="5">
                  <c:v>7.4999999999999997E-2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E-4790-A6DC-D406076CC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88019391"/>
        <c:axId val="252100127"/>
      </c:barChart>
      <c:catAx>
        <c:axId val="48801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100127"/>
        <c:crosses val="autoZero"/>
        <c:auto val="1"/>
        <c:lblAlgn val="ctr"/>
        <c:lblOffset val="100"/>
        <c:noMultiLvlLbl val="0"/>
      </c:catAx>
      <c:valAx>
        <c:axId val="2521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8801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Frecuencias Absolutas Acumuladas</c:v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B1-4FB3-8A54-8D172277E5D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B1-4FB3-8A54-8D172277E5D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B1-4FB3-8A54-8D172277E5D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B1-4FB3-8A54-8D172277E5D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1B1-4FB3-8A54-8D172277E5D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1B1-4FB3-8A54-8D172277E5D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1B1-4FB3-8A54-8D172277E5D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1B1-4FB3-8A54-8D172277E5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Hoja1!$E$2:$E$9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23</c:v>
                </c:pt>
                <c:pt idx="4">
                  <c:v>33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D-4D70-91AA-F6041708D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463231"/>
        <c:axId val="247900831"/>
      </c:barChart>
      <c:catAx>
        <c:axId val="453463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47900831"/>
        <c:crosses val="autoZero"/>
        <c:auto val="1"/>
        <c:lblAlgn val="ctr"/>
        <c:lblOffset val="100"/>
        <c:noMultiLvlLbl val="0"/>
      </c:catAx>
      <c:valAx>
        <c:axId val="24790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346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Temperaturas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Hoja4!$A$2:$A$11</c:f>
              <c:strCache>
                <c:ptCount val="10"/>
                <c:pt idx="0">
                  <c:v>13°C</c:v>
                </c:pt>
                <c:pt idx="1">
                  <c:v>14°C</c:v>
                </c:pt>
                <c:pt idx="2">
                  <c:v>15°C</c:v>
                </c:pt>
                <c:pt idx="3">
                  <c:v>16°C</c:v>
                </c:pt>
                <c:pt idx="4">
                  <c:v>17°C</c:v>
                </c:pt>
                <c:pt idx="5">
                  <c:v>18°C</c:v>
                </c:pt>
                <c:pt idx="6">
                  <c:v>19°C</c:v>
                </c:pt>
                <c:pt idx="7">
                  <c:v>20°C</c:v>
                </c:pt>
                <c:pt idx="8">
                  <c:v>21°C</c:v>
                </c:pt>
                <c:pt idx="9">
                  <c:v>22°C</c:v>
                </c:pt>
              </c:strCache>
            </c:strRef>
          </c:cat>
          <c:val>
            <c:numRef>
              <c:f>Hoja4!$B$2:$B$11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E-44DE-A69F-DB4A2245A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427039"/>
        <c:axId val="274265599"/>
      </c:lineChart>
      <c:catAx>
        <c:axId val="45342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4265599"/>
        <c:crosses val="autoZero"/>
        <c:auto val="1"/>
        <c:lblAlgn val="ctr"/>
        <c:lblOffset val="100"/>
        <c:noMultiLvlLbl val="0"/>
      </c:catAx>
      <c:valAx>
        <c:axId val="27426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342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Frecuencias absolutas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Hoja5!$B$2:$B$7</c:f>
              <c:numCache>
                <c:formatCode>General</c:formatCode>
                <c:ptCount val="6"/>
                <c:pt idx="0">
                  <c:v>9</c:v>
                </c:pt>
                <c:pt idx="1">
                  <c:v>22</c:v>
                </c:pt>
                <c:pt idx="2">
                  <c:v>13</c:v>
                </c:pt>
                <c:pt idx="3">
                  <c:v>23</c:v>
                </c:pt>
                <c:pt idx="4">
                  <c:v>8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3-4FF4-82C3-D04DF3BD7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673138319"/>
        <c:axId val="958680415"/>
      </c:barChart>
      <c:lineChart>
        <c:grouping val="standard"/>
        <c:varyColors val="1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Hoja5!$B$2:$B$7</c:f>
              <c:numCache>
                <c:formatCode>General</c:formatCode>
                <c:ptCount val="6"/>
                <c:pt idx="0">
                  <c:v>9</c:v>
                </c:pt>
                <c:pt idx="1">
                  <c:v>22</c:v>
                </c:pt>
                <c:pt idx="2">
                  <c:v>13</c:v>
                </c:pt>
                <c:pt idx="3">
                  <c:v>23</c:v>
                </c:pt>
                <c:pt idx="4">
                  <c:v>8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3-4FF4-82C3-D04DF3BD7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138319"/>
        <c:axId val="958680415"/>
      </c:lineChart>
      <c:catAx>
        <c:axId val="1673138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8680415"/>
        <c:crosses val="autoZero"/>
        <c:auto val="1"/>
        <c:lblAlgn val="ctr"/>
        <c:lblOffset val="100"/>
        <c:noMultiLvlLbl val="0"/>
      </c:catAx>
      <c:valAx>
        <c:axId val="9586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7313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Frecuencias Acumuladas Crecientes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Hoja5!$D$2:$D$7</c:f>
              <c:numCache>
                <c:formatCode>General</c:formatCode>
                <c:ptCount val="6"/>
                <c:pt idx="0">
                  <c:v>9</c:v>
                </c:pt>
                <c:pt idx="1">
                  <c:v>31</c:v>
                </c:pt>
                <c:pt idx="2">
                  <c:v>44</c:v>
                </c:pt>
                <c:pt idx="3">
                  <c:v>67</c:v>
                </c:pt>
                <c:pt idx="4">
                  <c:v>75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FBD-8EE7-8D14052ABFB6}"/>
            </c:ext>
          </c:extLst>
        </c:ser>
        <c:ser>
          <c:idx val="1"/>
          <c:order val="1"/>
          <c:tx>
            <c:v>Frecuencias Acumuladas Decrecientes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Hoja5!$E$2:$E$7</c:f>
              <c:numCache>
                <c:formatCode>General</c:formatCode>
                <c:ptCount val="6"/>
                <c:pt idx="0">
                  <c:v>100</c:v>
                </c:pt>
                <c:pt idx="1">
                  <c:v>92</c:v>
                </c:pt>
                <c:pt idx="2">
                  <c:v>69</c:v>
                </c:pt>
                <c:pt idx="3">
                  <c:v>56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FBD-8EE7-8D14052AB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092367"/>
        <c:axId val="952841775"/>
      </c:lineChart>
      <c:catAx>
        <c:axId val="1663092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52841775"/>
        <c:crosses val="autoZero"/>
        <c:auto val="1"/>
        <c:lblAlgn val="ctr"/>
        <c:lblOffset val="100"/>
        <c:noMultiLvlLbl val="0"/>
      </c:catAx>
      <c:valAx>
        <c:axId val="9528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6309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14</xdr:row>
      <xdr:rowOff>138111</xdr:rowOff>
    </xdr:from>
    <xdr:to>
      <xdr:col>12</xdr:col>
      <xdr:colOff>85725</xdr:colOff>
      <xdr:row>27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285CEF-6E56-637A-FBDB-60D6BE517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290512</xdr:colOff>
      <xdr:row>27</xdr:row>
      <xdr:rowOff>147637</xdr:rowOff>
    </xdr:from>
    <xdr:to>
      <xdr:col>13</xdr:col>
      <xdr:colOff>290512</xdr:colOff>
      <xdr:row>42</xdr:row>
      <xdr:rowOff>33337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893D0F-9EB1-7412-05FA-AD547E63A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309562</xdr:colOff>
      <xdr:row>0</xdr:row>
      <xdr:rowOff>0</xdr:rowOff>
    </xdr:from>
    <xdr:to>
      <xdr:col>13</xdr:col>
      <xdr:colOff>309562</xdr:colOff>
      <xdr:row>14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86FAE15-88EE-0EE7-2C70-3488F3516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286835</xdr:colOff>
      <xdr:row>1</xdr:row>
      <xdr:rowOff>183085</xdr:rowOff>
    </xdr:from>
    <xdr:to>
      <xdr:col>11</xdr:col>
      <xdr:colOff>286835</xdr:colOff>
      <xdr:row>16</xdr:row>
      <xdr:rowOff>42259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41299-31CF-7FE4-32B3-77C3DEDF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80962</xdr:rowOff>
    </xdr:from>
    <xdr:to>
      <xdr:col>6</xdr:col>
      <xdr:colOff>0</xdr:colOff>
      <xdr:row>22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D334B1-19F2-B68A-3D69-C14E14CC3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0</xdr:row>
      <xdr:rowOff>195262</xdr:rowOff>
    </xdr:from>
    <xdr:to>
      <xdr:col>12</xdr:col>
      <xdr:colOff>19050</xdr:colOff>
      <xdr:row>15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188900-A503-E219-8E8E-9D56DE8B2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92D4D-4526-4B79-A217-B833EA8CC87B}">
  <dimension ref="A1:G22"/>
  <sheetViews>
    <sheetView workbookViewId="0">
      <selection activeCell="G14" sqref="G14"/>
    </sheetView>
  </sheetViews>
  <sheetFormatPr baseColWidth="10" defaultRowHeight="15" x14ac:dyDescent="0.25"/>
  <cols>
    <col min="2" max="2" width="11.85546875" bestFit="1" customWidth="1"/>
    <col min="6" max="6" width="11.85546875" bestFit="1" customWidth="1"/>
    <col min="7" max="7" width="12" customWidth="1"/>
  </cols>
  <sheetData>
    <row r="1" spans="1:7" ht="15.75" thickBot="1" x14ac:dyDescent="0.3">
      <c r="A1" s="5" t="s">
        <v>0</v>
      </c>
      <c r="B1" s="6" t="s">
        <v>4</v>
      </c>
      <c r="C1" s="6" t="s">
        <v>2</v>
      </c>
      <c r="D1" s="6" t="s">
        <v>3</v>
      </c>
      <c r="E1" s="6" t="s">
        <v>1</v>
      </c>
      <c r="F1" s="6" t="s">
        <v>32</v>
      </c>
      <c r="G1" s="7" t="s">
        <v>33</v>
      </c>
    </row>
    <row r="2" spans="1:7" x14ac:dyDescent="0.25">
      <c r="A2" s="11">
        <v>1</v>
      </c>
      <c r="B2" s="11">
        <v>2</v>
      </c>
      <c r="C2" s="4">
        <f t="shared" ref="C2:C9" si="0">B2/$B$10</f>
        <v>0.05</v>
      </c>
      <c r="D2" s="11">
        <f>C2*100</f>
        <v>5</v>
      </c>
      <c r="E2" s="9">
        <v>2</v>
      </c>
      <c r="F2" s="24">
        <f>A2*B2</f>
        <v>2</v>
      </c>
      <c r="G2" s="27">
        <f>C2</f>
        <v>0.05</v>
      </c>
    </row>
    <row r="3" spans="1:7" x14ac:dyDescent="0.25">
      <c r="A3" s="11">
        <v>2</v>
      </c>
      <c r="B3" s="11">
        <v>6</v>
      </c>
      <c r="C3" s="4">
        <f t="shared" si="0"/>
        <v>0.15</v>
      </c>
      <c r="D3" s="11">
        <f t="shared" ref="D3:D5" si="1">C3*100</f>
        <v>15</v>
      </c>
      <c r="E3" s="9">
        <v>8</v>
      </c>
      <c r="F3" s="24">
        <f t="shared" ref="F3:F9" si="2">A3*B3</f>
        <v>12</v>
      </c>
      <c r="G3" s="27">
        <f>G2+C3</f>
        <v>0.2</v>
      </c>
    </row>
    <row r="4" spans="1:7" x14ac:dyDescent="0.25">
      <c r="A4" s="11">
        <v>3</v>
      </c>
      <c r="B4" s="11">
        <v>10</v>
      </c>
      <c r="C4" s="4">
        <f t="shared" si="0"/>
        <v>0.25</v>
      </c>
      <c r="D4" s="11">
        <f t="shared" si="1"/>
        <v>25</v>
      </c>
      <c r="E4" s="9">
        <v>18</v>
      </c>
      <c r="F4" s="24">
        <f t="shared" si="2"/>
        <v>30</v>
      </c>
      <c r="G4" s="27">
        <f t="shared" ref="G4:G9" si="3">G3+C4</f>
        <v>0.45</v>
      </c>
    </row>
    <row r="5" spans="1:7" x14ac:dyDescent="0.25">
      <c r="A5" s="11">
        <v>4</v>
      </c>
      <c r="B5" s="11">
        <v>5</v>
      </c>
      <c r="C5" s="4">
        <f t="shared" si="0"/>
        <v>0.125</v>
      </c>
      <c r="D5" s="11">
        <f t="shared" si="1"/>
        <v>12.5</v>
      </c>
      <c r="E5" s="9">
        <v>23</v>
      </c>
      <c r="F5" s="24">
        <f t="shared" si="2"/>
        <v>20</v>
      </c>
      <c r="G5" s="27">
        <f t="shared" si="3"/>
        <v>0.57499999999999996</v>
      </c>
    </row>
    <row r="6" spans="1:7" x14ac:dyDescent="0.25">
      <c r="A6" s="11">
        <v>5</v>
      </c>
      <c r="B6" s="11">
        <v>10</v>
      </c>
      <c r="C6" s="4">
        <f t="shared" si="0"/>
        <v>0.25</v>
      </c>
      <c r="D6" s="11">
        <f t="shared" ref="D6:D9" si="4">C6*100</f>
        <v>25</v>
      </c>
      <c r="E6" s="9">
        <v>33</v>
      </c>
      <c r="F6" s="24">
        <f t="shared" si="2"/>
        <v>50</v>
      </c>
      <c r="G6" s="27">
        <f t="shared" si="3"/>
        <v>0.82499999999999996</v>
      </c>
    </row>
    <row r="7" spans="1:7" x14ac:dyDescent="0.25">
      <c r="A7" s="11">
        <v>6</v>
      </c>
      <c r="B7" s="11">
        <v>3</v>
      </c>
      <c r="C7" s="4">
        <f t="shared" si="0"/>
        <v>7.4999999999999997E-2</v>
      </c>
      <c r="D7" s="11">
        <f t="shared" si="4"/>
        <v>7.5</v>
      </c>
      <c r="E7" s="9">
        <v>36</v>
      </c>
      <c r="F7" s="24">
        <f t="shared" si="2"/>
        <v>18</v>
      </c>
      <c r="G7" s="27">
        <f t="shared" si="3"/>
        <v>0.89999999999999991</v>
      </c>
    </row>
    <row r="8" spans="1:7" x14ac:dyDescent="0.25">
      <c r="A8" s="11">
        <v>7</v>
      </c>
      <c r="B8" s="11">
        <v>2</v>
      </c>
      <c r="C8" s="4">
        <f t="shared" si="0"/>
        <v>0.05</v>
      </c>
      <c r="D8" s="11">
        <f t="shared" si="4"/>
        <v>5</v>
      </c>
      <c r="E8" s="9">
        <v>38</v>
      </c>
      <c r="F8" s="24">
        <f t="shared" si="2"/>
        <v>14</v>
      </c>
      <c r="G8" s="27">
        <f t="shared" si="3"/>
        <v>0.95</v>
      </c>
    </row>
    <row r="9" spans="1:7" ht="15.75" thickBot="1" x14ac:dyDescent="0.3">
      <c r="A9" s="11">
        <v>8</v>
      </c>
      <c r="B9" s="11">
        <v>2</v>
      </c>
      <c r="C9" s="4">
        <f t="shared" si="0"/>
        <v>0.05</v>
      </c>
      <c r="D9" s="11">
        <f t="shared" si="4"/>
        <v>5</v>
      </c>
      <c r="E9" s="9">
        <v>40</v>
      </c>
      <c r="F9" s="24">
        <f t="shared" si="2"/>
        <v>16</v>
      </c>
      <c r="G9" s="27">
        <f t="shared" si="3"/>
        <v>1</v>
      </c>
    </row>
    <row r="10" spans="1:7" ht="15.75" thickBot="1" x14ac:dyDescent="0.3">
      <c r="A10" s="5" t="s">
        <v>5</v>
      </c>
      <c r="B10" s="6">
        <f>SUM(B2:B9)</f>
        <v>40</v>
      </c>
      <c r="C10" s="6">
        <f>SUM(C2:C9)</f>
        <v>1</v>
      </c>
      <c r="D10" s="6">
        <f>SUM(D2:D9)</f>
        <v>100</v>
      </c>
      <c r="E10" s="6"/>
      <c r="F10" s="2">
        <f>SUM(F2:F9)</f>
        <v>162</v>
      </c>
      <c r="G10" s="3"/>
    </row>
    <row r="11" spans="1:7" x14ac:dyDescent="0.25">
      <c r="A11" s="4"/>
      <c r="B11" s="4"/>
      <c r="C11" s="4"/>
      <c r="D11" s="4"/>
      <c r="E11" s="4"/>
      <c r="F11" s="4"/>
    </row>
    <row r="14" spans="1:7" x14ac:dyDescent="0.25">
      <c r="A14" t="s">
        <v>6</v>
      </c>
      <c r="B14">
        <f>F10/B10</f>
        <v>4.05</v>
      </c>
    </row>
    <row r="16" spans="1:7" x14ac:dyDescent="0.25">
      <c r="A16" t="s">
        <v>31</v>
      </c>
      <c r="B16">
        <f>MEDIAN(B2:B9)</f>
        <v>4</v>
      </c>
      <c r="E16" t="s">
        <v>9</v>
      </c>
      <c r="F16">
        <f>_xlfn.VAR.S(B2:B9)</f>
        <v>11.714285714285714</v>
      </c>
    </row>
    <row r="18" spans="1:6" x14ac:dyDescent="0.25">
      <c r="A18" t="s">
        <v>7</v>
      </c>
      <c r="B18" s="16">
        <f>_xlfn.MODE.SNGL(B2:B9)</f>
        <v>2</v>
      </c>
      <c r="E18" t="s">
        <v>8</v>
      </c>
      <c r="F18">
        <f>_xlfn.STDEV.S(B2:B9)</f>
        <v>3.4226138716316967</v>
      </c>
    </row>
    <row r="20" spans="1:6" x14ac:dyDescent="0.25">
      <c r="A20" t="s">
        <v>10</v>
      </c>
      <c r="B20">
        <v>3</v>
      </c>
    </row>
    <row r="21" spans="1:6" x14ac:dyDescent="0.25">
      <c r="A21" t="s">
        <v>11</v>
      </c>
      <c r="B21">
        <v>4</v>
      </c>
    </row>
    <row r="22" spans="1:6" x14ac:dyDescent="0.25">
      <c r="A22" t="s">
        <v>12</v>
      </c>
      <c r="B22">
        <v>5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135-1BD5-4F88-ABAB-53CF543F8A35}">
  <dimension ref="A1:F80"/>
  <sheetViews>
    <sheetView workbookViewId="0">
      <selection activeCell="C1" sqref="C1"/>
    </sheetView>
  </sheetViews>
  <sheetFormatPr baseColWidth="10" defaultRowHeight="15" x14ac:dyDescent="0.25"/>
  <sheetData>
    <row r="1" spans="1:6" ht="15.75" thickBot="1" x14ac:dyDescent="0.3">
      <c r="A1" s="17">
        <v>60</v>
      </c>
      <c r="C1" s="1" t="s">
        <v>19</v>
      </c>
      <c r="D1" s="2" t="s">
        <v>13</v>
      </c>
      <c r="E1" s="2" t="s">
        <v>14</v>
      </c>
      <c r="F1" s="3" t="s">
        <v>15</v>
      </c>
    </row>
    <row r="2" spans="1:6" x14ac:dyDescent="0.25">
      <c r="A2" s="17">
        <v>66</v>
      </c>
      <c r="C2" s="19">
        <v>50</v>
      </c>
      <c r="D2" s="23">
        <v>55</v>
      </c>
      <c r="E2" cm="1">
        <f t="array" ref="E2:E9">FREQUENCY(A1:A80,D2:D8)</f>
        <v>2</v>
      </c>
      <c r="F2" s="23">
        <f>E2/80</f>
        <v>2.5000000000000001E-2</v>
      </c>
    </row>
    <row r="3" spans="1:6" x14ac:dyDescent="0.25">
      <c r="A3">
        <v>77</v>
      </c>
      <c r="C3" s="19">
        <v>56</v>
      </c>
      <c r="D3" s="24">
        <v>60</v>
      </c>
      <c r="E3">
        <v>8</v>
      </c>
      <c r="F3" s="24">
        <f t="shared" ref="F3:F8" si="0">E3/80</f>
        <v>0.1</v>
      </c>
    </row>
    <row r="4" spans="1:6" x14ac:dyDescent="0.25">
      <c r="A4">
        <v>70</v>
      </c>
      <c r="C4" s="19">
        <v>61</v>
      </c>
      <c r="D4" s="24">
        <v>65</v>
      </c>
      <c r="E4">
        <v>20</v>
      </c>
      <c r="F4" s="24">
        <f t="shared" si="0"/>
        <v>0.25</v>
      </c>
    </row>
    <row r="5" spans="1:6" x14ac:dyDescent="0.25">
      <c r="A5">
        <v>66</v>
      </c>
      <c r="C5" s="19">
        <v>66</v>
      </c>
      <c r="D5" s="24">
        <v>70</v>
      </c>
      <c r="E5">
        <v>30</v>
      </c>
      <c r="F5" s="24">
        <f t="shared" si="0"/>
        <v>0.375</v>
      </c>
    </row>
    <row r="6" spans="1:6" x14ac:dyDescent="0.25">
      <c r="A6">
        <v>68</v>
      </c>
      <c r="C6" s="19">
        <v>71</v>
      </c>
      <c r="D6" s="24">
        <v>75</v>
      </c>
      <c r="E6">
        <v>12</v>
      </c>
      <c r="F6" s="24">
        <f t="shared" si="0"/>
        <v>0.15</v>
      </c>
    </row>
    <row r="7" spans="1:6" x14ac:dyDescent="0.25">
      <c r="A7">
        <v>57</v>
      </c>
      <c r="C7" s="19">
        <v>76</v>
      </c>
      <c r="D7" s="24">
        <v>80</v>
      </c>
      <c r="E7">
        <v>6</v>
      </c>
      <c r="F7" s="24">
        <f t="shared" si="0"/>
        <v>7.4999999999999997E-2</v>
      </c>
    </row>
    <row r="8" spans="1:6" ht="15.75" thickBot="1" x14ac:dyDescent="0.3">
      <c r="A8">
        <v>70</v>
      </c>
      <c r="C8" s="20">
        <v>81</v>
      </c>
      <c r="D8" s="25">
        <v>85</v>
      </c>
      <c r="E8" s="21">
        <v>2</v>
      </c>
      <c r="F8" s="25">
        <f t="shared" si="0"/>
        <v>2.5000000000000001E-2</v>
      </c>
    </row>
    <row r="9" spans="1:6" ht="15.75" thickBot="1" x14ac:dyDescent="0.3">
      <c r="A9">
        <v>66</v>
      </c>
      <c r="E9" s="22">
        <v>0</v>
      </c>
      <c r="F9" s="18"/>
    </row>
    <row r="10" spans="1:6" ht="15.75" thickBot="1" x14ac:dyDescent="0.3">
      <c r="A10">
        <v>52</v>
      </c>
      <c r="E10" s="1" t="s">
        <v>16</v>
      </c>
      <c r="F10" s="3">
        <f>SUM(F2:F8)</f>
        <v>1</v>
      </c>
    </row>
    <row r="11" spans="1:6" x14ac:dyDescent="0.25">
      <c r="A11">
        <v>75</v>
      </c>
    </row>
    <row r="12" spans="1:6" x14ac:dyDescent="0.25">
      <c r="A12">
        <v>65</v>
      </c>
      <c r="C12" t="s">
        <v>17</v>
      </c>
      <c r="F12">
        <f>SUM(F2:F4)*100</f>
        <v>37.5</v>
      </c>
    </row>
    <row r="13" spans="1:6" x14ac:dyDescent="0.25">
      <c r="A13">
        <v>69</v>
      </c>
    </row>
    <row r="14" spans="1:6" x14ac:dyDescent="0.25">
      <c r="A14">
        <v>71</v>
      </c>
      <c r="C14" t="s">
        <v>18</v>
      </c>
      <c r="F14">
        <f>COUNTIFS(A1:A80,"&gt;=70",A1:A80,"&lt;85")</f>
        <v>24</v>
      </c>
    </row>
    <row r="15" spans="1:6" x14ac:dyDescent="0.25">
      <c r="A15">
        <v>58</v>
      </c>
    </row>
    <row r="16" spans="1:6" x14ac:dyDescent="0.25">
      <c r="A16">
        <v>66</v>
      </c>
    </row>
    <row r="17" spans="1:1" x14ac:dyDescent="0.25">
      <c r="A17">
        <v>67</v>
      </c>
    </row>
    <row r="18" spans="1:1" x14ac:dyDescent="0.25">
      <c r="A18">
        <v>74</v>
      </c>
    </row>
    <row r="19" spans="1:1" x14ac:dyDescent="0.25">
      <c r="A19">
        <v>61</v>
      </c>
    </row>
    <row r="20" spans="1:1" x14ac:dyDescent="0.25">
      <c r="A20">
        <v>63</v>
      </c>
    </row>
    <row r="21" spans="1:1" x14ac:dyDescent="0.25">
      <c r="A21">
        <v>69</v>
      </c>
    </row>
    <row r="22" spans="1:1" x14ac:dyDescent="0.25">
      <c r="A22">
        <v>80</v>
      </c>
    </row>
    <row r="23" spans="1:1" x14ac:dyDescent="0.25">
      <c r="A23">
        <v>59</v>
      </c>
    </row>
    <row r="24" spans="1:1" x14ac:dyDescent="0.25">
      <c r="A24">
        <v>66</v>
      </c>
    </row>
    <row r="25" spans="1:1" x14ac:dyDescent="0.25">
      <c r="A25">
        <v>70</v>
      </c>
    </row>
    <row r="26" spans="1:1" x14ac:dyDescent="0.25">
      <c r="A26">
        <v>67</v>
      </c>
    </row>
    <row r="27" spans="1:1" x14ac:dyDescent="0.25">
      <c r="A27">
        <v>78</v>
      </c>
    </row>
    <row r="28" spans="1:1" x14ac:dyDescent="0.25">
      <c r="A28">
        <v>75</v>
      </c>
    </row>
    <row r="29" spans="1:1" x14ac:dyDescent="0.25">
      <c r="A29">
        <v>64</v>
      </c>
    </row>
    <row r="30" spans="1:1" x14ac:dyDescent="0.25">
      <c r="A30">
        <v>71</v>
      </c>
    </row>
    <row r="31" spans="1:1" x14ac:dyDescent="0.25">
      <c r="A31">
        <v>81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69</v>
      </c>
    </row>
    <row r="35" spans="1:1" x14ac:dyDescent="0.25">
      <c r="A35">
        <v>68</v>
      </c>
    </row>
    <row r="36" spans="1:1" x14ac:dyDescent="0.25">
      <c r="A36">
        <v>72</v>
      </c>
    </row>
    <row r="37" spans="1:1" x14ac:dyDescent="0.25">
      <c r="A37">
        <v>83</v>
      </c>
    </row>
    <row r="38" spans="1:1" x14ac:dyDescent="0.25">
      <c r="A38">
        <v>56</v>
      </c>
    </row>
    <row r="39" spans="1:1" x14ac:dyDescent="0.25">
      <c r="A39">
        <v>65</v>
      </c>
    </row>
    <row r="40" spans="1:1" x14ac:dyDescent="0.25">
      <c r="A40">
        <v>74</v>
      </c>
    </row>
    <row r="41" spans="1:1" x14ac:dyDescent="0.25">
      <c r="A41">
        <v>67</v>
      </c>
    </row>
    <row r="42" spans="1:1" x14ac:dyDescent="0.25">
      <c r="A42">
        <v>54</v>
      </c>
    </row>
    <row r="43" spans="1:1" x14ac:dyDescent="0.25">
      <c r="A43">
        <v>65</v>
      </c>
    </row>
    <row r="44" spans="1:1" x14ac:dyDescent="0.25">
      <c r="A44">
        <v>65</v>
      </c>
    </row>
    <row r="45" spans="1:1" x14ac:dyDescent="0.25">
      <c r="A45">
        <v>69</v>
      </c>
    </row>
    <row r="46" spans="1:1" x14ac:dyDescent="0.25">
      <c r="A46">
        <v>61</v>
      </c>
    </row>
    <row r="47" spans="1:1" x14ac:dyDescent="0.25">
      <c r="A47">
        <v>67</v>
      </c>
    </row>
    <row r="48" spans="1:1" x14ac:dyDescent="0.25">
      <c r="A48">
        <v>73</v>
      </c>
    </row>
    <row r="49" spans="1:1" x14ac:dyDescent="0.25">
      <c r="A49">
        <v>57</v>
      </c>
    </row>
    <row r="50" spans="1:1" x14ac:dyDescent="0.25">
      <c r="A50">
        <v>62</v>
      </c>
    </row>
    <row r="51" spans="1:1" x14ac:dyDescent="0.25">
      <c r="A51">
        <v>67</v>
      </c>
    </row>
    <row r="52" spans="1:1" x14ac:dyDescent="0.25">
      <c r="A52">
        <v>68</v>
      </c>
    </row>
    <row r="53" spans="1:1" x14ac:dyDescent="0.25">
      <c r="A53">
        <v>63</v>
      </c>
    </row>
    <row r="54" spans="1:1" x14ac:dyDescent="0.25">
      <c r="A54">
        <v>67</v>
      </c>
    </row>
    <row r="55" spans="1:1" x14ac:dyDescent="0.25">
      <c r="A55">
        <v>71</v>
      </c>
    </row>
    <row r="56" spans="1:1" x14ac:dyDescent="0.25">
      <c r="A56">
        <v>68</v>
      </c>
    </row>
    <row r="57" spans="1:1" x14ac:dyDescent="0.25">
      <c r="A57">
        <v>76</v>
      </c>
    </row>
    <row r="58" spans="1:1" x14ac:dyDescent="0.25">
      <c r="A58">
        <v>61</v>
      </c>
    </row>
    <row r="59" spans="1:1" x14ac:dyDescent="0.25">
      <c r="A59">
        <v>62</v>
      </c>
    </row>
    <row r="60" spans="1:1" x14ac:dyDescent="0.25">
      <c r="A60">
        <v>63</v>
      </c>
    </row>
    <row r="61" spans="1:1" x14ac:dyDescent="0.25">
      <c r="A61">
        <v>76</v>
      </c>
    </row>
    <row r="62" spans="1:1" x14ac:dyDescent="0.25">
      <c r="A62">
        <v>61</v>
      </c>
    </row>
    <row r="63" spans="1:1" x14ac:dyDescent="0.25">
      <c r="A63">
        <v>67</v>
      </c>
    </row>
    <row r="64" spans="1:1" x14ac:dyDescent="0.25">
      <c r="A64">
        <v>67</v>
      </c>
    </row>
    <row r="65" spans="1:1" x14ac:dyDescent="0.25">
      <c r="A65">
        <v>64</v>
      </c>
    </row>
    <row r="66" spans="1:1" x14ac:dyDescent="0.25">
      <c r="A66">
        <v>72</v>
      </c>
    </row>
    <row r="67" spans="1:1" x14ac:dyDescent="0.25">
      <c r="A67">
        <v>64</v>
      </c>
    </row>
    <row r="68" spans="1:1" x14ac:dyDescent="0.25">
      <c r="A68">
        <v>73</v>
      </c>
    </row>
    <row r="69" spans="1:1" x14ac:dyDescent="0.25">
      <c r="A69">
        <v>79</v>
      </c>
    </row>
    <row r="70" spans="1:1" x14ac:dyDescent="0.25">
      <c r="A70">
        <v>58</v>
      </c>
    </row>
    <row r="71" spans="1:1" x14ac:dyDescent="0.25">
      <c r="A71">
        <v>67</v>
      </c>
    </row>
    <row r="72" spans="1:1" x14ac:dyDescent="0.25">
      <c r="A72">
        <v>71</v>
      </c>
    </row>
    <row r="73" spans="1:1" x14ac:dyDescent="0.25">
      <c r="A73">
        <v>68</v>
      </c>
    </row>
    <row r="74" spans="1:1" x14ac:dyDescent="0.25">
      <c r="A74">
        <v>59</v>
      </c>
    </row>
    <row r="75" spans="1:1" x14ac:dyDescent="0.25">
      <c r="A75">
        <v>69</v>
      </c>
    </row>
    <row r="76" spans="1:1" x14ac:dyDescent="0.25">
      <c r="A76">
        <v>70</v>
      </c>
    </row>
    <row r="77" spans="1:1" x14ac:dyDescent="0.25">
      <c r="A77">
        <v>66</v>
      </c>
    </row>
    <row r="78" spans="1:1" x14ac:dyDescent="0.25">
      <c r="A78">
        <v>62</v>
      </c>
    </row>
    <row r="79" spans="1:1" x14ac:dyDescent="0.25">
      <c r="A79">
        <v>63</v>
      </c>
    </row>
    <row r="80" spans="1:1" x14ac:dyDescent="0.25">
      <c r="A80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B427-D15F-4F26-85C3-FFD047D35296}">
  <dimension ref="B1:F8"/>
  <sheetViews>
    <sheetView workbookViewId="0">
      <selection activeCell="F13" sqref="F13"/>
    </sheetView>
  </sheetViews>
  <sheetFormatPr baseColWidth="10" defaultRowHeight="15" x14ac:dyDescent="0.25"/>
  <sheetData>
    <row r="1" spans="2:6" ht="15.75" thickBot="1" x14ac:dyDescent="0.3">
      <c r="B1" s="5" t="s">
        <v>20</v>
      </c>
      <c r="C1" s="26" t="s">
        <v>4</v>
      </c>
      <c r="D1" s="26" t="s">
        <v>2</v>
      </c>
      <c r="E1" s="6" t="s">
        <v>3</v>
      </c>
      <c r="F1" s="7" t="s">
        <v>1</v>
      </c>
    </row>
    <row r="2" spans="2:6" x14ac:dyDescent="0.25">
      <c r="B2" s="8">
        <v>1</v>
      </c>
      <c r="C2" s="11">
        <v>5</v>
      </c>
      <c r="D2" s="11">
        <f>C2/$C$8</f>
        <v>0.125</v>
      </c>
      <c r="E2" s="10">
        <f>D2*100</f>
        <v>12.5</v>
      </c>
      <c r="F2" s="9">
        <f>C2</f>
        <v>5</v>
      </c>
    </row>
    <row r="3" spans="2:6" x14ac:dyDescent="0.25">
      <c r="B3" s="8">
        <v>2</v>
      </c>
      <c r="C3" s="11">
        <v>7</v>
      </c>
      <c r="D3" s="11">
        <f t="shared" ref="D3:D7" si="0">C3/$C$8</f>
        <v>0.17499999999999999</v>
      </c>
      <c r="E3" s="11">
        <f t="shared" ref="E3:E7" si="1">D3*100</f>
        <v>17.5</v>
      </c>
      <c r="F3" s="9">
        <v>12</v>
      </c>
    </row>
    <row r="4" spans="2:6" x14ac:dyDescent="0.25">
      <c r="B4" s="8">
        <v>3</v>
      </c>
      <c r="C4" s="11">
        <v>9</v>
      </c>
      <c r="D4" s="11">
        <f t="shared" si="0"/>
        <v>0.22500000000000001</v>
      </c>
      <c r="E4" s="11">
        <f t="shared" si="1"/>
        <v>22.5</v>
      </c>
      <c r="F4" s="9">
        <v>21</v>
      </c>
    </row>
    <row r="5" spans="2:6" x14ac:dyDescent="0.25">
      <c r="B5" s="8">
        <v>4</v>
      </c>
      <c r="C5" s="11">
        <v>6</v>
      </c>
      <c r="D5" s="11">
        <f t="shared" si="0"/>
        <v>0.15</v>
      </c>
      <c r="E5" s="11">
        <f t="shared" si="1"/>
        <v>15</v>
      </c>
      <c r="F5" s="9">
        <v>27</v>
      </c>
    </row>
    <row r="6" spans="2:6" x14ac:dyDescent="0.25">
      <c r="B6" s="8">
        <v>5</v>
      </c>
      <c r="C6" s="11">
        <v>7</v>
      </c>
      <c r="D6" s="11">
        <f t="shared" si="0"/>
        <v>0.17499999999999999</v>
      </c>
      <c r="E6" s="11">
        <f t="shared" si="1"/>
        <v>17.5</v>
      </c>
      <c r="F6" s="9">
        <v>34</v>
      </c>
    </row>
    <row r="7" spans="2:6" ht="15.75" thickBot="1" x14ac:dyDescent="0.3">
      <c r="B7" s="13">
        <v>6</v>
      </c>
      <c r="C7" s="12">
        <v>6</v>
      </c>
      <c r="D7" s="12">
        <f t="shared" si="0"/>
        <v>0.15</v>
      </c>
      <c r="E7" s="12">
        <f t="shared" si="1"/>
        <v>15</v>
      </c>
      <c r="F7" s="15">
        <v>40</v>
      </c>
    </row>
    <row r="8" spans="2:6" ht="15.75" thickBot="1" x14ac:dyDescent="0.3">
      <c r="B8" s="13" t="s">
        <v>5</v>
      </c>
      <c r="C8" s="14">
        <f>SUM(C2:C7)</f>
        <v>40</v>
      </c>
      <c r="D8" s="14">
        <f>SUM(D2:D7)</f>
        <v>1</v>
      </c>
      <c r="E8" s="14">
        <f>SUM(E2:E7)</f>
        <v>100</v>
      </c>
      <c r="F8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A9E4-DDEA-4B93-A8FD-E8B78BBE5383}">
  <dimension ref="A1:E12"/>
  <sheetViews>
    <sheetView zoomScale="79" workbookViewId="0">
      <selection activeCell="E12" sqref="A1:E12"/>
    </sheetView>
  </sheetViews>
  <sheetFormatPr baseColWidth="10" defaultRowHeight="15" x14ac:dyDescent="0.25"/>
  <sheetData>
    <row r="1" spans="1:5" ht="15.75" thickBot="1" x14ac:dyDescent="0.3">
      <c r="A1" s="5" t="s">
        <v>20</v>
      </c>
      <c r="B1" s="26" t="s">
        <v>4</v>
      </c>
      <c r="C1" s="6" t="s">
        <v>2</v>
      </c>
      <c r="D1" s="26" t="s">
        <v>3</v>
      </c>
      <c r="E1" s="7" t="s">
        <v>1</v>
      </c>
    </row>
    <row r="2" spans="1:5" x14ac:dyDescent="0.25">
      <c r="A2" s="8" t="s">
        <v>21</v>
      </c>
      <c r="B2" s="11">
        <v>1</v>
      </c>
      <c r="C2" s="4">
        <f>B2/$B$12</f>
        <v>3.2258064516129031E-2</v>
      </c>
      <c r="D2" s="11">
        <f>C2*100</f>
        <v>3.225806451612903</v>
      </c>
      <c r="E2" s="9">
        <v>1</v>
      </c>
    </row>
    <row r="3" spans="1:5" x14ac:dyDescent="0.25">
      <c r="A3" s="8" t="s">
        <v>22</v>
      </c>
      <c r="B3" s="11">
        <v>1</v>
      </c>
      <c r="C3" s="4">
        <f t="shared" ref="C3:C11" si="0">B3/$B$12</f>
        <v>3.2258064516129031E-2</v>
      </c>
      <c r="D3" s="11">
        <f t="shared" ref="D3:D12" si="1">C3*100</f>
        <v>3.225806451612903</v>
      </c>
      <c r="E3" s="9">
        <v>2</v>
      </c>
    </row>
    <row r="4" spans="1:5" x14ac:dyDescent="0.25">
      <c r="A4" s="8" t="s">
        <v>23</v>
      </c>
      <c r="B4" s="11">
        <v>2</v>
      </c>
      <c r="C4" s="4">
        <f t="shared" si="0"/>
        <v>6.4516129032258063E-2</v>
      </c>
      <c r="D4" s="11">
        <f t="shared" si="1"/>
        <v>6.4516129032258061</v>
      </c>
      <c r="E4" s="9">
        <v>4</v>
      </c>
    </row>
    <row r="5" spans="1:5" x14ac:dyDescent="0.25">
      <c r="A5" s="8" t="s">
        <v>24</v>
      </c>
      <c r="B5" s="11">
        <v>3</v>
      </c>
      <c r="C5" s="4">
        <f t="shared" si="0"/>
        <v>9.6774193548387094E-2</v>
      </c>
      <c r="D5" s="11">
        <f t="shared" si="1"/>
        <v>9.67741935483871</v>
      </c>
      <c r="E5" s="9">
        <v>7</v>
      </c>
    </row>
    <row r="6" spans="1:5" x14ac:dyDescent="0.25">
      <c r="A6" s="8" t="s">
        <v>25</v>
      </c>
      <c r="B6" s="11">
        <v>6</v>
      </c>
      <c r="C6" s="4">
        <f t="shared" si="0"/>
        <v>0.19354838709677419</v>
      </c>
      <c r="D6" s="11">
        <f t="shared" si="1"/>
        <v>19.35483870967742</v>
      </c>
      <c r="E6" s="9">
        <v>13</v>
      </c>
    </row>
    <row r="7" spans="1:5" x14ac:dyDescent="0.25">
      <c r="A7" s="8" t="s">
        <v>26</v>
      </c>
      <c r="B7" s="11">
        <v>8</v>
      </c>
      <c r="C7" s="4">
        <f t="shared" si="0"/>
        <v>0.25806451612903225</v>
      </c>
      <c r="D7" s="11">
        <f t="shared" si="1"/>
        <v>25.806451612903224</v>
      </c>
      <c r="E7" s="9">
        <v>21</v>
      </c>
    </row>
    <row r="8" spans="1:5" x14ac:dyDescent="0.25">
      <c r="A8" s="8" t="s">
        <v>27</v>
      </c>
      <c r="B8" s="11">
        <v>4</v>
      </c>
      <c r="C8" s="4">
        <f t="shared" si="0"/>
        <v>0.12903225806451613</v>
      </c>
      <c r="D8" s="11">
        <f t="shared" si="1"/>
        <v>12.903225806451612</v>
      </c>
      <c r="E8" s="9">
        <v>25</v>
      </c>
    </row>
    <row r="9" spans="1:5" x14ac:dyDescent="0.25">
      <c r="A9" s="8" t="s">
        <v>28</v>
      </c>
      <c r="B9" s="11">
        <v>3</v>
      </c>
      <c r="C9" s="4">
        <f t="shared" si="0"/>
        <v>9.6774193548387094E-2</v>
      </c>
      <c r="D9" s="11">
        <f t="shared" si="1"/>
        <v>9.67741935483871</v>
      </c>
      <c r="E9" s="9">
        <v>28</v>
      </c>
    </row>
    <row r="10" spans="1:5" x14ac:dyDescent="0.25">
      <c r="A10" s="8" t="s">
        <v>29</v>
      </c>
      <c r="B10" s="11">
        <v>2</v>
      </c>
      <c r="C10" s="4">
        <f t="shared" si="0"/>
        <v>6.4516129032258063E-2</v>
      </c>
      <c r="D10" s="11">
        <f t="shared" si="1"/>
        <v>6.4516129032258061</v>
      </c>
      <c r="E10" s="9">
        <v>30</v>
      </c>
    </row>
    <row r="11" spans="1:5" ht="15.75" thickBot="1" x14ac:dyDescent="0.3">
      <c r="A11" s="8" t="s">
        <v>30</v>
      </c>
      <c r="B11" s="12">
        <v>1</v>
      </c>
      <c r="C11" s="4">
        <f t="shared" si="0"/>
        <v>3.2258064516129031E-2</v>
      </c>
      <c r="D11" s="12">
        <f t="shared" si="1"/>
        <v>3.225806451612903</v>
      </c>
      <c r="E11" s="9">
        <v>31</v>
      </c>
    </row>
    <row r="12" spans="1:5" ht="15.75" thickBot="1" x14ac:dyDescent="0.3">
      <c r="A12" s="5"/>
      <c r="B12" s="6">
        <f>SUM(B2:B11)</f>
        <v>31</v>
      </c>
      <c r="C12" s="6">
        <f>SUM(C2:C11)</f>
        <v>1</v>
      </c>
      <c r="D12" s="6">
        <f t="shared" si="1"/>
        <v>100</v>
      </c>
      <c r="E12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C1AD-DF8E-48A5-AC11-3C26845CB2D5}">
  <dimension ref="A1:E8"/>
  <sheetViews>
    <sheetView tabSelected="1" workbookViewId="0">
      <selection activeCell="I22" sqref="I22"/>
    </sheetView>
  </sheetViews>
  <sheetFormatPr baseColWidth="10" defaultRowHeight="15" x14ac:dyDescent="0.25"/>
  <sheetData>
    <row r="1" spans="1:5" ht="15.75" thickBot="1" x14ac:dyDescent="0.3">
      <c r="A1" s="5" t="s">
        <v>20</v>
      </c>
      <c r="B1" s="6" t="s">
        <v>4</v>
      </c>
      <c r="C1" s="6" t="s">
        <v>2</v>
      </c>
      <c r="D1" s="6" t="s">
        <v>34</v>
      </c>
      <c r="E1" s="7" t="s">
        <v>35</v>
      </c>
    </row>
    <row r="2" spans="1:5" x14ac:dyDescent="0.25">
      <c r="A2" s="8">
        <v>1</v>
      </c>
      <c r="B2" s="10">
        <v>9</v>
      </c>
      <c r="C2" s="28">
        <f>B2/$B$8</f>
        <v>0.09</v>
      </c>
      <c r="D2" s="10">
        <f>B2</f>
        <v>9</v>
      </c>
      <c r="E2" s="9">
        <f>B8</f>
        <v>100</v>
      </c>
    </row>
    <row r="3" spans="1:5" x14ac:dyDescent="0.25">
      <c r="A3" s="8">
        <v>2</v>
      </c>
      <c r="B3" s="11">
        <v>22</v>
      </c>
      <c r="C3" s="28">
        <f t="shared" ref="C3:C8" si="0">B3/$B$8</f>
        <v>0.22</v>
      </c>
      <c r="D3" s="11">
        <f>D2+B3</f>
        <v>31</v>
      </c>
      <c r="E3" s="9">
        <f>E2-B6</f>
        <v>92</v>
      </c>
    </row>
    <row r="4" spans="1:5" x14ac:dyDescent="0.25">
      <c r="A4" s="8">
        <v>3</v>
      </c>
      <c r="B4" s="11">
        <v>13</v>
      </c>
      <c r="C4" s="28">
        <f t="shared" si="0"/>
        <v>0.13</v>
      </c>
      <c r="D4" s="11">
        <f t="shared" ref="D4:D7" si="1">D3+B4</f>
        <v>44</v>
      </c>
      <c r="E4" s="9">
        <f>E3-B5</f>
        <v>69</v>
      </c>
    </row>
    <row r="5" spans="1:5" x14ac:dyDescent="0.25">
      <c r="A5" s="8">
        <v>4</v>
      </c>
      <c r="B5" s="11">
        <v>23</v>
      </c>
      <c r="C5" s="28">
        <f t="shared" si="0"/>
        <v>0.23</v>
      </c>
      <c r="D5" s="11">
        <f t="shared" si="1"/>
        <v>67</v>
      </c>
      <c r="E5" s="9">
        <f>E4-B4</f>
        <v>56</v>
      </c>
    </row>
    <row r="6" spans="1:5" x14ac:dyDescent="0.25">
      <c r="A6" s="8">
        <v>5</v>
      </c>
      <c r="B6" s="11">
        <v>8</v>
      </c>
      <c r="C6" s="28">
        <f t="shared" si="0"/>
        <v>0.08</v>
      </c>
      <c r="D6" s="11">
        <f t="shared" si="1"/>
        <v>75</v>
      </c>
      <c r="E6" s="9">
        <f>E5-B3</f>
        <v>34</v>
      </c>
    </row>
    <row r="7" spans="1:5" ht="15.75" thickBot="1" x14ac:dyDescent="0.3">
      <c r="A7" s="8">
        <v>6</v>
      </c>
      <c r="B7" s="12">
        <v>25</v>
      </c>
      <c r="C7" s="28">
        <f t="shared" si="0"/>
        <v>0.25</v>
      </c>
      <c r="D7" s="12">
        <f t="shared" si="1"/>
        <v>100</v>
      </c>
      <c r="E7" s="9">
        <f>E6-B2</f>
        <v>25</v>
      </c>
    </row>
    <row r="8" spans="1:5" ht="15.75" thickBot="1" x14ac:dyDescent="0.3">
      <c r="A8" s="5" t="s">
        <v>5</v>
      </c>
      <c r="B8" s="6">
        <f>SUM(B2:B7)</f>
        <v>100</v>
      </c>
      <c r="C8" s="6">
        <f>SUM(C2:C7)</f>
        <v>1</v>
      </c>
      <c r="D8" s="6"/>
      <c r="E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pardo</dc:creator>
  <cp:lastModifiedBy>uriel pardo</cp:lastModifiedBy>
  <dcterms:created xsi:type="dcterms:W3CDTF">2023-09-01T19:25:47Z</dcterms:created>
  <dcterms:modified xsi:type="dcterms:W3CDTF">2023-09-03T22:30:17Z</dcterms:modified>
</cp:coreProperties>
</file>